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PUC\2 Semestre\Econometria III\Tareas\2\code\data\"/>
    </mc:Choice>
  </mc:AlternateContent>
  <xr:revisionPtr revIDLastSave="0" documentId="13_ncr:1_{0ACAC20C-3462-49AF-B8AD-1A4C07CD2AE5}" xr6:coauthVersionLast="47" xr6:coauthVersionMax="47" xr10:uidLastSave="{00000000-0000-0000-0000-000000000000}"/>
  <bookViews>
    <workbookView xWindow="-120" yWindow="-120" windowWidth="29040" windowHeight="15720" activeTab="4" xr2:uid="{315796ED-E66C-42C9-A06B-C104EBBAD457}"/>
  </bookViews>
  <sheets>
    <sheet name="readme" sheetId="8" r:id="rId1"/>
    <sheet name="RBA" sheetId="1" r:id="rId2"/>
    <sheet name="filter" sheetId="2" r:id="rId3"/>
    <sheet name="filter2" sheetId="6" r:id="rId4"/>
    <sheet name="data78" sheetId="3" r:id="rId5"/>
    <sheet name="data85" sheetId="9" r:id="rId6"/>
    <sheet name="otros" sheetId="5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9" i="9" l="1"/>
  <c r="R148" i="9"/>
  <c r="R147" i="9"/>
  <c r="R146" i="9"/>
  <c r="R145" i="9"/>
  <c r="R144" i="9"/>
  <c r="R143" i="9"/>
  <c r="R142" i="9"/>
  <c r="R141" i="9"/>
  <c r="R140" i="9"/>
  <c r="R139" i="9"/>
  <c r="R138" i="9"/>
  <c r="R137" i="9"/>
  <c r="R136" i="9"/>
  <c r="R135" i="9"/>
  <c r="R134" i="9"/>
  <c r="R133" i="9"/>
  <c r="R132" i="9"/>
  <c r="R131" i="9"/>
  <c r="R130" i="9"/>
  <c r="R129" i="9"/>
  <c r="R128" i="9"/>
  <c r="R127" i="9"/>
  <c r="R126" i="9"/>
  <c r="R125" i="9"/>
  <c r="R124" i="9"/>
  <c r="R123" i="9"/>
  <c r="R122" i="9"/>
  <c r="R121" i="9"/>
  <c r="R120" i="9"/>
  <c r="R119" i="9"/>
  <c r="R118" i="9"/>
  <c r="R117" i="9"/>
  <c r="R116" i="9"/>
  <c r="R115" i="9"/>
  <c r="R114" i="9"/>
  <c r="R113" i="9"/>
  <c r="R112" i="9"/>
  <c r="R111" i="9"/>
  <c r="R110" i="9"/>
  <c r="R109" i="9"/>
  <c r="R108" i="9"/>
  <c r="R107" i="9"/>
  <c r="R106" i="9"/>
  <c r="R105" i="9"/>
  <c r="R104" i="9"/>
  <c r="R103" i="9"/>
  <c r="R102" i="9"/>
  <c r="R101" i="9"/>
  <c r="R100" i="9"/>
  <c r="R99" i="9"/>
  <c r="R98" i="9"/>
  <c r="R97" i="9"/>
  <c r="R96" i="9"/>
  <c r="R95" i="9"/>
  <c r="R94" i="9"/>
  <c r="R93" i="9"/>
  <c r="R92" i="9"/>
  <c r="R91" i="9"/>
  <c r="R90" i="9"/>
  <c r="R89" i="9"/>
  <c r="R88" i="9"/>
  <c r="R87" i="9"/>
  <c r="R86" i="9"/>
  <c r="R85" i="9"/>
  <c r="R84" i="9"/>
  <c r="R83" i="9"/>
  <c r="R82" i="9"/>
  <c r="R81" i="9"/>
  <c r="R80" i="9"/>
  <c r="R79" i="9"/>
  <c r="R78" i="9"/>
  <c r="R77" i="9"/>
  <c r="R76" i="9"/>
  <c r="R75" i="9"/>
  <c r="R74" i="9"/>
  <c r="R73" i="9"/>
  <c r="R72" i="9"/>
  <c r="R71" i="9"/>
  <c r="R70" i="9"/>
  <c r="R69" i="9"/>
  <c r="R68" i="9"/>
  <c r="R67" i="9"/>
  <c r="R66" i="9"/>
  <c r="R65" i="9"/>
  <c r="R64" i="9"/>
  <c r="R63" i="9"/>
  <c r="R62" i="9"/>
  <c r="R61" i="9"/>
  <c r="R60" i="9"/>
  <c r="R59" i="9"/>
  <c r="R58" i="9"/>
  <c r="R57" i="9"/>
  <c r="R56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R39" i="9"/>
  <c r="R38" i="9"/>
  <c r="R37" i="9"/>
  <c r="R36" i="9"/>
  <c r="R35" i="9"/>
  <c r="R34" i="9"/>
  <c r="R33" i="9"/>
  <c r="R32" i="9"/>
  <c r="R31" i="9"/>
  <c r="R30" i="9"/>
  <c r="R29" i="9"/>
  <c r="R28" i="9"/>
  <c r="R27" i="9"/>
  <c r="R26" i="9"/>
  <c r="R25" i="9"/>
  <c r="R24" i="9"/>
  <c r="R23" i="9"/>
  <c r="R22" i="9"/>
  <c r="R21" i="9"/>
  <c r="R20" i="9"/>
  <c r="R19" i="9"/>
  <c r="R18" i="9"/>
  <c r="R17" i="9"/>
  <c r="R16" i="9"/>
  <c r="R15" i="9"/>
  <c r="R14" i="9"/>
  <c r="R13" i="9"/>
  <c r="R12" i="9"/>
  <c r="R11" i="9"/>
  <c r="R10" i="9"/>
  <c r="R9" i="9"/>
  <c r="R8" i="9"/>
  <c r="R7" i="9"/>
  <c r="R6" i="9"/>
  <c r="R5" i="9"/>
  <c r="R4" i="9"/>
  <c r="R3" i="9"/>
  <c r="R2" i="9"/>
  <c r="R179" i="3"/>
  <c r="R178" i="3"/>
  <c r="R177" i="3"/>
  <c r="R176" i="3"/>
  <c r="R175" i="3"/>
  <c r="R174" i="3"/>
  <c r="R173" i="3"/>
  <c r="R172" i="3"/>
  <c r="R171" i="3"/>
  <c r="R170" i="3"/>
  <c r="R169" i="3"/>
  <c r="R168" i="3"/>
  <c r="R167" i="3"/>
  <c r="R166" i="3"/>
  <c r="R165" i="3"/>
  <c r="R164" i="3"/>
  <c r="R163" i="3"/>
  <c r="R162" i="3"/>
  <c r="R161" i="3"/>
  <c r="R160" i="3"/>
  <c r="R159" i="3"/>
  <c r="R158" i="3"/>
  <c r="R157" i="3"/>
  <c r="R156" i="3"/>
  <c r="R155" i="3"/>
  <c r="R154" i="3"/>
  <c r="R153" i="3"/>
  <c r="R152" i="3"/>
  <c r="R151" i="3"/>
  <c r="R150" i="3"/>
  <c r="R149" i="3"/>
  <c r="R148" i="3"/>
  <c r="R147" i="3"/>
  <c r="R146" i="3"/>
  <c r="R145" i="3"/>
  <c r="R144" i="3"/>
  <c r="R143" i="3"/>
  <c r="R142" i="3"/>
  <c r="R141" i="3"/>
  <c r="R140" i="3"/>
  <c r="R139" i="3"/>
  <c r="R138" i="3"/>
  <c r="R137" i="3"/>
  <c r="R136" i="3"/>
  <c r="R135" i="3"/>
  <c r="R134" i="3"/>
  <c r="R133" i="3"/>
  <c r="R132" i="3"/>
  <c r="R131" i="3"/>
  <c r="R130" i="3"/>
  <c r="R129" i="3"/>
  <c r="R128" i="3"/>
  <c r="R127" i="3"/>
  <c r="R126" i="3"/>
  <c r="R125" i="3"/>
  <c r="R124" i="3"/>
  <c r="R123" i="3"/>
  <c r="R122" i="3"/>
  <c r="R121" i="3"/>
  <c r="R120" i="3"/>
  <c r="R119" i="3"/>
  <c r="R118" i="3"/>
  <c r="R117" i="3"/>
  <c r="R116" i="3"/>
  <c r="R115" i="3"/>
  <c r="R114" i="3"/>
  <c r="R113" i="3"/>
  <c r="R112" i="3"/>
  <c r="R111" i="3"/>
  <c r="R110" i="3"/>
  <c r="R109" i="3"/>
  <c r="R108" i="3"/>
  <c r="R107" i="3"/>
  <c r="R106" i="3"/>
  <c r="R105" i="3"/>
  <c r="R104" i="3"/>
  <c r="R103" i="3"/>
  <c r="R102" i="3"/>
  <c r="R101" i="3"/>
  <c r="R100" i="3"/>
  <c r="R99" i="3"/>
  <c r="R98" i="3"/>
  <c r="R97" i="3"/>
  <c r="R96" i="3"/>
  <c r="R95" i="3"/>
  <c r="R94" i="3"/>
  <c r="R93" i="3"/>
  <c r="R92" i="3"/>
  <c r="R91" i="3"/>
  <c r="R90" i="3"/>
  <c r="R89" i="3"/>
  <c r="R88" i="3"/>
  <c r="R87" i="3"/>
  <c r="R86" i="3"/>
  <c r="R85" i="3"/>
  <c r="R84" i="3"/>
  <c r="R83" i="3"/>
  <c r="R82" i="3"/>
  <c r="R81" i="3"/>
  <c r="R80" i="3"/>
  <c r="R79" i="3"/>
  <c r="R78" i="3"/>
  <c r="R77" i="3"/>
  <c r="R76" i="3"/>
  <c r="R75" i="3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BA173" i="3" l="1"/>
  <c r="BA165" i="3"/>
  <c r="BA157" i="3"/>
  <c r="BA149" i="3"/>
  <c r="BA141" i="3"/>
  <c r="BA133" i="3"/>
  <c r="BA125" i="3"/>
  <c r="BA117" i="3"/>
  <c r="BA109" i="3"/>
  <c r="BA101" i="3"/>
  <c r="BA93" i="3"/>
  <c r="BA85" i="3"/>
  <c r="BA77" i="3"/>
  <c r="BA69" i="3"/>
  <c r="BA61" i="3"/>
  <c r="BA53" i="3"/>
  <c r="BA45" i="3"/>
  <c r="BA37" i="3"/>
  <c r="BA29" i="3"/>
  <c r="BA21" i="3"/>
  <c r="BA13" i="3"/>
  <c r="BA5" i="3"/>
  <c r="H1" i="1"/>
  <c r="AZ179" i="3"/>
  <c r="AZ178" i="3"/>
  <c r="AZ177" i="3"/>
  <c r="AZ176" i="3"/>
  <c r="AZ175" i="3"/>
  <c r="AZ174" i="3"/>
  <c r="AZ173" i="3"/>
  <c r="AZ172" i="3"/>
  <c r="AZ171" i="3"/>
  <c r="AZ170" i="3"/>
  <c r="AZ169" i="3"/>
  <c r="AZ168" i="3"/>
  <c r="AZ167" i="3"/>
  <c r="AZ166" i="3"/>
  <c r="AZ165" i="3"/>
  <c r="AZ164" i="3"/>
  <c r="AZ163" i="3"/>
  <c r="AZ162" i="3"/>
  <c r="AZ161" i="3"/>
  <c r="AZ160" i="3"/>
  <c r="AZ159" i="3"/>
  <c r="AZ158" i="3"/>
  <c r="AZ157" i="3"/>
  <c r="AZ156" i="3"/>
  <c r="AZ155" i="3"/>
  <c r="AZ154" i="3"/>
  <c r="AZ153" i="3"/>
  <c r="AZ152" i="3"/>
  <c r="AZ151" i="3"/>
  <c r="AZ150" i="3"/>
  <c r="AZ149" i="3"/>
  <c r="AZ148" i="3"/>
  <c r="AZ147" i="3"/>
  <c r="AZ146" i="3"/>
  <c r="AZ145" i="3"/>
  <c r="AZ144" i="3"/>
  <c r="AZ143" i="3"/>
  <c r="AZ142" i="3"/>
  <c r="AZ141" i="3"/>
  <c r="AZ140" i="3"/>
  <c r="AZ139" i="3"/>
  <c r="AZ138" i="3"/>
  <c r="AZ137" i="3"/>
  <c r="AZ136" i="3"/>
  <c r="AZ135" i="3"/>
  <c r="AZ134" i="3"/>
  <c r="AZ133" i="3"/>
  <c r="AZ132" i="3"/>
  <c r="AZ131" i="3"/>
  <c r="AZ130" i="3"/>
  <c r="AZ129" i="3"/>
  <c r="AZ128" i="3"/>
  <c r="AZ127" i="3"/>
  <c r="AZ126" i="3"/>
  <c r="AZ125" i="3"/>
  <c r="AZ124" i="3"/>
  <c r="AZ123" i="3"/>
  <c r="AZ122" i="3"/>
  <c r="AZ121" i="3"/>
  <c r="AZ120" i="3"/>
  <c r="AZ119" i="3"/>
  <c r="AZ118" i="3"/>
  <c r="AZ117" i="3"/>
  <c r="AZ116" i="3"/>
  <c r="AZ115" i="3"/>
  <c r="AZ114" i="3"/>
  <c r="AZ113" i="3"/>
  <c r="AZ112" i="3"/>
  <c r="AZ111" i="3"/>
  <c r="AZ110" i="3"/>
  <c r="AZ109" i="3"/>
  <c r="AZ108" i="3"/>
  <c r="AZ107" i="3"/>
  <c r="AZ106" i="3"/>
  <c r="AZ105" i="3"/>
  <c r="AZ104" i="3"/>
  <c r="AZ103" i="3"/>
  <c r="AZ102" i="3"/>
  <c r="AZ101" i="3"/>
  <c r="AZ100" i="3"/>
  <c r="AZ99" i="3"/>
  <c r="AZ98" i="3"/>
  <c r="AZ97" i="3"/>
  <c r="AZ96" i="3"/>
  <c r="AZ95" i="3"/>
  <c r="AZ94" i="3"/>
  <c r="AZ93" i="3"/>
  <c r="AZ92" i="3"/>
  <c r="AZ91" i="3"/>
  <c r="AZ90" i="3"/>
  <c r="AZ89" i="3"/>
  <c r="AZ88" i="3"/>
  <c r="AZ87" i="3"/>
  <c r="AZ86" i="3"/>
  <c r="AZ85" i="3"/>
  <c r="AZ84" i="3"/>
  <c r="AZ83" i="3"/>
  <c r="AZ82" i="3"/>
  <c r="AZ81" i="3"/>
  <c r="AZ80" i="3"/>
  <c r="AZ79" i="3"/>
  <c r="AZ78" i="3"/>
  <c r="AZ77" i="3"/>
  <c r="AZ76" i="3"/>
  <c r="AZ75" i="3"/>
  <c r="AZ74" i="3"/>
  <c r="AZ73" i="3"/>
  <c r="AZ72" i="3"/>
  <c r="AZ71" i="3"/>
  <c r="AZ70" i="3"/>
  <c r="AZ69" i="3"/>
  <c r="AZ68" i="3"/>
  <c r="AZ67" i="3"/>
  <c r="AZ66" i="3"/>
  <c r="AZ65" i="3"/>
  <c r="AZ64" i="3"/>
  <c r="AZ63" i="3"/>
  <c r="AZ62" i="3"/>
  <c r="AZ61" i="3"/>
  <c r="AZ60" i="3"/>
  <c r="AZ59" i="3"/>
  <c r="AZ58" i="3"/>
  <c r="AZ57" i="3"/>
  <c r="AZ56" i="3"/>
  <c r="AZ55" i="3"/>
  <c r="AZ54" i="3"/>
  <c r="AZ53" i="3"/>
  <c r="AZ52" i="3"/>
  <c r="AZ51" i="3"/>
  <c r="AZ50" i="3"/>
  <c r="AZ49" i="3"/>
  <c r="AZ48" i="3"/>
  <c r="AZ47" i="3"/>
  <c r="AZ46" i="3"/>
  <c r="AZ45" i="3"/>
  <c r="AZ44" i="3"/>
  <c r="AZ43" i="3"/>
  <c r="AZ42" i="3"/>
  <c r="AZ41" i="3"/>
  <c r="AZ40" i="3"/>
  <c r="AZ39" i="3"/>
  <c r="AZ38" i="3"/>
  <c r="AZ37" i="3"/>
  <c r="AZ36" i="3"/>
  <c r="AZ35" i="3"/>
  <c r="AZ34" i="3"/>
  <c r="AZ33" i="3"/>
  <c r="AZ32" i="3"/>
  <c r="AZ31" i="3"/>
  <c r="AZ30" i="3"/>
  <c r="AZ29" i="3"/>
  <c r="AZ28" i="3"/>
  <c r="AZ27" i="3"/>
  <c r="AZ26" i="3"/>
  <c r="AZ25" i="3"/>
  <c r="AZ24" i="3"/>
  <c r="AZ23" i="3"/>
  <c r="AZ22" i="3"/>
  <c r="AZ21" i="3"/>
  <c r="AZ20" i="3"/>
  <c r="AZ19" i="3"/>
  <c r="AZ18" i="3"/>
  <c r="AZ17" i="3"/>
  <c r="AZ16" i="3"/>
  <c r="AZ15" i="3"/>
  <c r="AZ14" i="3"/>
  <c r="AZ13" i="3"/>
  <c r="AZ12" i="3"/>
  <c r="AZ11" i="3"/>
  <c r="AZ10" i="3"/>
  <c r="AZ9" i="3"/>
  <c r="AZ8" i="3"/>
  <c r="AZ7" i="3"/>
  <c r="AZ6" i="3"/>
  <c r="AZ5" i="3"/>
  <c r="AZ4" i="3"/>
  <c r="AZ3" i="3"/>
  <c r="AZ2" i="3"/>
  <c r="X148" i="9"/>
  <c r="X140" i="9"/>
  <c r="X132" i="9"/>
  <c r="X124" i="9"/>
  <c r="X116" i="9"/>
  <c r="X108" i="9"/>
  <c r="X100" i="9"/>
  <c r="X92" i="9"/>
  <c r="X84" i="9"/>
  <c r="X76" i="9"/>
  <c r="X68" i="9"/>
  <c r="X60" i="9"/>
  <c r="X52" i="9"/>
  <c r="X44" i="9"/>
  <c r="X36" i="9"/>
  <c r="X28" i="9"/>
  <c r="X20" i="9"/>
  <c r="X12" i="9"/>
  <c r="X4" i="9"/>
  <c r="X179" i="3"/>
  <c r="X178" i="3"/>
  <c r="X177" i="3"/>
  <c r="X176" i="3"/>
  <c r="X175" i="3"/>
  <c r="X174" i="3"/>
  <c r="X173" i="3"/>
  <c r="X172" i="3"/>
  <c r="X171" i="3"/>
  <c r="X170" i="3"/>
  <c r="X169" i="3"/>
  <c r="X168" i="3"/>
  <c r="X167" i="3"/>
  <c r="X166" i="3"/>
  <c r="X165" i="3"/>
  <c r="X164" i="3"/>
  <c r="X163" i="3"/>
  <c r="X162" i="3"/>
  <c r="X161" i="3"/>
  <c r="X160" i="3"/>
  <c r="X159" i="3"/>
  <c r="X158" i="3"/>
  <c r="X157" i="3"/>
  <c r="X156" i="3"/>
  <c r="X155" i="3"/>
  <c r="X154" i="3"/>
  <c r="X153" i="3"/>
  <c r="X152" i="3"/>
  <c r="X151" i="3"/>
  <c r="X150" i="3"/>
  <c r="X149" i="3"/>
  <c r="X148" i="3"/>
  <c r="X147" i="3"/>
  <c r="X146" i="3"/>
  <c r="X145" i="3"/>
  <c r="X144" i="3"/>
  <c r="X143" i="3"/>
  <c r="X142" i="3"/>
  <c r="X141" i="3"/>
  <c r="X140" i="3"/>
  <c r="X139" i="3"/>
  <c r="X138" i="3"/>
  <c r="X137" i="3"/>
  <c r="X136" i="3"/>
  <c r="X135" i="3"/>
  <c r="X134" i="3"/>
  <c r="X133" i="3"/>
  <c r="X132" i="3"/>
  <c r="X131" i="3"/>
  <c r="X130" i="3"/>
  <c r="X129" i="3"/>
  <c r="X128" i="3"/>
  <c r="X127" i="3"/>
  <c r="X126" i="3"/>
  <c r="X125" i="3"/>
  <c r="X124" i="3"/>
  <c r="X123" i="3"/>
  <c r="X122" i="3"/>
  <c r="X121" i="3"/>
  <c r="X120" i="3"/>
  <c r="X119" i="3"/>
  <c r="X118" i="3"/>
  <c r="X117" i="3"/>
  <c r="X116" i="3"/>
  <c r="X115" i="3"/>
  <c r="X114" i="3"/>
  <c r="X113" i="3"/>
  <c r="X112" i="3"/>
  <c r="X111" i="3"/>
  <c r="X110" i="3"/>
  <c r="X109" i="3"/>
  <c r="X108" i="3"/>
  <c r="X107" i="3"/>
  <c r="X106" i="3"/>
  <c r="X105" i="3"/>
  <c r="X104" i="3"/>
  <c r="X103" i="3"/>
  <c r="X102" i="3"/>
  <c r="X101" i="3"/>
  <c r="X100" i="3"/>
  <c r="X99" i="3"/>
  <c r="X98" i="3"/>
  <c r="X97" i="3"/>
  <c r="X96" i="3"/>
  <c r="X95" i="3"/>
  <c r="X94" i="3"/>
  <c r="X93" i="3"/>
  <c r="X92" i="3"/>
  <c r="X91" i="3"/>
  <c r="X90" i="3"/>
  <c r="X89" i="3"/>
  <c r="X88" i="3"/>
  <c r="X87" i="3"/>
  <c r="X86" i="3"/>
  <c r="X85" i="3"/>
  <c r="X84" i="3"/>
  <c r="X83" i="3"/>
  <c r="X82" i="3"/>
  <c r="X81" i="3"/>
  <c r="X80" i="3"/>
  <c r="X79" i="3"/>
  <c r="X78" i="3"/>
  <c r="X77" i="3"/>
  <c r="X76" i="3"/>
  <c r="X75" i="3"/>
  <c r="X74" i="3"/>
  <c r="X73" i="3"/>
  <c r="X72" i="3"/>
  <c r="X71" i="3"/>
  <c r="X70" i="3"/>
  <c r="X69" i="3"/>
  <c r="X68" i="3"/>
  <c r="X67" i="3"/>
  <c r="X66" i="3"/>
  <c r="X65" i="3"/>
  <c r="X64" i="3"/>
  <c r="X63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X2" i="3"/>
  <c r="X5" i="9" l="1"/>
  <c r="X13" i="9"/>
  <c r="X21" i="9"/>
  <c r="X29" i="9"/>
  <c r="X37" i="9"/>
  <c r="X45" i="9"/>
  <c r="X53" i="9"/>
  <c r="X61" i="9"/>
  <c r="X69" i="9"/>
  <c r="X77" i="9"/>
  <c r="X85" i="9"/>
  <c r="X93" i="9"/>
  <c r="X101" i="9"/>
  <c r="X109" i="9"/>
  <c r="X117" i="9"/>
  <c r="X125" i="9"/>
  <c r="X133" i="9"/>
  <c r="X141" i="9"/>
  <c r="X149" i="9"/>
  <c r="BA6" i="3"/>
  <c r="BA14" i="3"/>
  <c r="BA22" i="3"/>
  <c r="BA30" i="3"/>
  <c r="BA38" i="3"/>
  <c r="BA46" i="3"/>
  <c r="BA54" i="3"/>
  <c r="BA62" i="3"/>
  <c r="BA70" i="3"/>
  <c r="BA78" i="3"/>
  <c r="BA86" i="3"/>
  <c r="BA94" i="3"/>
  <c r="BA102" i="3"/>
  <c r="BA110" i="3"/>
  <c r="BA118" i="3"/>
  <c r="BA126" i="3"/>
  <c r="BA134" i="3"/>
  <c r="BA142" i="3"/>
  <c r="BA150" i="3"/>
  <c r="BA158" i="3"/>
  <c r="BA166" i="3"/>
  <c r="BA174" i="3"/>
  <c r="BC3" i="9"/>
  <c r="BC7" i="9"/>
  <c r="BC11" i="9"/>
  <c r="BC15" i="9"/>
  <c r="BC19" i="9"/>
  <c r="BC23" i="9"/>
  <c r="BC27" i="9"/>
  <c r="BC31" i="9"/>
  <c r="BC35" i="9"/>
  <c r="BC39" i="9"/>
  <c r="BC43" i="9"/>
  <c r="BC47" i="9"/>
  <c r="BC51" i="9"/>
  <c r="BC55" i="9"/>
  <c r="BC59" i="9"/>
  <c r="BC63" i="9"/>
  <c r="BC67" i="9"/>
  <c r="BC71" i="9"/>
  <c r="BC75" i="9"/>
  <c r="BC79" i="9"/>
  <c r="BC83" i="9"/>
  <c r="BC87" i="9"/>
  <c r="BC91" i="9"/>
  <c r="BC95" i="9"/>
  <c r="BC99" i="9"/>
  <c r="BC103" i="9"/>
  <c r="BC107" i="9"/>
  <c r="BC111" i="9"/>
  <c r="BC115" i="9"/>
  <c r="BC119" i="9"/>
  <c r="BC123" i="9"/>
  <c r="BC127" i="9"/>
  <c r="BC131" i="9"/>
  <c r="BC135" i="9"/>
  <c r="BC139" i="9"/>
  <c r="BC143" i="9"/>
  <c r="BC147" i="9"/>
  <c r="X6" i="9"/>
  <c r="X14" i="9"/>
  <c r="X22" i="9"/>
  <c r="X30" i="9"/>
  <c r="X38" i="9"/>
  <c r="X46" i="9"/>
  <c r="X54" i="9"/>
  <c r="X62" i="9"/>
  <c r="X70" i="9"/>
  <c r="X78" i="9"/>
  <c r="X86" i="9"/>
  <c r="X94" i="9"/>
  <c r="X102" i="9"/>
  <c r="X110" i="9"/>
  <c r="X118" i="9"/>
  <c r="X126" i="9"/>
  <c r="X134" i="9"/>
  <c r="X142" i="9"/>
  <c r="BA7" i="3"/>
  <c r="BA15" i="3"/>
  <c r="BA23" i="3"/>
  <c r="BA31" i="3"/>
  <c r="BA39" i="3"/>
  <c r="BA47" i="3"/>
  <c r="BA55" i="3"/>
  <c r="BA63" i="3"/>
  <c r="BA71" i="3"/>
  <c r="BA79" i="3"/>
  <c r="BA87" i="3"/>
  <c r="BA95" i="3"/>
  <c r="BA103" i="3"/>
  <c r="BA111" i="3"/>
  <c r="BA119" i="3"/>
  <c r="BA127" i="3"/>
  <c r="BA135" i="3"/>
  <c r="BA143" i="3"/>
  <c r="BA151" i="3"/>
  <c r="BA159" i="3"/>
  <c r="BA167" i="3"/>
  <c r="BA175" i="3"/>
  <c r="BD7" i="9"/>
  <c r="BD15" i="9"/>
  <c r="BD23" i="9"/>
  <c r="BD31" i="9"/>
  <c r="BD39" i="9"/>
  <c r="BD47" i="9"/>
  <c r="BD55" i="9"/>
  <c r="BD63" i="9"/>
  <c r="BD71" i="9"/>
  <c r="BD79" i="9"/>
  <c r="BD87" i="9"/>
  <c r="BD95" i="9"/>
  <c r="BD103" i="9"/>
  <c r="BD111" i="9"/>
  <c r="BD119" i="9"/>
  <c r="BD127" i="9"/>
  <c r="BD135" i="9"/>
  <c r="BD143" i="9"/>
  <c r="X7" i="9"/>
  <c r="X15" i="9"/>
  <c r="X23" i="9"/>
  <c r="X31" i="9"/>
  <c r="X39" i="9"/>
  <c r="X47" i="9"/>
  <c r="X55" i="9"/>
  <c r="X63" i="9"/>
  <c r="X71" i="9"/>
  <c r="X79" i="9"/>
  <c r="X87" i="9"/>
  <c r="X95" i="9"/>
  <c r="X103" i="9"/>
  <c r="X111" i="9"/>
  <c r="X119" i="9"/>
  <c r="X127" i="9"/>
  <c r="X135" i="9"/>
  <c r="X143" i="9"/>
  <c r="BA8" i="3"/>
  <c r="BA16" i="3"/>
  <c r="BA24" i="3"/>
  <c r="BA32" i="3"/>
  <c r="BA40" i="3"/>
  <c r="BA48" i="3"/>
  <c r="BA56" i="3"/>
  <c r="BA64" i="3"/>
  <c r="BA72" i="3"/>
  <c r="BA80" i="3"/>
  <c r="BA88" i="3"/>
  <c r="BA96" i="3"/>
  <c r="BA104" i="3"/>
  <c r="BA112" i="3"/>
  <c r="BA120" i="3"/>
  <c r="BA128" i="3"/>
  <c r="BA136" i="3"/>
  <c r="BA144" i="3"/>
  <c r="BA152" i="3"/>
  <c r="BA160" i="3"/>
  <c r="BA168" i="3"/>
  <c r="BA176" i="3"/>
  <c r="BC4" i="9"/>
  <c r="BC8" i="9"/>
  <c r="BC12" i="9"/>
  <c r="BC16" i="9"/>
  <c r="BC20" i="9"/>
  <c r="BC24" i="9"/>
  <c r="BC28" i="9"/>
  <c r="BC32" i="9"/>
  <c r="BC36" i="9"/>
  <c r="BC40" i="9"/>
  <c r="BC44" i="9"/>
  <c r="BC48" i="9"/>
  <c r="BC52" i="9"/>
  <c r="BC56" i="9"/>
  <c r="BC60" i="9"/>
  <c r="BC64" i="9"/>
  <c r="BC68" i="9"/>
  <c r="BC72" i="9"/>
  <c r="BC76" i="9"/>
  <c r="BC80" i="9"/>
  <c r="BC84" i="9"/>
  <c r="BC88" i="9"/>
  <c r="BC92" i="9"/>
  <c r="BC96" i="9"/>
  <c r="BC100" i="9"/>
  <c r="BC104" i="9"/>
  <c r="BC108" i="9"/>
  <c r="BC112" i="9"/>
  <c r="BC116" i="9"/>
  <c r="BC120" i="9"/>
  <c r="BC124" i="9"/>
  <c r="BC128" i="9"/>
  <c r="BC132" i="9"/>
  <c r="BC136" i="9"/>
  <c r="BC140" i="9"/>
  <c r="BC144" i="9"/>
  <c r="BC148" i="9"/>
  <c r="X8" i="9"/>
  <c r="X16" i="9"/>
  <c r="X24" i="9"/>
  <c r="X32" i="9"/>
  <c r="X40" i="9"/>
  <c r="X48" i="9"/>
  <c r="X56" i="9"/>
  <c r="X64" i="9"/>
  <c r="X72" i="9"/>
  <c r="X80" i="9"/>
  <c r="X88" i="9"/>
  <c r="X96" i="9"/>
  <c r="X104" i="9"/>
  <c r="X112" i="9"/>
  <c r="X120" i="9"/>
  <c r="X128" i="9"/>
  <c r="X136" i="9"/>
  <c r="X144" i="9"/>
  <c r="BA9" i="3"/>
  <c r="BA17" i="3"/>
  <c r="BA25" i="3"/>
  <c r="BA33" i="3"/>
  <c r="BA41" i="3"/>
  <c r="BA49" i="3"/>
  <c r="BA57" i="3"/>
  <c r="BA65" i="3"/>
  <c r="BA73" i="3"/>
  <c r="BA81" i="3"/>
  <c r="BA89" i="3"/>
  <c r="BA97" i="3"/>
  <c r="BA105" i="3"/>
  <c r="BA113" i="3"/>
  <c r="BA121" i="3"/>
  <c r="BA129" i="3"/>
  <c r="BA137" i="3"/>
  <c r="BA145" i="3"/>
  <c r="BA153" i="3"/>
  <c r="BA161" i="3"/>
  <c r="BA169" i="3"/>
  <c r="BA177" i="3"/>
  <c r="X9" i="9"/>
  <c r="X17" i="9"/>
  <c r="X25" i="9"/>
  <c r="X33" i="9"/>
  <c r="X41" i="9"/>
  <c r="X49" i="9"/>
  <c r="X57" i="9"/>
  <c r="X65" i="9"/>
  <c r="X73" i="9"/>
  <c r="X81" i="9"/>
  <c r="X89" i="9"/>
  <c r="X97" i="9"/>
  <c r="X105" i="9"/>
  <c r="X113" i="9"/>
  <c r="X121" i="9"/>
  <c r="X129" i="9"/>
  <c r="X137" i="9"/>
  <c r="X145" i="9"/>
  <c r="BA2" i="3"/>
  <c r="BA10" i="3"/>
  <c r="BA18" i="3"/>
  <c r="BA26" i="3"/>
  <c r="BA34" i="3"/>
  <c r="BA42" i="3"/>
  <c r="BA50" i="3"/>
  <c r="BA58" i="3"/>
  <c r="BA66" i="3"/>
  <c r="BA74" i="3"/>
  <c r="BA82" i="3"/>
  <c r="BA90" i="3"/>
  <c r="BA98" i="3"/>
  <c r="BA106" i="3"/>
  <c r="BA114" i="3"/>
  <c r="BA122" i="3"/>
  <c r="BA130" i="3"/>
  <c r="BA138" i="3"/>
  <c r="BA146" i="3"/>
  <c r="BA154" i="3"/>
  <c r="BA162" i="3"/>
  <c r="BA170" i="3"/>
  <c r="BA178" i="3"/>
  <c r="BC5" i="9"/>
  <c r="BC9" i="9"/>
  <c r="BC13" i="9"/>
  <c r="BC17" i="9"/>
  <c r="BC21" i="9"/>
  <c r="BC25" i="9"/>
  <c r="BC29" i="9"/>
  <c r="BC33" i="9"/>
  <c r="BC37" i="9"/>
  <c r="BC41" i="9"/>
  <c r="BC45" i="9"/>
  <c r="BC49" i="9"/>
  <c r="BC53" i="9"/>
  <c r="BC57" i="9"/>
  <c r="BC61" i="9"/>
  <c r="BC65" i="9"/>
  <c r="BC69" i="9"/>
  <c r="BC73" i="9"/>
  <c r="BC77" i="9"/>
  <c r="BC81" i="9"/>
  <c r="BC85" i="9"/>
  <c r="BC89" i="9"/>
  <c r="BC93" i="9"/>
  <c r="BC97" i="9"/>
  <c r="BC101" i="9"/>
  <c r="BC105" i="9"/>
  <c r="BC109" i="9"/>
  <c r="BC113" i="9"/>
  <c r="BC117" i="9"/>
  <c r="BC121" i="9"/>
  <c r="BC125" i="9"/>
  <c r="BC129" i="9"/>
  <c r="BC133" i="9"/>
  <c r="BC137" i="9"/>
  <c r="BC141" i="9"/>
  <c r="BC145" i="9"/>
  <c r="BC149" i="9"/>
  <c r="X2" i="9"/>
  <c r="X10" i="9"/>
  <c r="X18" i="9"/>
  <c r="X26" i="9"/>
  <c r="X34" i="9"/>
  <c r="X42" i="9"/>
  <c r="X50" i="9"/>
  <c r="X58" i="9"/>
  <c r="X66" i="9"/>
  <c r="X74" i="9"/>
  <c r="X82" i="9"/>
  <c r="X90" i="9"/>
  <c r="X98" i="9"/>
  <c r="X106" i="9"/>
  <c r="X114" i="9"/>
  <c r="X122" i="9"/>
  <c r="X130" i="9"/>
  <c r="X138" i="9"/>
  <c r="X146" i="9"/>
  <c r="BA3" i="3"/>
  <c r="BA11" i="3"/>
  <c r="BA19" i="3"/>
  <c r="BA27" i="3"/>
  <c r="BA35" i="3"/>
  <c r="BA43" i="3"/>
  <c r="BA51" i="3"/>
  <c r="BA59" i="3"/>
  <c r="BA67" i="3"/>
  <c r="BA75" i="3"/>
  <c r="BA83" i="3"/>
  <c r="BA91" i="3"/>
  <c r="BA99" i="3"/>
  <c r="BA107" i="3"/>
  <c r="BA115" i="3"/>
  <c r="BA123" i="3"/>
  <c r="BA131" i="3"/>
  <c r="BA139" i="3"/>
  <c r="BA147" i="3"/>
  <c r="BA155" i="3"/>
  <c r="BA163" i="3"/>
  <c r="BA171" i="3"/>
  <c r="BA179" i="3"/>
  <c r="X3" i="9"/>
  <c r="X11" i="9"/>
  <c r="X19" i="9"/>
  <c r="X27" i="9"/>
  <c r="X35" i="9"/>
  <c r="X43" i="9"/>
  <c r="X51" i="9"/>
  <c r="X59" i="9"/>
  <c r="X67" i="9"/>
  <c r="X75" i="9"/>
  <c r="X83" i="9"/>
  <c r="X91" i="9"/>
  <c r="X99" i="9"/>
  <c r="X107" i="9"/>
  <c r="X115" i="9"/>
  <c r="X123" i="9"/>
  <c r="X131" i="9"/>
  <c r="X139" i="9"/>
  <c r="X147" i="9"/>
  <c r="BA4" i="3"/>
  <c r="BA12" i="3"/>
  <c r="BA20" i="3"/>
  <c r="BA28" i="3"/>
  <c r="BA36" i="3"/>
  <c r="BA44" i="3"/>
  <c r="BA52" i="3"/>
  <c r="BA60" i="3"/>
  <c r="BA68" i="3"/>
  <c r="BA76" i="3"/>
  <c r="BA84" i="3"/>
  <c r="BA92" i="3"/>
  <c r="BA100" i="3"/>
  <c r="BA108" i="3"/>
  <c r="BA116" i="3"/>
  <c r="BA124" i="3"/>
  <c r="BA132" i="3"/>
  <c r="BA140" i="3"/>
  <c r="BA148" i="3"/>
  <c r="BA156" i="3"/>
  <c r="BA164" i="3"/>
  <c r="BA172" i="3"/>
  <c r="BC2" i="9"/>
  <c r="BC6" i="9"/>
  <c r="BC10" i="9"/>
  <c r="BC14" i="9"/>
  <c r="BC18" i="9"/>
  <c r="BC22" i="9"/>
  <c r="BC26" i="9"/>
  <c r="BC30" i="9"/>
  <c r="BC34" i="9"/>
  <c r="BC38" i="9"/>
  <c r="BC42" i="9"/>
  <c r="BC46" i="9"/>
  <c r="BC50" i="9"/>
  <c r="BC54" i="9"/>
  <c r="BC58" i="9"/>
  <c r="BC62" i="9"/>
  <c r="BC66" i="9"/>
  <c r="BC70" i="9"/>
  <c r="BC74" i="9"/>
  <c r="BC78" i="9"/>
  <c r="BC82" i="9"/>
  <c r="BC86" i="9"/>
  <c r="BC90" i="9"/>
  <c r="BC94" i="9"/>
  <c r="BC98" i="9"/>
  <c r="BC102" i="9"/>
  <c r="BC106" i="9"/>
  <c r="BC110" i="9"/>
  <c r="BC114" i="9"/>
  <c r="BC118" i="9"/>
  <c r="BC122" i="9"/>
  <c r="BC126" i="9"/>
  <c r="BC130" i="9"/>
  <c r="BC134" i="9"/>
  <c r="BC138" i="9"/>
  <c r="BC142" i="9"/>
  <c r="BC146" i="9"/>
  <c r="AM122" i="9"/>
  <c r="AL95" i="9"/>
  <c r="AM94" i="9"/>
  <c r="AL79" i="9"/>
  <c r="AM78" i="9"/>
  <c r="AL63" i="9"/>
  <c r="AM62" i="9"/>
  <c r="AL47" i="9"/>
  <c r="AM46" i="9"/>
  <c r="AL31" i="9"/>
  <c r="AM30" i="9"/>
  <c r="AM14" i="9"/>
  <c r="AM179" i="3"/>
  <c r="AL179" i="3"/>
  <c r="AM178" i="3"/>
  <c r="AL178" i="3"/>
  <c r="AM177" i="3"/>
  <c r="AL177" i="3"/>
  <c r="AM176" i="3"/>
  <c r="AL176" i="3"/>
  <c r="AM175" i="3"/>
  <c r="AL175" i="3"/>
  <c r="AM174" i="3"/>
  <c r="AL174" i="3"/>
  <c r="AM173" i="3"/>
  <c r="AL173" i="3"/>
  <c r="AM172" i="3"/>
  <c r="AL172" i="3"/>
  <c r="AM171" i="3"/>
  <c r="AL171" i="3"/>
  <c r="AM170" i="3"/>
  <c r="AL170" i="3"/>
  <c r="AM169" i="3"/>
  <c r="AL169" i="3"/>
  <c r="AM168" i="3"/>
  <c r="AL168" i="3"/>
  <c r="AM167" i="3"/>
  <c r="AL167" i="3"/>
  <c r="AM166" i="3"/>
  <c r="AL166" i="3"/>
  <c r="AM165" i="3"/>
  <c r="AL165" i="3"/>
  <c r="AM164" i="3"/>
  <c r="AL164" i="3"/>
  <c r="AM163" i="3"/>
  <c r="AL163" i="3"/>
  <c r="AM162" i="3"/>
  <c r="AL162" i="3"/>
  <c r="AM161" i="3"/>
  <c r="AL161" i="3"/>
  <c r="AM160" i="3"/>
  <c r="AL160" i="3"/>
  <c r="AM159" i="3"/>
  <c r="AL159" i="3"/>
  <c r="AM158" i="3"/>
  <c r="AL158" i="3"/>
  <c r="AM157" i="3"/>
  <c r="AL157" i="3"/>
  <c r="AM156" i="3"/>
  <c r="AL156" i="3"/>
  <c r="AM155" i="3"/>
  <c r="AL155" i="3"/>
  <c r="AM154" i="3"/>
  <c r="AL154" i="3"/>
  <c r="AM153" i="3"/>
  <c r="AL153" i="3"/>
  <c r="AM152" i="3"/>
  <c r="AL152" i="3"/>
  <c r="AM151" i="3"/>
  <c r="AL151" i="3"/>
  <c r="AM150" i="3"/>
  <c r="AL150" i="3"/>
  <c r="AM149" i="3"/>
  <c r="AL149" i="3"/>
  <c r="AM148" i="3"/>
  <c r="AL148" i="3"/>
  <c r="AM147" i="3"/>
  <c r="AL147" i="3"/>
  <c r="AM146" i="3"/>
  <c r="AL146" i="3"/>
  <c r="AM145" i="3"/>
  <c r="AL145" i="3"/>
  <c r="AM144" i="3"/>
  <c r="AL144" i="3"/>
  <c r="AM143" i="3"/>
  <c r="AL143" i="3"/>
  <c r="AM142" i="3"/>
  <c r="AL142" i="3"/>
  <c r="AM141" i="3"/>
  <c r="AL141" i="3"/>
  <c r="AM140" i="3"/>
  <c r="AL140" i="3"/>
  <c r="AM139" i="3"/>
  <c r="AL139" i="3"/>
  <c r="AM138" i="3"/>
  <c r="AL138" i="3"/>
  <c r="AM137" i="3"/>
  <c r="AL137" i="3"/>
  <c r="AM136" i="3"/>
  <c r="AL136" i="3"/>
  <c r="AM135" i="3"/>
  <c r="AL135" i="3"/>
  <c r="AM134" i="3"/>
  <c r="AL134" i="3"/>
  <c r="AM133" i="3"/>
  <c r="AL133" i="3"/>
  <c r="AM132" i="3"/>
  <c r="AL132" i="3"/>
  <c r="AM131" i="3"/>
  <c r="AL131" i="3"/>
  <c r="AM130" i="3"/>
  <c r="AL130" i="3"/>
  <c r="AM129" i="3"/>
  <c r="AL129" i="3"/>
  <c r="AM128" i="3"/>
  <c r="AL128" i="3"/>
  <c r="AM127" i="3"/>
  <c r="AL127" i="3"/>
  <c r="AM126" i="3"/>
  <c r="AL126" i="3"/>
  <c r="AM125" i="3"/>
  <c r="AL125" i="3"/>
  <c r="AM124" i="3"/>
  <c r="AL124" i="3"/>
  <c r="AM123" i="3"/>
  <c r="AL123" i="3"/>
  <c r="AM122" i="3"/>
  <c r="AL122" i="3"/>
  <c r="AM121" i="3"/>
  <c r="AL121" i="3"/>
  <c r="AM120" i="3"/>
  <c r="AL120" i="3"/>
  <c r="AM119" i="3"/>
  <c r="AL119" i="3"/>
  <c r="AM118" i="3"/>
  <c r="AL118" i="3"/>
  <c r="AM117" i="3"/>
  <c r="AL117" i="3"/>
  <c r="AM116" i="3"/>
  <c r="AL116" i="3"/>
  <c r="AM115" i="3"/>
  <c r="AL115" i="3"/>
  <c r="AM114" i="3"/>
  <c r="AL114" i="3"/>
  <c r="AM113" i="3"/>
  <c r="AL113" i="3"/>
  <c r="AM112" i="3"/>
  <c r="AL112" i="3"/>
  <c r="AM111" i="3"/>
  <c r="AL111" i="3"/>
  <c r="AM110" i="3"/>
  <c r="AL110" i="3"/>
  <c r="AM109" i="3"/>
  <c r="AL109" i="3"/>
  <c r="AM108" i="3"/>
  <c r="AL108" i="3"/>
  <c r="AM107" i="3"/>
  <c r="AL107" i="3"/>
  <c r="AM106" i="3"/>
  <c r="AL106" i="3"/>
  <c r="AM105" i="3"/>
  <c r="AL105" i="3"/>
  <c r="AM104" i="3"/>
  <c r="AL104" i="3"/>
  <c r="AM103" i="3"/>
  <c r="AL103" i="3"/>
  <c r="AM102" i="3"/>
  <c r="AL102" i="3"/>
  <c r="AM101" i="3"/>
  <c r="AL101" i="3"/>
  <c r="AM100" i="3"/>
  <c r="AL100" i="3"/>
  <c r="AM99" i="3"/>
  <c r="AL99" i="3"/>
  <c r="AM98" i="3"/>
  <c r="AL98" i="3"/>
  <c r="AM97" i="3"/>
  <c r="AL97" i="3"/>
  <c r="AM96" i="3"/>
  <c r="AL96" i="3"/>
  <c r="AM95" i="3"/>
  <c r="AL95" i="3"/>
  <c r="AM94" i="3"/>
  <c r="AL94" i="3"/>
  <c r="AM93" i="3"/>
  <c r="AL93" i="3"/>
  <c r="AM92" i="3"/>
  <c r="AL92" i="3"/>
  <c r="AM91" i="3"/>
  <c r="AL91" i="3"/>
  <c r="AM90" i="3"/>
  <c r="AL90" i="3"/>
  <c r="AM89" i="3"/>
  <c r="AL89" i="3"/>
  <c r="AM88" i="3"/>
  <c r="AL88" i="3"/>
  <c r="AM87" i="3"/>
  <c r="AL87" i="3"/>
  <c r="AM86" i="3"/>
  <c r="AL86" i="3"/>
  <c r="AM85" i="3"/>
  <c r="AL85" i="3"/>
  <c r="AM84" i="3"/>
  <c r="AL84" i="3"/>
  <c r="AM83" i="3"/>
  <c r="AL83" i="3"/>
  <c r="AM82" i="3"/>
  <c r="AL82" i="3"/>
  <c r="AM81" i="3"/>
  <c r="AL81" i="3"/>
  <c r="AM80" i="3"/>
  <c r="AL80" i="3"/>
  <c r="AM79" i="3"/>
  <c r="AL79" i="3"/>
  <c r="AM78" i="3"/>
  <c r="AL78" i="3"/>
  <c r="AM77" i="3"/>
  <c r="AL77" i="3"/>
  <c r="AM76" i="3"/>
  <c r="AL76" i="3"/>
  <c r="AM75" i="3"/>
  <c r="AL75" i="3"/>
  <c r="AM74" i="3"/>
  <c r="AL74" i="3"/>
  <c r="AM73" i="3"/>
  <c r="AL73" i="3"/>
  <c r="AM72" i="3"/>
  <c r="AL72" i="3"/>
  <c r="AM71" i="3"/>
  <c r="AL71" i="3"/>
  <c r="AM70" i="3"/>
  <c r="AL70" i="3"/>
  <c r="AM69" i="3"/>
  <c r="AL69" i="3"/>
  <c r="AM68" i="3"/>
  <c r="AL68" i="3"/>
  <c r="AM67" i="3"/>
  <c r="AL67" i="3"/>
  <c r="AM66" i="3"/>
  <c r="AL66" i="3"/>
  <c r="AM65" i="3"/>
  <c r="AL65" i="3"/>
  <c r="AM64" i="3"/>
  <c r="AL64" i="3"/>
  <c r="AM63" i="3"/>
  <c r="AL63" i="3"/>
  <c r="AM62" i="3"/>
  <c r="AL62" i="3"/>
  <c r="AM61" i="3"/>
  <c r="AL61" i="3"/>
  <c r="AM60" i="3"/>
  <c r="AL60" i="3"/>
  <c r="AM59" i="3"/>
  <c r="AL59" i="3"/>
  <c r="AM58" i="3"/>
  <c r="AL58" i="3"/>
  <c r="AM57" i="3"/>
  <c r="AL57" i="3"/>
  <c r="AM56" i="3"/>
  <c r="AL56" i="3"/>
  <c r="AM55" i="3"/>
  <c r="AL55" i="3"/>
  <c r="AM54" i="3"/>
  <c r="AL54" i="3"/>
  <c r="AM53" i="3"/>
  <c r="AL53" i="3"/>
  <c r="AM52" i="3"/>
  <c r="AL52" i="3"/>
  <c r="AM51" i="3"/>
  <c r="AL51" i="3"/>
  <c r="AM50" i="3"/>
  <c r="AL50" i="3"/>
  <c r="AM49" i="3"/>
  <c r="AL49" i="3"/>
  <c r="AM48" i="3"/>
  <c r="AL48" i="3"/>
  <c r="AM47" i="3"/>
  <c r="AL47" i="3"/>
  <c r="AM46" i="3"/>
  <c r="AL46" i="3"/>
  <c r="AM45" i="3"/>
  <c r="AL45" i="3"/>
  <c r="AM44" i="3"/>
  <c r="AL44" i="3"/>
  <c r="AM43" i="3"/>
  <c r="AL43" i="3"/>
  <c r="AM42" i="3"/>
  <c r="AL42" i="3"/>
  <c r="AM41" i="3"/>
  <c r="AL41" i="3"/>
  <c r="AM40" i="3"/>
  <c r="AL40" i="3"/>
  <c r="AM39" i="3"/>
  <c r="AL39" i="3"/>
  <c r="AM38" i="3"/>
  <c r="AL38" i="3"/>
  <c r="AM37" i="3"/>
  <c r="AL37" i="3"/>
  <c r="AM36" i="3"/>
  <c r="AL36" i="3"/>
  <c r="AM35" i="3"/>
  <c r="AL35" i="3"/>
  <c r="AM34" i="3"/>
  <c r="AL34" i="3"/>
  <c r="AM33" i="3"/>
  <c r="AL33" i="3"/>
  <c r="AM32" i="3"/>
  <c r="AL32" i="3"/>
  <c r="AM31" i="3"/>
  <c r="AL31" i="3"/>
  <c r="AM30" i="3"/>
  <c r="AL30" i="3"/>
  <c r="AM29" i="3"/>
  <c r="AL29" i="3"/>
  <c r="AM28" i="3"/>
  <c r="AL28" i="3"/>
  <c r="AM27" i="3"/>
  <c r="AL27" i="3"/>
  <c r="AM26" i="3"/>
  <c r="AL26" i="3"/>
  <c r="AM25" i="3"/>
  <c r="AL25" i="3"/>
  <c r="AM24" i="3"/>
  <c r="AL24" i="3"/>
  <c r="AM23" i="3"/>
  <c r="AL23" i="3"/>
  <c r="AM22" i="3"/>
  <c r="AL22" i="3"/>
  <c r="AM21" i="3"/>
  <c r="AL21" i="3"/>
  <c r="AM20" i="3"/>
  <c r="AL20" i="3"/>
  <c r="AM19" i="3"/>
  <c r="AL19" i="3"/>
  <c r="AM18" i="3"/>
  <c r="AL18" i="3"/>
  <c r="AM17" i="3"/>
  <c r="AL17" i="3"/>
  <c r="AM16" i="3"/>
  <c r="AL16" i="3"/>
  <c r="AM15" i="3"/>
  <c r="AL15" i="3"/>
  <c r="AM14" i="3"/>
  <c r="AL14" i="3"/>
  <c r="AM13" i="3"/>
  <c r="AL13" i="3"/>
  <c r="AM12" i="3"/>
  <c r="AL12" i="3"/>
  <c r="AM11" i="3"/>
  <c r="AL11" i="3"/>
  <c r="AM10" i="3"/>
  <c r="AL10" i="3"/>
  <c r="AM9" i="3"/>
  <c r="AL9" i="3"/>
  <c r="AM8" i="3"/>
  <c r="AL8" i="3"/>
  <c r="AM7" i="3"/>
  <c r="AL7" i="3"/>
  <c r="AM6" i="3"/>
  <c r="AL6" i="3"/>
  <c r="AM5" i="3"/>
  <c r="AL5" i="3"/>
  <c r="AM4" i="3"/>
  <c r="AL4" i="3"/>
  <c r="AM3" i="3"/>
  <c r="AL3" i="3"/>
  <c r="AM2" i="3"/>
  <c r="AL2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P8" i="9" l="1"/>
  <c r="P40" i="9"/>
  <c r="BD82" i="9"/>
  <c r="BD18" i="9"/>
  <c r="BD97" i="9"/>
  <c r="BD33" i="9"/>
  <c r="AL15" i="9"/>
  <c r="BD86" i="9"/>
  <c r="BD22" i="9"/>
  <c r="BD101" i="9"/>
  <c r="BD37" i="9"/>
  <c r="BD92" i="9"/>
  <c r="BD28" i="9"/>
  <c r="BD99" i="9"/>
  <c r="BD35" i="9"/>
  <c r="BD138" i="9"/>
  <c r="BD74" i="9"/>
  <c r="BD10" i="9"/>
  <c r="BD89" i="9"/>
  <c r="BD25" i="9"/>
  <c r="BD128" i="9"/>
  <c r="BD64" i="9"/>
  <c r="P136" i="9"/>
  <c r="BD30" i="9"/>
  <c r="P41" i="9"/>
  <c r="AM2" i="9"/>
  <c r="AM18" i="9"/>
  <c r="AM34" i="9"/>
  <c r="AM50" i="9"/>
  <c r="AM66" i="9"/>
  <c r="AM82" i="9"/>
  <c r="AM98" i="9"/>
  <c r="AM130" i="9"/>
  <c r="BD142" i="9"/>
  <c r="BD78" i="9"/>
  <c r="BD14" i="9"/>
  <c r="BD93" i="9"/>
  <c r="BD29" i="9"/>
  <c r="BD148" i="9"/>
  <c r="BD84" i="9"/>
  <c r="BD20" i="9"/>
  <c r="BD91" i="9"/>
  <c r="BD27" i="9"/>
  <c r="BD130" i="9"/>
  <c r="BD66" i="9"/>
  <c r="BD2" i="9"/>
  <c r="BD145" i="9"/>
  <c r="BD81" i="9"/>
  <c r="BD17" i="9"/>
  <c r="BD120" i="9"/>
  <c r="BD56" i="9"/>
  <c r="P72" i="9"/>
  <c r="BD100" i="9"/>
  <c r="BD43" i="9"/>
  <c r="BD8" i="9"/>
  <c r="P73" i="9"/>
  <c r="AL3" i="9"/>
  <c r="AL19" i="9"/>
  <c r="AL35" i="9"/>
  <c r="AL51" i="9"/>
  <c r="AL67" i="9"/>
  <c r="AL83" i="9"/>
  <c r="AM99" i="9"/>
  <c r="AL141" i="9"/>
  <c r="BD134" i="9"/>
  <c r="BD70" i="9"/>
  <c r="BD6" i="9"/>
  <c r="BD149" i="9"/>
  <c r="BD85" i="9"/>
  <c r="BD21" i="9"/>
  <c r="BD140" i="9"/>
  <c r="BD76" i="9"/>
  <c r="BD12" i="9"/>
  <c r="BD147" i="9"/>
  <c r="BD83" i="9"/>
  <c r="BD19" i="9"/>
  <c r="BD122" i="9"/>
  <c r="BD58" i="9"/>
  <c r="BD137" i="9"/>
  <c r="BD73" i="9"/>
  <c r="BD9" i="9"/>
  <c r="BD112" i="9"/>
  <c r="BD48" i="9"/>
  <c r="BD36" i="9"/>
  <c r="BD107" i="9"/>
  <c r="BD146" i="9"/>
  <c r="BD136" i="9"/>
  <c r="P105" i="9"/>
  <c r="AM6" i="9"/>
  <c r="AM22" i="9"/>
  <c r="AM38" i="9"/>
  <c r="AM54" i="9"/>
  <c r="AM70" i="9"/>
  <c r="AM86" i="9"/>
  <c r="AM103" i="9"/>
  <c r="AM142" i="9"/>
  <c r="BD126" i="9"/>
  <c r="BD62" i="9"/>
  <c r="BD141" i="9"/>
  <c r="BD77" i="9"/>
  <c r="BD13" i="9"/>
  <c r="BD132" i="9"/>
  <c r="BD68" i="9"/>
  <c r="BD4" i="9"/>
  <c r="BD139" i="9"/>
  <c r="BD75" i="9"/>
  <c r="BD11" i="9"/>
  <c r="BD114" i="9"/>
  <c r="BD50" i="9"/>
  <c r="BD129" i="9"/>
  <c r="BD65" i="9"/>
  <c r="BD104" i="9"/>
  <c r="BD40" i="9"/>
  <c r="BD45" i="9"/>
  <c r="AL7" i="9"/>
  <c r="AL23" i="9"/>
  <c r="AL39" i="9"/>
  <c r="AL55" i="9"/>
  <c r="AL71" i="9"/>
  <c r="AL87" i="9"/>
  <c r="AL104" i="9"/>
  <c r="BD118" i="9"/>
  <c r="BD54" i="9"/>
  <c r="BD133" i="9"/>
  <c r="BD69" i="9"/>
  <c r="BD5" i="9"/>
  <c r="BD124" i="9"/>
  <c r="BD60" i="9"/>
  <c r="BD131" i="9"/>
  <c r="BD67" i="9"/>
  <c r="BD3" i="9"/>
  <c r="BD106" i="9"/>
  <c r="BD42" i="9"/>
  <c r="BD121" i="9"/>
  <c r="BD57" i="9"/>
  <c r="BD96" i="9"/>
  <c r="BD32" i="9"/>
  <c r="P104" i="9"/>
  <c r="AL121" i="9"/>
  <c r="BD94" i="9"/>
  <c r="BD109" i="9"/>
  <c r="BD72" i="9"/>
  <c r="P9" i="9"/>
  <c r="P137" i="9"/>
  <c r="AL8" i="9"/>
  <c r="AL12" i="9"/>
  <c r="AL24" i="9"/>
  <c r="AL28" i="9"/>
  <c r="AL40" i="9"/>
  <c r="AL44" i="9"/>
  <c r="AL56" i="9"/>
  <c r="AL60" i="9"/>
  <c r="AL72" i="9"/>
  <c r="AL76" i="9"/>
  <c r="AL88" i="9"/>
  <c r="AL92" i="9"/>
  <c r="AL108" i="9"/>
  <c r="AL120" i="9"/>
  <c r="AL124" i="9"/>
  <c r="AL128" i="9"/>
  <c r="AL132" i="9"/>
  <c r="AL136" i="9"/>
  <c r="AL140" i="9"/>
  <c r="AL144" i="9"/>
  <c r="AL148" i="9"/>
  <c r="AM10" i="9"/>
  <c r="AM26" i="9"/>
  <c r="AM42" i="9"/>
  <c r="AM58" i="9"/>
  <c r="AM74" i="9"/>
  <c r="AM90" i="9"/>
  <c r="AM115" i="9"/>
  <c r="BD110" i="9"/>
  <c r="BD46" i="9"/>
  <c r="BD125" i="9"/>
  <c r="BD61" i="9"/>
  <c r="BD116" i="9"/>
  <c r="BD52" i="9"/>
  <c r="BD123" i="9"/>
  <c r="BD59" i="9"/>
  <c r="BD98" i="9"/>
  <c r="BD34" i="9"/>
  <c r="BD113" i="9"/>
  <c r="BD49" i="9"/>
  <c r="BD88" i="9"/>
  <c r="BD24" i="9"/>
  <c r="AM8" i="9"/>
  <c r="AM12" i="9"/>
  <c r="AM24" i="9"/>
  <c r="AM28" i="9"/>
  <c r="AM40" i="9"/>
  <c r="AM44" i="9"/>
  <c r="AM56" i="9"/>
  <c r="AM60" i="9"/>
  <c r="AM72" i="9"/>
  <c r="AM76" i="9"/>
  <c r="AM88" i="9"/>
  <c r="AM92" i="9"/>
  <c r="AM104" i="9"/>
  <c r="AM120" i="9"/>
  <c r="AM128" i="9"/>
  <c r="AM136" i="9"/>
  <c r="AM140" i="9"/>
  <c r="AL11" i="9"/>
  <c r="AL27" i="9"/>
  <c r="AL43" i="9"/>
  <c r="AL59" i="9"/>
  <c r="AL75" i="9"/>
  <c r="AL91" i="9"/>
  <c r="AL116" i="9"/>
  <c r="BD102" i="9"/>
  <c r="BD38" i="9"/>
  <c r="BD117" i="9"/>
  <c r="BD53" i="9"/>
  <c r="BD108" i="9"/>
  <c r="BD44" i="9"/>
  <c r="BD115" i="9"/>
  <c r="BD51" i="9"/>
  <c r="BD90" i="9"/>
  <c r="BD26" i="9"/>
  <c r="BD105" i="9"/>
  <c r="BD41" i="9"/>
  <c r="BD144" i="9"/>
  <c r="BD80" i="9"/>
  <c r="BD16" i="9"/>
  <c r="P23" i="9"/>
  <c r="P79" i="9"/>
  <c r="P127" i="9"/>
  <c r="AM108" i="9"/>
  <c r="P16" i="9"/>
  <c r="P24" i="9"/>
  <c r="P32" i="9"/>
  <c r="P48" i="9"/>
  <c r="P56" i="9"/>
  <c r="P64" i="9"/>
  <c r="P80" i="9"/>
  <c r="P96" i="9"/>
  <c r="P112" i="9"/>
  <c r="P120" i="9"/>
  <c r="P128" i="9"/>
  <c r="P144" i="9"/>
  <c r="AL109" i="9"/>
  <c r="AM132" i="9"/>
  <c r="P15" i="9"/>
  <c r="P63" i="9"/>
  <c r="P103" i="9"/>
  <c r="P143" i="9"/>
  <c r="P88" i="9"/>
  <c r="AM105" i="9"/>
  <c r="AM109" i="9"/>
  <c r="AM113" i="9"/>
  <c r="AM117" i="9"/>
  <c r="AM121" i="9"/>
  <c r="AM125" i="9"/>
  <c r="AM129" i="9"/>
  <c r="AM133" i="9"/>
  <c r="AM137" i="9"/>
  <c r="AM141" i="9"/>
  <c r="AM145" i="9"/>
  <c r="AM149" i="9"/>
  <c r="P17" i="9"/>
  <c r="P25" i="9"/>
  <c r="P33" i="9"/>
  <c r="P49" i="9"/>
  <c r="P57" i="9"/>
  <c r="P65" i="9"/>
  <c r="P81" i="9"/>
  <c r="P89" i="9"/>
  <c r="P97" i="9"/>
  <c r="P113" i="9"/>
  <c r="P121" i="9"/>
  <c r="P129" i="9"/>
  <c r="P145" i="9"/>
  <c r="AM3" i="9"/>
  <c r="AM7" i="9"/>
  <c r="AM11" i="9"/>
  <c r="AM15" i="9"/>
  <c r="AM19" i="9"/>
  <c r="AM23" i="9"/>
  <c r="AM27" i="9"/>
  <c r="AM31" i="9"/>
  <c r="AM35" i="9"/>
  <c r="AM39" i="9"/>
  <c r="AM43" i="9"/>
  <c r="AM47" i="9"/>
  <c r="AM51" i="9"/>
  <c r="AM55" i="9"/>
  <c r="AM59" i="9"/>
  <c r="AM63" i="9"/>
  <c r="AM67" i="9"/>
  <c r="AM71" i="9"/>
  <c r="AM75" i="9"/>
  <c r="AM79" i="9"/>
  <c r="AM83" i="9"/>
  <c r="AM87" i="9"/>
  <c r="AM91" i="9"/>
  <c r="AM95" i="9"/>
  <c r="AL100" i="9"/>
  <c r="AM110" i="9"/>
  <c r="AM116" i="9"/>
  <c r="AM123" i="9"/>
  <c r="AL133" i="9"/>
  <c r="AM144" i="9"/>
  <c r="P47" i="9"/>
  <c r="P119" i="9"/>
  <c r="AL110" i="9"/>
  <c r="AL114" i="9"/>
  <c r="AL118" i="9"/>
  <c r="AL122" i="9"/>
  <c r="AL126" i="9"/>
  <c r="AL130" i="9"/>
  <c r="AL134" i="9"/>
  <c r="AL138" i="9"/>
  <c r="AL142" i="9"/>
  <c r="AL146" i="9"/>
  <c r="P2" i="9"/>
  <c r="P10" i="9"/>
  <c r="P18" i="9"/>
  <c r="P26" i="9"/>
  <c r="P34" i="9"/>
  <c r="P42" i="9"/>
  <c r="P50" i="9"/>
  <c r="P58" i="9"/>
  <c r="P66" i="9"/>
  <c r="P74" i="9"/>
  <c r="P82" i="9"/>
  <c r="P90" i="9"/>
  <c r="P98" i="9"/>
  <c r="P106" i="9"/>
  <c r="P114" i="9"/>
  <c r="P122" i="9"/>
  <c r="P130" i="9"/>
  <c r="P138" i="9"/>
  <c r="P146" i="9"/>
  <c r="AL4" i="9"/>
  <c r="AL16" i="9"/>
  <c r="AL20" i="9"/>
  <c r="AL32" i="9"/>
  <c r="AL36" i="9"/>
  <c r="AL48" i="9"/>
  <c r="AL52" i="9"/>
  <c r="AL64" i="9"/>
  <c r="AL68" i="9"/>
  <c r="AL80" i="9"/>
  <c r="AL84" i="9"/>
  <c r="AL96" i="9"/>
  <c r="AM100" i="9"/>
  <c r="AL105" i="9"/>
  <c r="AM111" i="9"/>
  <c r="AL117" i="9"/>
  <c r="AM124" i="9"/>
  <c r="AM134" i="9"/>
  <c r="AL145" i="9"/>
  <c r="P55" i="9"/>
  <c r="P111" i="9"/>
  <c r="P3" i="9"/>
  <c r="P11" i="9"/>
  <c r="P19" i="9"/>
  <c r="P27" i="9"/>
  <c r="P35" i="9"/>
  <c r="P43" i="9"/>
  <c r="P51" i="9"/>
  <c r="P59" i="9"/>
  <c r="P67" i="9"/>
  <c r="P75" i="9"/>
  <c r="P83" i="9"/>
  <c r="P91" i="9"/>
  <c r="P99" i="9"/>
  <c r="P107" i="9"/>
  <c r="P115" i="9"/>
  <c r="P123" i="9"/>
  <c r="P131" i="9"/>
  <c r="P139" i="9"/>
  <c r="P147" i="9"/>
  <c r="AM4" i="9"/>
  <c r="AM16" i="9"/>
  <c r="AM20" i="9"/>
  <c r="AM32" i="9"/>
  <c r="AM36" i="9"/>
  <c r="AM48" i="9"/>
  <c r="AM52" i="9"/>
  <c r="AM64" i="9"/>
  <c r="AM68" i="9"/>
  <c r="AM80" i="9"/>
  <c r="AM84" i="9"/>
  <c r="AM96" i="9"/>
  <c r="AL101" i="9"/>
  <c r="AL106" i="9"/>
  <c r="AL112" i="9"/>
  <c r="AM118" i="9"/>
  <c r="AL125" i="9"/>
  <c r="AM146" i="9"/>
  <c r="P39" i="9"/>
  <c r="P95" i="9"/>
  <c r="P135" i="9"/>
  <c r="AL99" i="9"/>
  <c r="AL103" i="9"/>
  <c r="AL107" i="9"/>
  <c r="AL111" i="9"/>
  <c r="AL115" i="9"/>
  <c r="AL119" i="9"/>
  <c r="AL123" i="9"/>
  <c r="AL127" i="9"/>
  <c r="AL131" i="9"/>
  <c r="AL135" i="9"/>
  <c r="AL139" i="9"/>
  <c r="AL143" i="9"/>
  <c r="AL147" i="9"/>
  <c r="P4" i="9"/>
  <c r="P12" i="9"/>
  <c r="P20" i="9"/>
  <c r="P28" i="9"/>
  <c r="P36" i="9"/>
  <c r="P44" i="9"/>
  <c r="P52" i="9"/>
  <c r="P60" i="9"/>
  <c r="P68" i="9"/>
  <c r="P76" i="9"/>
  <c r="P84" i="9"/>
  <c r="P92" i="9"/>
  <c r="P100" i="9"/>
  <c r="P108" i="9"/>
  <c r="P116" i="9"/>
  <c r="P124" i="9"/>
  <c r="P132" i="9"/>
  <c r="P140" i="9"/>
  <c r="P148" i="9"/>
  <c r="AL5" i="9"/>
  <c r="AL9" i="9"/>
  <c r="AL13" i="9"/>
  <c r="AL17" i="9"/>
  <c r="AL21" i="9"/>
  <c r="AL25" i="9"/>
  <c r="AL29" i="9"/>
  <c r="AL33" i="9"/>
  <c r="AL37" i="9"/>
  <c r="AL41" i="9"/>
  <c r="AL45" i="9"/>
  <c r="AL49" i="9"/>
  <c r="AL53" i="9"/>
  <c r="AL57" i="9"/>
  <c r="AL61" i="9"/>
  <c r="AL65" i="9"/>
  <c r="AL69" i="9"/>
  <c r="AL73" i="9"/>
  <c r="AL77" i="9"/>
  <c r="AL81" i="9"/>
  <c r="AL85" i="9"/>
  <c r="AL89" i="9"/>
  <c r="AL93" i="9"/>
  <c r="AL97" i="9"/>
  <c r="AM101" i="9"/>
  <c r="AM106" i="9"/>
  <c r="AM112" i="9"/>
  <c r="AM119" i="9"/>
  <c r="AM126" i="9"/>
  <c r="AL137" i="9"/>
  <c r="AM148" i="9"/>
  <c r="P7" i="9"/>
  <c r="P71" i="9"/>
  <c r="AM127" i="9"/>
  <c r="AM131" i="9"/>
  <c r="AM135" i="9"/>
  <c r="AM139" i="9"/>
  <c r="AM143" i="9"/>
  <c r="AM147" i="9"/>
  <c r="P5" i="9"/>
  <c r="P13" i="9"/>
  <c r="P21" i="9"/>
  <c r="P29" i="9"/>
  <c r="P37" i="9"/>
  <c r="P45" i="9"/>
  <c r="P53" i="9"/>
  <c r="P61" i="9"/>
  <c r="P69" i="9"/>
  <c r="P77" i="9"/>
  <c r="P85" i="9"/>
  <c r="P93" i="9"/>
  <c r="P101" i="9"/>
  <c r="P109" i="9"/>
  <c r="P117" i="9"/>
  <c r="P125" i="9"/>
  <c r="P133" i="9"/>
  <c r="P141" i="9"/>
  <c r="P149" i="9"/>
  <c r="AM5" i="9"/>
  <c r="AM9" i="9"/>
  <c r="AM13" i="9"/>
  <c r="AM17" i="9"/>
  <c r="AM21" i="9"/>
  <c r="AM25" i="9"/>
  <c r="AM29" i="9"/>
  <c r="AM33" i="9"/>
  <c r="AM37" i="9"/>
  <c r="AM41" i="9"/>
  <c r="AM45" i="9"/>
  <c r="AM49" i="9"/>
  <c r="AM53" i="9"/>
  <c r="AM57" i="9"/>
  <c r="AM61" i="9"/>
  <c r="AM65" i="9"/>
  <c r="AM69" i="9"/>
  <c r="AM73" i="9"/>
  <c r="AM77" i="9"/>
  <c r="AM81" i="9"/>
  <c r="AM85" i="9"/>
  <c r="AM89" i="9"/>
  <c r="AM93" i="9"/>
  <c r="AM97" i="9"/>
  <c r="AL102" i="9"/>
  <c r="AM107" i="9"/>
  <c r="AL113" i="9"/>
  <c r="AM138" i="9"/>
  <c r="AL149" i="9"/>
  <c r="P31" i="9"/>
  <c r="P87" i="9"/>
  <c r="P6" i="9"/>
  <c r="P14" i="9"/>
  <c r="P22" i="9"/>
  <c r="P30" i="9"/>
  <c r="P38" i="9"/>
  <c r="P46" i="9"/>
  <c r="P54" i="9"/>
  <c r="P62" i="9"/>
  <c r="P70" i="9"/>
  <c r="P78" i="9"/>
  <c r="P86" i="9"/>
  <c r="P94" i="9"/>
  <c r="P102" i="9"/>
  <c r="P110" i="9"/>
  <c r="P118" i="9"/>
  <c r="P126" i="9"/>
  <c r="P134" i="9"/>
  <c r="P142" i="9"/>
  <c r="AL2" i="9"/>
  <c r="AL6" i="9"/>
  <c r="AL10" i="9"/>
  <c r="AL14" i="9"/>
  <c r="AL18" i="9"/>
  <c r="AL22" i="9"/>
  <c r="AL26" i="9"/>
  <c r="AL30" i="9"/>
  <c r="AL34" i="9"/>
  <c r="AL38" i="9"/>
  <c r="AL42" i="9"/>
  <c r="AL46" i="9"/>
  <c r="AL50" i="9"/>
  <c r="AL54" i="9"/>
  <c r="AL58" i="9"/>
  <c r="AL62" i="9"/>
  <c r="AL66" i="9"/>
  <c r="AL70" i="9"/>
  <c r="AL74" i="9"/>
  <c r="AL78" i="9"/>
  <c r="AL82" i="9"/>
  <c r="AL86" i="9"/>
  <c r="AL90" i="9"/>
  <c r="AL94" i="9"/>
  <c r="AL98" i="9"/>
  <c r="AM102" i="9"/>
  <c r="AM114" i="9"/>
  <c r="AL129" i="9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Y179" i="3"/>
  <c r="Y178" i="3"/>
  <c r="Y177" i="3"/>
  <c r="Y176" i="3"/>
  <c r="Y175" i="3"/>
  <c r="Y174" i="3"/>
  <c r="Y173" i="3"/>
  <c r="Y172" i="3"/>
  <c r="Y171" i="3"/>
  <c r="Y170" i="3"/>
  <c r="Y169" i="3"/>
  <c r="Y168" i="3"/>
  <c r="Y167" i="3"/>
  <c r="Y166" i="3"/>
  <c r="Y165" i="3"/>
  <c r="Y164" i="3"/>
  <c r="Y163" i="3"/>
  <c r="Y162" i="3"/>
  <c r="Y161" i="3"/>
  <c r="Y160" i="3"/>
  <c r="Y159" i="3"/>
  <c r="Y158" i="3"/>
  <c r="Y157" i="3"/>
  <c r="Y156" i="3"/>
  <c r="Y155" i="3"/>
  <c r="Y154" i="3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S149" i="9" l="1"/>
  <c r="S148" i="9"/>
  <c r="S147" i="9"/>
  <c r="S146" i="9"/>
  <c r="S145" i="9"/>
  <c r="S144" i="9"/>
  <c r="S143" i="9"/>
  <c r="S142" i="9"/>
  <c r="S141" i="9"/>
  <c r="S140" i="9"/>
  <c r="S139" i="9"/>
  <c r="S138" i="9"/>
  <c r="S137" i="9"/>
  <c r="S136" i="9"/>
  <c r="S135" i="9"/>
  <c r="S134" i="9"/>
  <c r="S133" i="9"/>
  <c r="S132" i="9"/>
  <c r="S131" i="9"/>
  <c r="S130" i="9"/>
  <c r="S129" i="9"/>
  <c r="S128" i="9"/>
  <c r="S127" i="9"/>
  <c r="S126" i="9"/>
  <c r="S125" i="9"/>
  <c r="S124" i="9"/>
  <c r="S123" i="9"/>
  <c r="S122" i="9"/>
  <c r="S121" i="9"/>
  <c r="S120" i="9"/>
  <c r="S119" i="9"/>
  <c r="S118" i="9"/>
  <c r="S117" i="9"/>
  <c r="S116" i="9"/>
  <c r="S115" i="9"/>
  <c r="S114" i="9"/>
  <c r="S113" i="9"/>
  <c r="S112" i="9"/>
  <c r="S111" i="9"/>
  <c r="S110" i="9"/>
  <c r="S109" i="9"/>
  <c r="S108" i="9"/>
  <c r="S107" i="9"/>
  <c r="S106" i="9"/>
  <c r="S105" i="9"/>
  <c r="S104" i="9"/>
  <c r="S103" i="9"/>
  <c r="S102" i="9"/>
  <c r="S101" i="9"/>
  <c r="S100" i="9"/>
  <c r="S99" i="9"/>
  <c r="S98" i="9"/>
  <c r="S97" i="9"/>
  <c r="S96" i="9"/>
  <c r="S95" i="9"/>
  <c r="S94" i="9"/>
  <c r="S93" i="9"/>
  <c r="S92" i="9"/>
  <c r="S91" i="9"/>
  <c r="S90" i="9"/>
  <c r="S89" i="9"/>
  <c r="S88" i="9"/>
  <c r="S87" i="9"/>
  <c r="S86" i="9"/>
  <c r="S85" i="9"/>
  <c r="S84" i="9"/>
  <c r="S83" i="9"/>
  <c r="S82" i="9"/>
  <c r="S81" i="9"/>
  <c r="S80" i="9"/>
  <c r="S79" i="9"/>
  <c r="S78" i="9"/>
  <c r="S77" i="9"/>
  <c r="S76" i="9"/>
  <c r="S75" i="9"/>
  <c r="S74" i="9"/>
  <c r="S73" i="9"/>
  <c r="S72" i="9"/>
  <c r="S71" i="9"/>
  <c r="S70" i="9"/>
  <c r="S69" i="9"/>
  <c r="S68" i="9"/>
  <c r="S67" i="9"/>
  <c r="S66" i="9"/>
  <c r="S65" i="9"/>
  <c r="S64" i="9"/>
  <c r="S63" i="9"/>
  <c r="S62" i="9"/>
  <c r="S61" i="9"/>
  <c r="S60" i="9"/>
  <c r="S59" i="9"/>
  <c r="S58" i="9"/>
  <c r="S57" i="9"/>
  <c r="S56" i="9"/>
  <c r="S55" i="9"/>
  <c r="S54" i="9"/>
  <c r="S53" i="9"/>
  <c r="S52" i="9"/>
  <c r="S51" i="9"/>
  <c r="S50" i="9"/>
  <c r="S49" i="9"/>
  <c r="S48" i="9"/>
  <c r="S47" i="9"/>
  <c r="S46" i="9"/>
  <c r="S45" i="9"/>
  <c r="S44" i="9"/>
  <c r="S43" i="9"/>
  <c r="S42" i="9"/>
  <c r="S41" i="9"/>
  <c r="S40" i="9"/>
  <c r="S39" i="9"/>
  <c r="S38" i="9"/>
  <c r="S37" i="9"/>
  <c r="S36" i="9"/>
  <c r="S35" i="9"/>
  <c r="S34" i="9"/>
  <c r="S33" i="9"/>
  <c r="S32" i="9"/>
  <c r="S31" i="9"/>
  <c r="S30" i="9"/>
  <c r="S29" i="9"/>
  <c r="S28" i="9"/>
  <c r="S27" i="9"/>
  <c r="S26" i="9"/>
  <c r="S25" i="9"/>
  <c r="S24" i="9"/>
  <c r="S23" i="9"/>
  <c r="S22" i="9"/>
  <c r="S21" i="9"/>
  <c r="S20" i="9"/>
  <c r="S19" i="9"/>
  <c r="S18" i="9"/>
  <c r="S17" i="9"/>
  <c r="S16" i="9"/>
  <c r="S15" i="9"/>
  <c r="S14" i="9"/>
  <c r="S13" i="9"/>
  <c r="S12" i="9"/>
  <c r="S11" i="9"/>
  <c r="S10" i="9"/>
  <c r="S9" i="9"/>
  <c r="S8" i="9"/>
  <c r="S7" i="9"/>
  <c r="S6" i="9"/>
  <c r="S5" i="9"/>
  <c r="S4" i="9"/>
  <c r="S3" i="9"/>
  <c r="Y149" i="9"/>
  <c r="Y148" i="9"/>
  <c r="Y147" i="9"/>
  <c r="Y146" i="9"/>
  <c r="Y145" i="9"/>
  <c r="Y144" i="9"/>
  <c r="Y143" i="9"/>
  <c r="Y142" i="9"/>
  <c r="Y141" i="9"/>
  <c r="Y140" i="9"/>
  <c r="Y139" i="9"/>
  <c r="Y138" i="9"/>
  <c r="Y137" i="9"/>
  <c r="Y136" i="9"/>
  <c r="Y135" i="9"/>
  <c r="Y134" i="9"/>
  <c r="Y133" i="9"/>
  <c r="Y132" i="9"/>
  <c r="Y131" i="9"/>
  <c r="Y130" i="9"/>
  <c r="Y129" i="9"/>
  <c r="Y128" i="9"/>
  <c r="Y127" i="9"/>
  <c r="Y126" i="9"/>
  <c r="Y125" i="9"/>
  <c r="Y124" i="9"/>
  <c r="Y123" i="9"/>
  <c r="Y122" i="9"/>
  <c r="Y121" i="9"/>
  <c r="Y120" i="9"/>
  <c r="Y119" i="9"/>
  <c r="Y118" i="9"/>
  <c r="Y117" i="9"/>
  <c r="Y116" i="9"/>
  <c r="Y115" i="9"/>
  <c r="Y114" i="9"/>
  <c r="Y113" i="9"/>
  <c r="Y112" i="9"/>
  <c r="Y111" i="9"/>
  <c r="Y110" i="9"/>
  <c r="Y109" i="9"/>
  <c r="Y108" i="9"/>
  <c r="Y107" i="9"/>
  <c r="Y106" i="9"/>
  <c r="Y105" i="9"/>
  <c r="Y104" i="9"/>
  <c r="Y103" i="9"/>
  <c r="Y102" i="9"/>
  <c r="Y101" i="9"/>
  <c r="Y100" i="9"/>
  <c r="Y99" i="9"/>
  <c r="Y98" i="9"/>
  <c r="Y97" i="9"/>
  <c r="Y96" i="9"/>
  <c r="Y95" i="9"/>
  <c r="Y94" i="9"/>
  <c r="Y93" i="9"/>
  <c r="Y92" i="9"/>
  <c r="Y91" i="9"/>
  <c r="Y90" i="9"/>
  <c r="Y89" i="9"/>
  <c r="Y88" i="9"/>
  <c r="Y87" i="9"/>
  <c r="Y86" i="9"/>
  <c r="Y85" i="9"/>
  <c r="Y84" i="9"/>
  <c r="Y83" i="9"/>
  <c r="Y82" i="9"/>
  <c r="Y81" i="9"/>
  <c r="Y80" i="9"/>
  <c r="Y79" i="9"/>
  <c r="Y78" i="9"/>
  <c r="Y77" i="9"/>
  <c r="Y76" i="9"/>
  <c r="Y75" i="9"/>
  <c r="Y74" i="9"/>
  <c r="Y73" i="9"/>
  <c r="Y72" i="9"/>
  <c r="Y71" i="9"/>
  <c r="Y70" i="9"/>
  <c r="Y69" i="9"/>
  <c r="Y68" i="9"/>
  <c r="Y67" i="9"/>
  <c r="Y66" i="9"/>
  <c r="Y65" i="9"/>
  <c r="Y64" i="9"/>
  <c r="Y63" i="9"/>
  <c r="Y62" i="9"/>
  <c r="Y61" i="9"/>
  <c r="Y60" i="9"/>
  <c r="Y59" i="9"/>
  <c r="Y58" i="9"/>
  <c r="Y57" i="9"/>
  <c r="Y56" i="9"/>
  <c r="Y55" i="9"/>
  <c r="Y54" i="9"/>
  <c r="Y53" i="9"/>
  <c r="Y52" i="9"/>
  <c r="Y51" i="9"/>
  <c r="Y50" i="9"/>
  <c r="Y49" i="9"/>
  <c r="Y48" i="9"/>
  <c r="Y47" i="9"/>
  <c r="Y46" i="9"/>
  <c r="Y45" i="9"/>
  <c r="Y44" i="9"/>
  <c r="Y43" i="9"/>
  <c r="Y42" i="9"/>
  <c r="Y41" i="9"/>
  <c r="Y40" i="9"/>
  <c r="Y39" i="9"/>
  <c r="Y38" i="9"/>
  <c r="Y37" i="9"/>
  <c r="Y36" i="9"/>
  <c r="Y35" i="9"/>
  <c r="Y34" i="9"/>
  <c r="Y33" i="9"/>
  <c r="Y32" i="9"/>
  <c r="Y31" i="9"/>
  <c r="Y30" i="9"/>
  <c r="Y29" i="9"/>
  <c r="Y28" i="9"/>
  <c r="Y27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Y8" i="9"/>
  <c r="Y7" i="9"/>
  <c r="Y6" i="9"/>
  <c r="Y5" i="9"/>
  <c r="Y4" i="9"/>
  <c r="Y3" i="9"/>
  <c r="Y2" i="9"/>
  <c r="S2" i="9"/>
  <c r="BA149" i="9" l="1"/>
  <c r="AZ149" i="9"/>
  <c r="BA148" i="9"/>
  <c r="AZ148" i="9"/>
  <c r="BA147" i="9"/>
  <c r="AZ147" i="9"/>
  <c r="BA146" i="9"/>
  <c r="AZ146" i="9"/>
  <c r="BA145" i="9"/>
  <c r="AZ145" i="9"/>
  <c r="BA144" i="9"/>
  <c r="AZ144" i="9"/>
  <c r="BA143" i="9"/>
  <c r="AZ143" i="9"/>
  <c r="BA142" i="9"/>
  <c r="AZ142" i="9"/>
  <c r="BA141" i="9"/>
  <c r="AZ141" i="9"/>
  <c r="BA140" i="9"/>
  <c r="AZ140" i="9"/>
  <c r="BA139" i="9"/>
  <c r="AZ139" i="9"/>
  <c r="BA138" i="9"/>
  <c r="AZ138" i="9"/>
  <c r="BA137" i="9"/>
  <c r="AZ137" i="9"/>
  <c r="BA136" i="9"/>
  <c r="AZ136" i="9"/>
  <c r="BA135" i="9"/>
  <c r="AZ135" i="9"/>
  <c r="BA134" i="9"/>
  <c r="AZ134" i="9"/>
  <c r="BA133" i="9"/>
  <c r="AZ133" i="9"/>
  <c r="BA132" i="9"/>
  <c r="AZ132" i="9"/>
  <c r="BA131" i="9"/>
  <c r="AZ131" i="9"/>
  <c r="BA130" i="9"/>
  <c r="AZ130" i="9"/>
  <c r="BA129" i="9"/>
  <c r="AZ129" i="9"/>
  <c r="BA128" i="9"/>
  <c r="AZ128" i="9"/>
  <c r="BA127" i="9"/>
  <c r="AZ127" i="9"/>
  <c r="BA126" i="9"/>
  <c r="AZ126" i="9"/>
  <c r="BA125" i="9"/>
  <c r="AZ125" i="9"/>
  <c r="BA124" i="9"/>
  <c r="AZ124" i="9"/>
  <c r="BA123" i="9"/>
  <c r="AZ123" i="9"/>
  <c r="BA122" i="9"/>
  <c r="AZ122" i="9"/>
  <c r="BA121" i="9"/>
  <c r="AZ121" i="9"/>
  <c r="BA120" i="9"/>
  <c r="AZ120" i="9"/>
  <c r="BA119" i="9"/>
  <c r="AZ119" i="9"/>
  <c r="BA118" i="9"/>
  <c r="AZ118" i="9"/>
  <c r="BA117" i="9"/>
  <c r="AZ117" i="9"/>
  <c r="BA116" i="9"/>
  <c r="AZ116" i="9"/>
  <c r="BA115" i="9"/>
  <c r="AZ115" i="9"/>
  <c r="BA114" i="9"/>
  <c r="AZ114" i="9"/>
  <c r="BA113" i="9"/>
  <c r="AZ113" i="9"/>
  <c r="BA112" i="9"/>
  <c r="AZ112" i="9"/>
  <c r="BA111" i="9"/>
  <c r="AZ111" i="9"/>
  <c r="BA110" i="9"/>
  <c r="AZ110" i="9"/>
  <c r="BA109" i="9"/>
  <c r="AZ109" i="9"/>
  <c r="BA108" i="9"/>
  <c r="AZ108" i="9"/>
  <c r="BA107" i="9"/>
  <c r="AZ107" i="9"/>
  <c r="BA106" i="9"/>
  <c r="AZ106" i="9"/>
  <c r="BA105" i="9"/>
  <c r="AZ105" i="9"/>
  <c r="BA104" i="9"/>
  <c r="AZ104" i="9"/>
  <c r="BA103" i="9"/>
  <c r="AZ103" i="9"/>
  <c r="BA102" i="9"/>
  <c r="AZ102" i="9"/>
  <c r="BA101" i="9"/>
  <c r="AZ101" i="9"/>
  <c r="BA100" i="9"/>
  <c r="AZ100" i="9"/>
  <c r="BA99" i="9"/>
  <c r="AZ99" i="9"/>
  <c r="BA98" i="9"/>
  <c r="AZ98" i="9"/>
  <c r="BA97" i="9"/>
  <c r="AZ97" i="9"/>
  <c r="BA96" i="9"/>
  <c r="AZ96" i="9"/>
  <c r="BA95" i="9"/>
  <c r="AZ95" i="9"/>
  <c r="BA94" i="9"/>
  <c r="AZ94" i="9"/>
  <c r="BA93" i="9"/>
  <c r="AZ93" i="9"/>
  <c r="BA92" i="9"/>
  <c r="AZ92" i="9"/>
  <c r="BA91" i="9"/>
  <c r="AZ91" i="9"/>
  <c r="BA90" i="9"/>
  <c r="AZ90" i="9"/>
  <c r="BA89" i="9"/>
  <c r="AZ89" i="9"/>
  <c r="BA88" i="9"/>
  <c r="AZ88" i="9"/>
  <c r="BA87" i="9"/>
  <c r="AZ87" i="9"/>
  <c r="BA86" i="9"/>
  <c r="AZ86" i="9"/>
  <c r="BA85" i="9"/>
  <c r="AZ85" i="9"/>
  <c r="BA84" i="9"/>
  <c r="AZ84" i="9"/>
  <c r="BA83" i="9"/>
  <c r="AZ83" i="9"/>
  <c r="BA82" i="9"/>
  <c r="AZ82" i="9"/>
  <c r="BA81" i="9"/>
  <c r="AZ81" i="9"/>
  <c r="BA80" i="9"/>
  <c r="AZ80" i="9"/>
  <c r="BA79" i="9"/>
  <c r="AZ79" i="9"/>
  <c r="BA78" i="9"/>
  <c r="AZ78" i="9"/>
  <c r="BA77" i="9"/>
  <c r="AZ77" i="9"/>
  <c r="BA76" i="9"/>
  <c r="AZ76" i="9"/>
  <c r="BA75" i="9"/>
  <c r="AZ75" i="9"/>
  <c r="BA74" i="9"/>
  <c r="AZ74" i="9"/>
  <c r="BA73" i="9"/>
  <c r="AZ73" i="9"/>
  <c r="BA72" i="9"/>
  <c r="AZ72" i="9"/>
  <c r="BA71" i="9"/>
  <c r="AZ71" i="9"/>
  <c r="BA70" i="9"/>
  <c r="AZ70" i="9"/>
  <c r="BA69" i="9"/>
  <c r="AZ69" i="9"/>
  <c r="BA68" i="9"/>
  <c r="AZ68" i="9"/>
  <c r="BA67" i="9"/>
  <c r="AZ67" i="9"/>
  <c r="BA66" i="9"/>
  <c r="AZ66" i="9"/>
  <c r="BA65" i="9"/>
  <c r="AZ65" i="9"/>
  <c r="BA64" i="9"/>
  <c r="AZ64" i="9"/>
  <c r="BA63" i="9"/>
  <c r="AZ63" i="9"/>
  <c r="BA62" i="9"/>
  <c r="AZ62" i="9"/>
  <c r="BA61" i="9"/>
  <c r="AZ61" i="9"/>
  <c r="BA60" i="9"/>
  <c r="AZ60" i="9"/>
  <c r="BA59" i="9"/>
  <c r="AZ59" i="9"/>
  <c r="BA58" i="9"/>
  <c r="AZ58" i="9"/>
  <c r="BA57" i="9"/>
  <c r="AZ57" i="9"/>
  <c r="BA56" i="9"/>
  <c r="AZ56" i="9"/>
  <c r="BA55" i="9"/>
  <c r="AZ55" i="9"/>
  <c r="BA54" i="9"/>
  <c r="AZ54" i="9"/>
  <c r="BA53" i="9"/>
  <c r="AZ53" i="9"/>
  <c r="BA52" i="9"/>
  <c r="AZ52" i="9"/>
  <c r="BA51" i="9"/>
  <c r="AZ51" i="9"/>
  <c r="BA50" i="9"/>
  <c r="AZ50" i="9"/>
  <c r="BA49" i="9"/>
  <c r="AZ49" i="9"/>
  <c r="BA48" i="9"/>
  <c r="AZ48" i="9"/>
  <c r="BA47" i="9"/>
  <c r="AZ47" i="9"/>
  <c r="BA46" i="9"/>
  <c r="AZ46" i="9"/>
  <c r="BA45" i="9"/>
  <c r="AZ45" i="9"/>
  <c r="BA44" i="9"/>
  <c r="AZ44" i="9"/>
  <c r="BA43" i="9"/>
  <c r="AZ43" i="9"/>
  <c r="BA42" i="9"/>
  <c r="AZ42" i="9"/>
  <c r="BA41" i="9"/>
  <c r="AZ41" i="9"/>
  <c r="BA40" i="9"/>
  <c r="AZ40" i="9"/>
  <c r="BA39" i="9"/>
  <c r="AZ39" i="9"/>
  <c r="BA38" i="9"/>
  <c r="AZ38" i="9"/>
  <c r="BA37" i="9"/>
  <c r="AZ37" i="9"/>
  <c r="BA36" i="9"/>
  <c r="AZ36" i="9"/>
  <c r="BA35" i="9"/>
  <c r="AZ35" i="9"/>
  <c r="BA34" i="9"/>
  <c r="AZ34" i="9"/>
  <c r="BA33" i="9"/>
  <c r="AZ33" i="9"/>
  <c r="BA32" i="9"/>
  <c r="AZ32" i="9"/>
  <c r="BA31" i="9"/>
  <c r="AZ31" i="9"/>
  <c r="BA30" i="9"/>
  <c r="AZ30" i="9"/>
  <c r="BA29" i="9"/>
  <c r="AZ29" i="9"/>
  <c r="BA28" i="9"/>
  <c r="AZ28" i="9"/>
  <c r="BA27" i="9"/>
  <c r="AZ27" i="9"/>
  <c r="BA26" i="9"/>
  <c r="AZ26" i="9"/>
  <c r="BA25" i="9"/>
  <c r="AZ25" i="9"/>
  <c r="BA24" i="9"/>
  <c r="AZ24" i="9"/>
  <c r="BA23" i="9"/>
  <c r="AZ23" i="9"/>
  <c r="BA22" i="9"/>
  <c r="AZ22" i="9"/>
  <c r="BA21" i="9"/>
  <c r="AZ21" i="9"/>
  <c r="BA20" i="9"/>
  <c r="AZ20" i="9"/>
  <c r="BA19" i="9"/>
  <c r="AZ19" i="9"/>
  <c r="BA18" i="9"/>
  <c r="AZ18" i="9"/>
  <c r="BA17" i="9"/>
  <c r="AZ17" i="9"/>
  <c r="BA16" i="9"/>
  <c r="AZ16" i="9"/>
  <c r="BA15" i="9"/>
  <c r="AZ15" i="9"/>
  <c r="BA14" i="9"/>
  <c r="AZ14" i="9"/>
  <c r="BA13" i="9"/>
  <c r="AZ13" i="9"/>
  <c r="BA12" i="9"/>
  <c r="AZ12" i="9"/>
  <c r="BA11" i="9"/>
  <c r="AZ11" i="9"/>
  <c r="BA10" i="9"/>
  <c r="AZ10" i="9"/>
  <c r="BA9" i="9"/>
  <c r="AZ9" i="9"/>
  <c r="BA8" i="9"/>
  <c r="AZ8" i="9"/>
  <c r="BA7" i="9"/>
  <c r="AZ7" i="9"/>
  <c r="BA6" i="9"/>
  <c r="AZ6" i="9"/>
  <c r="BA5" i="9"/>
  <c r="AZ5" i="9"/>
  <c r="BA4" i="9"/>
  <c r="AZ4" i="9"/>
  <c r="BA3" i="9"/>
  <c r="AZ3" i="9"/>
  <c r="BA2" i="9"/>
  <c r="AZ2" i="9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M3" i="3"/>
  <c r="N2" i="3"/>
  <c r="M2" i="3"/>
  <c r="K179" i="3"/>
  <c r="J179" i="3"/>
  <c r="K178" i="3"/>
  <c r="J178" i="3"/>
  <c r="K177" i="3"/>
  <c r="J177" i="3"/>
  <c r="K176" i="3"/>
  <c r="J176" i="3"/>
  <c r="K175" i="3"/>
  <c r="J175" i="3"/>
  <c r="K174" i="3"/>
  <c r="J174" i="3"/>
  <c r="K173" i="3"/>
  <c r="J173" i="3"/>
  <c r="K172" i="3"/>
  <c r="J172" i="3"/>
  <c r="K171" i="3"/>
  <c r="J171" i="3"/>
  <c r="K170" i="3"/>
  <c r="J170" i="3"/>
  <c r="K169" i="3"/>
  <c r="J169" i="3"/>
  <c r="K168" i="3"/>
  <c r="J168" i="3"/>
  <c r="K167" i="3"/>
  <c r="J167" i="3"/>
  <c r="K166" i="3"/>
  <c r="J166" i="3"/>
  <c r="K165" i="3"/>
  <c r="J165" i="3"/>
  <c r="K164" i="3"/>
  <c r="J164" i="3"/>
  <c r="K163" i="3"/>
  <c r="J163" i="3"/>
  <c r="K162" i="3"/>
  <c r="J162" i="3"/>
  <c r="K161" i="3"/>
  <c r="J161" i="3"/>
  <c r="K160" i="3"/>
  <c r="J160" i="3"/>
  <c r="K159" i="3"/>
  <c r="J159" i="3"/>
  <c r="K158" i="3"/>
  <c r="J158" i="3"/>
  <c r="K157" i="3"/>
  <c r="J157" i="3"/>
  <c r="K156" i="3"/>
  <c r="J156" i="3"/>
  <c r="K155" i="3"/>
  <c r="J155" i="3"/>
  <c r="K154" i="3"/>
  <c r="J154" i="3"/>
  <c r="K153" i="3"/>
  <c r="J153" i="3"/>
  <c r="K152" i="3"/>
  <c r="J152" i="3"/>
  <c r="K151" i="3"/>
  <c r="J151" i="3"/>
  <c r="K150" i="3"/>
  <c r="J150" i="3"/>
  <c r="K149" i="3"/>
  <c r="J149" i="3"/>
  <c r="K148" i="3"/>
  <c r="J148" i="3"/>
  <c r="K147" i="3"/>
  <c r="J147" i="3"/>
  <c r="K146" i="3"/>
  <c r="J146" i="3"/>
  <c r="K145" i="3"/>
  <c r="J145" i="3"/>
  <c r="K144" i="3"/>
  <c r="J144" i="3"/>
  <c r="K143" i="3"/>
  <c r="J143" i="3"/>
  <c r="K142" i="3"/>
  <c r="J142" i="3"/>
  <c r="K141" i="3"/>
  <c r="J141" i="3"/>
  <c r="K140" i="3"/>
  <c r="J140" i="3"/>
  <c r="K139" i="3"/>
  <c r="J139" i="3"/>
  <c r="K138" i="3"/>
  <c r="J138" i="3"/>
  <c r="K137" i="3"/>
  <c r="J137" i="3"/>
  <c r="K136" i="3"/>
  <c r="J136" i="3"/>
  <c r="K135" i="3"/>
  <c r="J135" i="3"/>
  <c r="K134" i="3"/>
  <c r="J134" i="3"/>
  <c r="K133" i="3"/>
  <c r="J133" i="3"/>
  <c r="K132" i="3"/>
  <c r="J132" i="3"/>
  <c r="K131" i="3"/>
  <c r="J131" i="3"/>
  <c r="K130" i="3"/>
  <c r="J130" i="3"/>
  <c r="K129" i="3"/>
  <c r="J129" i="3"/>
  <c r="K128" i="3"/>
  <c r="J128" i="3"/>
  <c r="K127" i="3"/>
  <c r="J127" i="3"/>
  <c r="K126" i="3"/>
  <c r="J126" i="3"/>
  <c r="K125" i="3"/>
  <c r="J125" i="3"/>
  <c r="K124" i="3"/>
  <c r="J124" i="3"/>
  <c r="K123" i="3"/>
  <c r="J123" i="3"/>
  <c r="K122" i="3"/>
  <c r="J122" i="3"/>
  <c r="K121" i="3"/>
  <c r="J121" i="3"/>
  <c r="K120" i="3"/>
  <c r="J120" i="3"/>
  <c r="K119" i="3"/>
  <c r="J119" i="3"/>
  <c r="K118" i="3"/>
  <c r="J118" i="3"/>
  <c r="K117" i="3"/>
  <c r="J117" i="3"/>
  <c r="K116" i="3"/>
  <c r="J116" i="3"/>
  <c r="K115" i="3"/>
  <c r="J115" i="3"/>
  <c r="K114" i="3"/>
  <c r="J114" i="3"/>
  <c r="K113" i="3"/>
  <c r="J113" i="3"/>
  <c r="K112" i="3"/>
  <c r="J112" i="3"/>
  <c r="K111" i="3"/>
  <c r="J111" i="3"/>
  <c r="K110" i="3"/>
  <c r="J110" i="3"/>
  <c r="K109" i="3"/>
  <c r="J109" i="3"/>
  <c r="K108" i="3"/>
  <c r="J108" i="3"/>
  <c r="K107" i="3"/>
  <c r="J107" i="3"/>
  <c r="K106" i="3"/>
  <c r="J106" i="3"/>
  <c r="K105" i="3"/>
  <c r="J105" i="3"/>
  <c r="K104" i="3"/>
  <c r="J104" i="3"/>
  <c r="K103" i="3"/>
  <c r="J103" i="3"/>
  <c r="K102" i="3"/>
  <c r="J102" i="3"/>
  <c r="K101" i="3"/>
  <c r="J101" i="3"/>
  <c r="K100" i="3"/>
  <c r="J100" i="3"/>
  <c r="K99" i="3"/>
  <c r="J99" i="3"/>
  <c r="K98" i="3"/>
  <c r="J98" i="3"/>
  <c r="K97" i="3"/>
  <c r="J97" i="3"/>
  <c r="K96" i="3"/>
  <c r="J96" i="3"/>
  <c r="K95" i="3"/>
  <c r="J95" i="3"/>
  <c r="K94" i="3"/>
  <c r="J94" i="3"/>
  <c r="K93" i="3"/>
  <c r="J93" i="3"/>
  <c r="K92" i="3"/>
  <c r="J92" i="3"/>
  <c r="K91" i="3"/>
  <c r="J91" i="3"/>
  <c r="K90" i="3"/>
  <c r="J90" i="3"/>
  <c r="K89" i="3"/>
  <c r="J89" i="3"/>
  <c r="K88" i="3"/>
  <c r="J88" i="3"/>
  <c r="K87" i="3"/>
  <c r="J87" i="3"/>
  <c r="K86" i="3"/>
  <c r="J86" i="3"/>
  <c r="K85" i="3"/>
  <c r="J85" i="3"/>
  <c r="K84" i="3"/>
  <c r="J84" i="3"/>
  <c r="K83" i="3"/>
  <c r="J83" i="3"/>
  <c r="K82" i="3"/>
  <c r="J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J25" i="9" l="1"/>
  <c r="J53" i="9"/>
  <c r="J77" i="9"/>
  <c r="J97" i="9"/>
  <c r="J117" i="9"/>
  <c r="J141" i="9"/>
  <c r="M11" i="9"/>
  <c r="M35" i="9"/>
  <c r="M55" i="9"/>
  <c r="M87" i="9"/>
  <c r="M111" i="9"/>
  <c r="M135" i="9"/>
  <c r="K5" i="9"/>
  <c r="K25" i="9"/>
  <c r="K49" i="9"/>
  <c r="K65" i="9"/>
  <c r="K85" i="9"/>
  <c r="K109" i="9"/>
  <c r="K129" i="9"/>
  <c r="K149" i="9"/>
  <c r="N11" i="9"/>
  <c r="N19" i="9"/>
  <c r="N39" i="9"/>
  <c r="N55" i="9"/>
  <c r="N63" i="9"/>
  <c r="N71" i="9"/>
  <c r="N75" i="9"/>
  <c r="N95" i="9"/>
  <c r="N107" i="9"/>
  <c r="N115" i="9"/>
  <c r="N123" i="9"/>
  <c r="N131" i="9"/>
  <c r="N139" i="9"/>
  <c r="N143" i="9"/>
  <c r="J8" i="9"/>
  <c r="J12" i="9"/>
  <c r="J16" i="9"/>
  <c r="J20" i="9"/>
  <c r="J24" i="9"/>
  <c r="J28" i="9"/>
  <c r="J32" i="9"/>
  <c r="J36" i="9"/>
  <c r="J40" i="9"/>
  <c r="J44" i="9"/>
  <c r="J48" i="9"/>
  <c r="J52" i="9"/>
  <c r="J56" i="9"/>
  <c r="J60" i="9"/>
  <c r="J64" i="9"/>
  <c r="J68" i="9"/>
  <c r="J72" i="9"/>
  <c r="J76" i="9"/>
  <c r="J80" i="9"/>
  <c r="J84" i="9"/>
  <c r="J88" i="9"/>
  <c r="J92" i="9"/>
  <c r="J96" i="9"/>
  <c r="J100" i="9"/>
  <c r="J104" i="9"/>
  <c r="J108" i="9"/>
  <c r="J112" i="9"/>
  <c r="J116" i="9"/>
  <c r="J120" i="9"/>
  <c r="J124" i="9"/>
  <c r="J128" i="9"/>
  <c r="J132" i="9"/>
  <c r="J136" i="9"/>
  <c r="J140" i="9"/>
  <c r="J144" i="9"/>
  <c r="J148" i="9"/>
  <c r="M2" i="9"/>
  <c r="M6" i="9"/>
  <c r="M10" i="9"/>
  <c r="M14" i="9"/>
  <c r="M18" i="9"/>
  <c r="M22" i="9"/>
  <c r="M26" i="9"/>
  <c r="M30" i="9"/>
  <c r="M34" i="9"/>
  <c r="M38" i="9"/>
  <c r="M42" i="9"/>
  <c r="M46" i="9"/>
  <c r="M50" i="9"/>
  <c r="M54" i="9"/>
  <c r="M58" i="9"/>
  <c r="M62" i="9"/>
  <c r="M66" i="9"/>
  <c r="M70" i="9"/>
  <c r="M74" i="9"/>
  <c r="M78" i="9"/>
  <c r="M82" i="9"/>
  <c r="M86" i="9"/>
  <c r="M90" i="9"/>
  <c r="M94" i="9"/>
  <c r="M98" i="9"/>
  <c r="M102" i="9"/>
  <c r="M106" i="9"/>
  <c r="M110" i="9"/>
  <c r="M114" i="9"/>
  <c r="M118" i="9"/>
  <c r="M122" i="9"/>
  <c r="M126" i="9"/>
  <c r="M130" i="9"/>
  <c r="M134" i="9"/>
  <c r="M138" i="9"/>
  <c r="M142" i="9"/>
  <c r="M146" i="9"/>
  <c r="J13" i="9"/>
  <c r="J33" i="9"/>
  <c r="J57" i="9"/>
  <c r="J85" i="9"/>
  <c r="J109" i="9"/>
  <c r="J137" i="9"/>
  <c r="M7" i="9"/>
  <c r="M23" i="9"/>
  <c r="M43" i="9"/>
  <c r="M67" i="9"/>
  <c r="M91" i="9"/>
  <c r="M115" i="9"/>
  <c r="M143" i="9"/>
  <c r="K9" i="9"/>
  <c r="K33" i="9"/>
  <c r="K57" i="9"/>
  <c r="K81" i="9"/>
  <c r="K97" i="9"/>
  <c r="K117" i="9"/>
  <c r="K141" i="9"/>
  <c r="N31" i="9"/>
  <c r="N87" i="9"/>
  <c r="J4" i="9"/>
  <c r="K4" i="9"/>
  <c r="K8" i="9"/>
  <c r="K12" i="9"/>
  <c r="K16" i="9"/>
  <c r="K20" i="9"/>
  <c r="K24" i="9"/>
  <c r="K28" i="9"/>
  <c r="K32" i="9"/>
  <c r="K36" i="9"/>
  <c r="K40" i="9"/>
  <c r="K44" i="9"/>
  <c r="K48" i="9"/>
  <c r="K52" i="9"/>
  <c r="K56" i="9"/>
  <c r="K60" i="9"/>
  <c r="K64" i="9"/>
  <c r="K68" i="9"/>
  <c r="K72" i="9"/>
  <c r="K76" i="9"/>
  <c r="K80" i="9"/>
  <c r="K84" i="9"/>
  <c r="K88" i="9"/>
  <c r="K92" i="9"/>
  <c r="K96" i="9"/>
  <c r="K100" i="9"/>
  <c r="K104" i="9"/>
  <c r="K108" i="9"/>
  <c r="K112" i="9"/>
  <c r="K116" i="9"/>
  <c r="K120" i="9"/>
  <c r="K124" i="9"/>
  <c r="K128" i="9"/>
  <c r="K132" i="9"/>
  <c r="K136" i="9"/>
  <c r="K140" i="9"/>
  <c r="K144" i="9"/>
  <c r="K148" i="9"/>
  <c r="N2" i="9"/>
  <c r="N6" i="9"/>
  <c r="N10" i="9"/>
  <c r="N14" i="9"/>
  <c r="N18" i="9"/>
  <c r="N22" i="9"/>
  <c r="N26" i="9"/>
  <c r="N30" i="9"/>
  <c r="N34" i="9"/>
  <c r="N38" i="9"/>
  <c r="N42" i="9"/>
  <c r="N46" i="9"/>
  <c r="N50" i="9"/>
  <c r="N54" i="9"/>
  <c r="N58" i="9"/>
  <c r="N62" i="9"/>
  <c r="N66" i="9"/>
  <c r="N70" i="9"/>
  <c r="N74" i="9"/>
  <c r="N78" i="9"/>
  <c r="N82" i="9"/>
  <c r="N86" i="9"/>
  <c r="N90" i="9"/>
  <c r="N94" i="9"/>
  <c r="N98" i="9"/>
  <c r="N102" i="9"/>
  <c r="N106" i="9"/>
  <c r="N110" i="9"/>
  <c r="N114" i="9"/>
  <c r="N118" i="9"/>
  <c r="N122" i="9"/>
  <c r="N126" i="9"/>
  <c r="N130" i="9"/>
  <c r="N134" i="9"/>
  <c r="N138" i="9"/>
  <c r="N142" i="9"/>
  <c r="N146" i="9"/>
  <c r="J5" i="9"/>
  <c r="J29" i="9"/>
  <c r="J49" i="9"/>
  <c r="J69" i="9"/>
  <c r="J89" i="9"/>
  <c r="J113" i="9"/>
  <c r="J133" i="9"/>
  <c r="M3" i="9"/>
  <c r="M31" i="9"/>
  <c r="M59" i="9"/>
  <c r="M83" i="9"/>
  <c r="M107" i="9"/>
  <c r="M131" i="9"/>
  <c r="K21" i="9"/>
  <c r="K45" i="9"/>
  <c r="K69" i="9"/>
  <c r="K93" i="9"/>
  <c r="K113" i="9"/>
  <c r="K137" i="9"/>
  <c r="K145" i="9"/>
  <c r="N7" i="9"/>
  <c r="N23" i="9"/>
  <c r="N35" i="9"/>
  <c r="N51" i="9"/>
  <c r="N59" i="9"/>
  <c r="N67" i="9"/>
  <c r="N79" i="9"/>
  <c r="N91" i="9"/>
  <c r="N111" i="9"/>
  <c r="N119" i="9"/>
  <c r="N127" i="9"/>
  <c r="N135" i="9"/>
  <c r="N147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J74" i="9"/>
  <c r="J78" i="9"/>
  <c r="J82" i="9"/>
  <c r="J86" i="9"/>
  <c r="J90" i="9"/>
  <c r="J94" i="9"/>
  <c r="J98" i="9"/>
  <c r="J102" i="9"/>
  <c r="J106" i="9"/>
  <c r="J110" i="9"/>
  <c r="J114" i="9"/>
  <c r="J118" i="9"/>
  <c r="J122" i="9"/>
  <c r="J126" i="9"/>
  <c r="J130" i="9"/>
  <c r="J134" i="9"/>
  <c r="J138" i="9"/>
  <c r="J142" i="9"/>
  <c r="J146" i="9"/>
  <c r="M4" i="9"/>
  <c r="M8" i="9"/>
  <c r="M12" i="9"/>
  <c r="M16" i="9"/>
  <c r="M20" i="9"/>
  <c r="M24" i="9"/>
  <c r="M28" i="9"/>
  <c r="M32" i="9"/>
  <c r="M36" i="9"/>
  <c r="M40" i="9"/>
  <c r="M44" i="9"/>
  <c r="M48" i="9"/>
  <c r="M52" i="9"/>
  <c r="M56" i="9"/>
  <c r="M60" i="9"/>
  <c r="M64" i="9"/>
  <c r="M68" i="9"/>
  <c r="M72" i="9"/>
  <c r="M76" i="9"/>
  <c r="M80" i="9"/>
  <c r="M84" i="9"/>
  <c r="M88" i="9"/>
  <c r="M92" i="9"/>
  <c r="M96" i="9"/>
  <c r="M100" i="9"/>
  <c r="M104" i="9"/>
  <c r="M108" i="9"/>
  <c r="M112" i="9"/>
  <c r="M116" i="9"/>
  <c r="M120" i="9"/>
  <c r="M124" i="9"/>
  <c r="M128" i="9"/>
  <c r="M132" i="9"/>
  <c r="M136" i="9"/>
  <c r="M140" i="9"/>
  <c r="M144" i="9"/>
  <c r="M148" i="9"/>
  <c r="J17" i="9"/>
  <c r="J37" i="9"/>
  <c r="J61" i="9"/>
  <c r="J81" i="9"/>
  <c r="J105" i="9"/>
  <c r="J129" i="9"/>
  <c r="J149" i="9"/>
  <c r="M27" i="9"/>
  <c r="M51" i="9"/>
  <c r="M79" i="9"/>
  <c r="M103" i="9"/>
  <c r="M123" i="9"/>
  <c r="M139" i="9"/>
  <c r="K29" i="9"/>
  <c r="K53" i="9"/>
  <c r="K77" i="9"/>
  <c r="K101" i="9"/>
  <c r="K121" i="9"/>
  <c r="N27" i="9"/>
  <c r="N83" i="9"/>
  <c r="J2" i="9"/>
  <c r="J6" i="9"/>
  <c r="K2" i="9"/>
  <c r="K6" i="9"/>
  <c r="K10" i="9"/>
  <c r="K14" i="9"/>
  <c r="K18" i="9"/>
  <c r="K22" i="9"/>
  <c r="K26" i="9"/>
  <c r="K30" i="9"/>
  <c r="K34" i="9"/>
  <c r="K38" i="9"/>
  <c r="K42" i="9"/>
  <c r="K46" i="9"/>
  <c r="K50" i="9"/>
  <c r="K54" i="9"/>
  <c r="K58" i="9"/>
  <c r="K62" i="9"/>
  <c r="K66" i="9"/>
  <c r="K70" i="9"/>
  <c r="K74" i="9"/>
  <c r="K78" i="9"/>
  <c r="K82" i="9"/>
  <c r="K86" i="9"/>
  <c r="K90" i="9"/>
  <c r="K94" i="9"/>
  <c r="K98" i="9"/>
  <c r="K102" i="9"/>
  <c r="K106" i="9"/>
  <c r="K110" i="9"/>
  <c r="K114" i="9"/>
  <c r="K118" i="9"/>
  <c r="K122" i="9"/>
  <c r="K126" i="9"/>
  <c r="K130" i="9"/>
  <c r="K134" i="9"/>
  <c r="K138" i="9"/>
  <c r="K142" i="9"/>
  <c r="K146" i="9"/>
  <c r="N4" i="9"/>
  <c r="N8" i="9"/>
  <c r="N12" i="9"/>
  <c r="N16" i="9"/>
  <c r="N20" i="9"/>
  <c r="N24" i="9"/>
  <c r="N28" i="9"/>
  <c r="N32" i="9"/>
  <c r="N36" i="9"/>
  <c r="N40" i="9"/>
  <c r="N44" i="9"/>
  <c r="N48" i="9"/>
  <c r="N52" i="9"/>
  <c r="N56" i="9"/>
  <c r="N60" i="9"/>
  <c r="N64" i="9"/>
  <c r="N68" i="9"/>
  <c r="N72" i="9"/>
  <c r="N76" i="9"/>
  <c r="N80" i="9"/>
  <c r="N84" i="9"/>
  <c r="N88" i="9"/>
  <c r="N92" i="9"/>
  <c r="N96" i="9"/>
  <c r="N100" i="9"/>
  <c r="N104" i="9"/>
  <c r="N108" i="9"/>
  <c r="N112" i="9"/>
  <c r="N116" i="9"/>
  <c r="N120" i="9"/>
  <c r="N124" i="9"/>
  <c r="N128" i="9"/>
  <c r="N132" i="9"/>
  <c r="N136" i="9"/>
  <c r="N140" i="9"/>
  <c r="N144" i="9"/>
  <c r="N148" i="9"/>
  <c r="J21" i="9"/>
  <c r="J45" i="9"/>
  <c r="J65" i="9"/>
  <c r="J93" i="9"/>
  <c r="J121" i="9"/>
  <c r="J145" i="9"/>
  <c r="M19" i="9"/>
  <c r="M47" i="9"/>
  <c r="M71" i="9"/>
  <c r="M99" i="9"/>
  <c r="M127" i="9"/>
  <c r="K17" i="9"/>
  <c r="K41" i="9"/>
  <c r="K73" i="9"/>
  <c r="K105" i="9"/>
  <c r="K133" i="9"/>
  <c r="N15" i="9"/>
  <c r="N47" i="9"/>
  <c r="N99" i="9"/>
  <c r="J3" i="9"/>
  <c r="J7" i="9"/>
  <c r="J11" i="9"/>
  <c r="J15" i="9"/>
  <c r="J19" i="9"/>
  <c r="J23" i="9"/>
  <c r="J27" i="9"/>
  <c r="J31" i="9"/>
  <c r="J35" i="9"/>
  <c r="J39" i="9"/>
  <c r="J43" i="9"/>
  <c r="J47" i="9"/>
  <c r="J51" i="9"/>
  <c r="J55" i="9"/>
  <c r="J59" i="9"/>
  <c r="J63" i="9"/>
  <c r="J67" i="9"/>
  <c r="J71" i="9"/>
  <c r="J75" i="9"/>
  <c r="J79" i="9"/>
  <c r="J83" i="9"/>
  <c r="J87" i="9"/>
  <c r="J91" i="9"/>
  <c r="J95" i="9"/>
  <c r="J99" i="9"/>
  <c r="J103" i="9"/>
  <c r="J107" i="9"/>
  <c r="J111" i="9"/>
  <c r="J115" i="9"/>
  <c r="J119" i="9"/>
  <c r="J123" i="9"/>
  <c r="J127" i="9"/>
  <c r="J131" i="9"/>
  <c r="J135" i="9"/>
  <c r="J139" i="9"/>
  <c r="J143" i="9"/>
  <c r="J147" i="9"/>
  <c r="M5" i="9"/>
  <c r="M9" i="9"/>
  <c r="M13" i="9"/>
  <c r="M17" i="9"/>
  <c r="M21" i="9"/>
  <c r="M25" i="9"/>
  <c r="M29" i="9"/>
  <c r="M33" i="9"/>
  <c r="M37" i="9"/>
  <c r="M41" i="9"/>
  <c r="M45" i="9"/>
  <c r="M49" i="9"/>
  <c r="M53" i="9"/>
  <c r="M57" i="9"/>
  <c r="M61" i="9"/>
  <c r="M65" i="9"/>
  <c r="M69" i="9"/>
  <c r="M73" i="9"/>
  <c r="M77" i="9"/>
  <c r="M81" i="9"/>
  <c r="M85" i="9"/>
  <c r="M89" i="9"/>
  <c r="M93" i="9"/>
  <c r="M97" i="9"/>
  <c r="M101" i="9"/>
  <c r="M105" i="9"/>
  <c r="M109" i="9"/>
  <c r="M113" i="9"/>
  <c r="M117" i="9"/>
  <c r="M121" i="9"/>
  <c r="M125" i="9"/>
  <c r="M129" i="9"/>
  <c r="M133" i="9"/>
  <c r="M137" i="9"/>
  <c r="M141" i="9"/>
  <c r="M145" i="9"/>
  <c r="M149" i="9"/>
  <c r="J9" i="9"/>
  <c r="J41" i="9"/>
  <c r="J73" i="9"/>
  <c r="J101" i="9"/>
  <c r="J125" i="9"/>
  <c r="M15" i="9"/>
  <c r="M39" i="9"/>
  <c r="M63" i="9"/>
  <c r="M75" i="9"/>
  <c r="M95" i="9"/>
  <c r="M119" i="9"/>
  <c r="M147" i="9"/>
  <c r="K13" i="9"/>
  <c r="K37" i="9"/>
  <c r="K61" i="9"/>
  <c r="K89" i="9"/>
  <c r="K125" i="9"/>
  <c r="N3" i="9"/>
  <c r="N43" i="9"/>
  <c r="N103" i="9"/>
  <c r="K3" i="9"/>
  <c r="K7" i="9"/>
  <c r="K11" i="9"/>
  <c r="K15" i="9"/>
  <c r="K19" i="9"/>
  <c r="K23" i="9"/>
  <c r="K27" i="9"/>
  <c r="K31" i="9"/>
  <c r="K35" i="9"/>
  <c r="K39" i="9"/>
  <c r="K43" i="9"/>
  <c r="K47" i="9"/>
  <c r="K51" i="9"/>
  <c r="K55" i="9"/>
  <c r="K59" i="9"/>
  <c r="K63" i="9"/>
  <c r="K67" i="9"/>
  <c r="K71" i="9"/>
  <c r="K75" i="9"/>
  <c r="K79" i="9"/>
  <c r="K83" i="9"/>
  <c r="K87" i="9"/>
  <c r="K91" i="9"/>
  <c r="K95" i="9"/>
  <c r="K99" i="9"/>
  <c r="K103" i="9"/>
  <c r="K107" i="9"/>
  <c r="K111" i="9"/>
  <c r="K115" i="9"/>
  <c r="K119" i="9"/>
  <c r="K123" i="9"/>
  <c r="K127" i="9"/>
  <c r="K131" i="9"/>
  <c r="K135" i="9"/>
  <c r="K139" i="9"/>
  <c r="K143" i="9"/>
  <c r="K147" i="9"/>
  <c r="N5" i="9"/>
  <c r="N9" i="9"/>
  <c r="N13" i="9"/>
  <c r="N17" i="9"/>
  <c r="N21" i="9"/>
  <c r="N25" i="9"/>
  <c r="N29" i="9"/>
  <c r="N33" i="9"/>
  <c r="N37" i="9"/>
  <c r="N41" i="9"/>
  <c r="N45" i="9"/>
  <c r="N49" i="9"/>
  <c r="N53" i="9"/>
  <c r="N57" i="9"/>
  <c r="N61" i="9"/>
  <c r="N65" i="9"/>
  <c r="N69" i="9"/>
  <c r="N73" i="9"/>
  <c r="N77" i="9"/>
  <c r="N81" i="9"/>
  <c r="N85" i="9"/>
  <c r="N89" i="9"/>
  <c r="N93" i="9"/>
  <c r="N97" i="9"/>
  <c r="N101" i="9"/>
  <c r="N105" i="9"/>
  <c r="N109" i="9"/>
  <c r="N113" i="9"/>
  <c r="N117" i="9"/>
  <c r="N121" i="9"/>
  <c r="N125" i="9"/>
  <c r="N129" i="9"/>
  <c r="N133" i="9"/>
  <c r="N137" i="9"/>
  <c r="N141" i="9"/>
  <c r="N145" i="9"/>
  <c r="N149" i="9"/>
  <c r="BB149" i="9"/>
  <c r="BB148" i="9"/>
  <c r="BB147" i="9"/>
  <c r="BB146" i="9"/>
  <c r="BB145" i="9"/>
  <c r="BB144" i="9"/>
  <c r="BB143" i="9"/>
  <c r="BB142" i="9"/>
  <c r="BB141" i="9"/>
  <c r="BB140" i="9"/>
  <c r="BB139" i="9"/>
  <c r="BB138" i="9"/>
  <c r="BB137" i="9"/>
  <c r="BB136" i="9"/>
  <c r="BB135" i="9"/>
  <c r="BB134" i="9"/>
  <c r="BB133" i="9"/>
  <c r="BB132" i="9"/>
  <c r="BB131" i="9"/>
  <c r="BB130" i="9"/>
  <c r="BB129" i="9"/>
  <c r="BB128" i="9"/>
  <c r="BB127" i="9"/>
  <c r="BB126" i="9"/>
  <c r="BB125" i="9"/>
  <c r="BB124" i="9"/>
  <c r="BB123" i="9"/>
  <c r="BB122" i="9"/>
  <c r="BB121" i="9"/>
  <c r="BB120" i="9"/>
  <c r="BB119" i="9"/>
  <c r="BB118" i="9"/>
  <c r="BB117" i="9"/>
  <c r="BB116" i="9"/>
  <c r="BB115" i="9"/>
  <c r="BB114" i="9"/>
  <c r="BB113" i="9"/>
  <c r="BB112" i="9"/>
  <c r="BB111" i="9"/>
  <c r="BB110" i="9"/>
  <c r="BB109" i="9"/>
  <c r="BB108" i="9"/>
  <c r="BB107" i="9"/>
  <c r="BB106" i="9"/>
  <c r="BB105" i="9"/>
  <c r="BB104" i="9"/>
  <c r="BB103" i="9"/>
  <c r="BB102" i="9"/>
  <c r="BB101" i="9"/>
  <c r="BB100" i="9"/>
  <c r="BB99" i="9"/>
  <c r="BB98" i="9"/>
  <c r="BB97" i="9"/>
  <c r="BB96" i="9"/>
  <c r="BB95" i="9"/>
  <c r="BB94" i="9"/>
  <c r="BB93" i="9"/>
  <c r="BB92" i="9"/>
  <c r="BB91" i="9"/>
  <c r="BB90" i="9"/>
  <c r="BB89" i="9"/>
  <c r="BB88" i="9"/>
  <c r="BB87" i="9"/>
  <c r="BB86" i="9"/>
  <c r="BB85" i="9"/>
  <c r="BB84" i="9"/>
  <c r="BB83" i="9"/>
  <c r="BB82" i="9"/>
  <c r="BB81" i="9"/>
  <c r="BB80" i="9"/>
  <c r="BB79" i="9"/>
  <c r="BB78" i="9"/>
  <c r="BB77" i="9"/>
  <c r="BB76" i="9"/>
  <c r="BB75" i="9"/>
  <c r="BB74" i="9"/>
  <c r="BB73" i="9"/>
  <c r="BB72" i="9"/>
  <c r="BB71" i="9"/>
  <c r="BB70" i="9"/>
  <c r="BB69" i="9"/>
  <c r="BB68" i="9"/>
  <c r="BB67" i="9"/>
  <c r="BB66" i="9"/>
  <c r="BB65" i="9"/>
  <c r="BB64" i="9"/>
  <c r="BB63" i="9"/>
  <c r="BB62" i="9"/>
  <c r="BB61" i="9"/>
  <c r="BB60" i="9"/>
  <c r="BB59" i="9"/>
  <c r="BB58" i="9"/>
  <c r="BB57" i="9"/>
  <c r="BB56" i="9"/>
  <c r="BB55" i="9"/>
  <c r="BB54" i="9"/>
  <c r="BB53" i="9"/>
  <c r="BB52" i="9"/>
  <c r="BB51" i="9"/>
  <c r="BB50" i="9"/>
  <c r="BB49" i="9"/>
  <c r="BB48" i="9"/>
  <c r="BB47" i="9"/>
  <c r="BB46" i="9"/>
  <c r="BB45" i="9"/>
  <c r="BB44" i="9"/>
  <c r="BB43" i="9"/>
  <c r="BB42" i="9"/>
  <c r="BB41" i="9"/>
  <c r="BB40" i="9"/>
  <c r="BB39" i="9"/>
  <c r="BB38" i="9"/>
  <c r="BB37" i="9"/>
  <c r="BB36" i="9"/>
  <c r="BB35" i="9"/>
  <c r="BB34" i="9"/>
  <c r="BB33" i="9"/>
  <c r="BB32" i="9"/>
  <c r="BB31" i="9"/>
  <c r="BB30" i="9"/>
  <c r="BB29" i="9"/>
  <c r="BB28" i="9"/>
  <c r="BB27" i="9"/>
  <c r="BB26" i="9"/>
  <c r="BB25" i="9"/>
  <c r="BB24" i="9"/>
  <c r="BB23" i="9"/>
  <c r="BB22" i="9"/>
  <c r="BB21" i="9"/>
  <c r="BB20" i="9"/>
  <c r="BB19" i="9"/>
  <c r="BB18" i="9"/>
  <c r="BB17" i="9"/>
  <c r="BB16" i="9"/>
  <c r="BB15" i="9"/>
  <c r="BB14" i="9"/>
  <c r="BB13" i="9"/>
  <c r="BB12" i="9"/>
  <c r="BB11" i="9"/>
  <c r="BB10" i="9"/>
  <c r="BB9" i="9"/>
  <c r="BB8" i="9"/>
  <c r="BB7" i="9"/>
  <c r="BB6" i="9"/>
  <c r="BB5" i="9"/>
  <c r="BB4" i="9"/>
  <c r="BB3" i="9"/>
  <c r="BB2" i="9"/>
  <c r="AW149" i="9"/>
  <c r="AV149" i="9"/>
  <c r="AS149" i="9"/>
  <c r="AR149" i="9"/>
  <c r="AQ149" i="9"/>
  <c r="AP149" i="9"/>
  <c r="AO149" i="9"/>
  <c r="AN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W149" i="9"/>
  <c r="V149" i="9"/>
  <c r="U149" i="9"/>
  <c r="T149" i="9"/>
  <c r="Q149" i="9"/>
  <c r="O149" i="9"/>
  <c r="L149" i="9"/>
  <c r="I149" i="9"/>
  <c r="H149" i="9"/>
  <c r="G149" i="9"/>
  <c r="F149" i="9"/>
  <c r="E149" i="9"/>
  <c r="D149" i="9"/>
  <c r="C149" i="9"/>
  <c r="B149" i="9"/>
  <c r="AW148" i="9"/>
  <c r="AV148" i="9"/>
  <c r="AS148" i="9"/>
  <c r="AR148" i="9"/>
  <c r="AQ148" i="9"/>
  <c r="AP148" i="9"/>
  <c r="AO148" i="9"/>
  <c r="AN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W148" i="9"/>
  <c r="V148" i="9"/>
  <c r="U148" i="9"/>
  <c r="T148" i="9"/>
  <c r="Q148" i="9"/>
  <c r="O148" i="9"/>
  <c r="L148" i="9"/>
  <c r="I148" i="9"/>
  <c r="H148" i="9"/>
  <c r="G148" i="9"/>
  <c r="F148" i="9"/>
  <c r="E148" i="9"/>
  <c r="D148" i="9"/>
  <c r="C148" i="9"/>
  <c r="B148" i="9"/>
  <c r="AW147" i="9"/>
  <c r="AV147" i="9"/>
  <c r="AS147" i="9"/>
  <c r="AR147" i="9"/>
  <c r="AQ147" i="9"/>
  <c r="AP147" i="9"/>
  <c r="AO147" i="9"/>
  <c r="AN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W147" i="9"/>
  <c r="V147" i="9"/>
  <c r="U147" i="9"/>
  <c r="T147" i="9"/>
  <c r="Q147" i="9"/>
  <c r="O147" i="9"/>
  <c r="L147" i="9"/>
  <c r="I147" i="9"/>
  <c r="H147" i="9"/>
  <c r="G147" i="9"/>
  <c r="F147" i="9"/>
  <c r="E147" i="9"/>
  <c r="D147" i="9"/>
  <c r="C147" i="9"/>
  <c r="B147" i="9"/>
  <c r="AW146" i="9"/>
  <c r="AV146" i="9"/>
  <c r="AS146" i="9"/>
  <c r="AR146" i="9"/>
  <c r="AQ146" i="9"/>
  <c r="AP146" i="9"/>
  <c r="AO146" i="9"/>
  <c r="AN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W146" i="9"/>
  <c r="V146" i="9"/>
  <c r="U146" i="9"/>
  <c r="T146" i="9"/>
  <c r="Q146" i="9"/>
  <c r="O146" i="9"/>
  <c r="L146" i="9"/>
  <c r="I146" i="9"/>
  <c r="H146" i="9"/>
  <c r="G146" i="9"/>
  <c r="F146" i="9"/>
  <c r="E146" i="9"/>
  <c r="D146" i="9"/>
  <c r="C146" i="9"/>
  <c r="B146" i="9"/>
  <c r="AW145" i="9"/>
  <c r="AV145" i="9"/>
  <c r="AS145" i="9"/>
  <c r="AR145" i="9"/>
  <c r="AQ145" i="9"/>
  <c r="AP145" i="9"/>
  <c r="AO145" i="9"/>
  <c r="AN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W145" i="9"/>
  <c r="V145" i="9"/>
  <c r="U145" i="9"/>
  <c r="T145" i="9"/>
  <c r="Q145" i="9"/>
  <c r="O145" i="9"/>
  <c r="L145" i="9"/>
  <c r="I145" i="9"/>
  <c r="H145" i="9"/>
  <c r="G145" i="9"/>
  <c r="F145" i="9"/>
  <c r="E145" i="9"/>
  <c r="D145" i="9"/>
  <c r="C145" i="9"/>
  <c r="B145" i="9"/>
  <c r="AW144" i="9"/>
  <c r="AV144" i="9"/>
  <c r="AS144" i="9"/>
  <c r="AR144" i="9"/>
  <c r="AQ144" i="9"/>
  <c r="AP144" i="9"/>
  <c r="AO144" i="9"/>
  <c r="AN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W144" i="9"/>
  <c r="V144" i="9"/>
  <c r="U144" i="9"/>
  <c r="T144" i="9"/>
  <c r="Q144" i="9"/>
  <c r="O144" i="9"/>
  <c r="L144" i="9"/>
  <c r="I144" i="9"/>
  <c r="H144" i="9"/>
  <c r="G144" i="9"/>
  <c r="F144" i="9"/>
  <c r="E144" i="9"/>
  <c r="D144" i="9"/>
  <c r="C144" i="9"/>
  <c r="B144" i="9"/>
  <c r="AW143" i="9"/>
  <c r="AV143" i="9"/>
  <c r="AS143" i="9"/>
  <c r="AR143" i="9"/>
  <c r="AQ143" i="9"/>
  <c r="AP143" i="9"/>
  <c r="AO143" i="9"/>
  <c r="AN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W143" i="9"/>
  <c r="V143" i="9"/>
  <c r="U143" i="9"/>
  <c r="T143" i="9"/>
  <c r="Q143" i="9"/>
  <c r="O143" i="9"/>
  <c r="L143" i="9"/>
  <c r="I143" i="9"/>
  <c r="H143" i="9"/>
  <c r="G143" i="9"/>
  <c r="F143" i="9"/>
  <c r="E143" i="9"/>
  <c r="D143" i="9"/>
  <c r="C143" i="9"/>
  <c r="B143" i="9"/>
  <c r="AW142" i="9"/>
  <c r="AV142" i="9"/>
  <c r="AS142" i="9"/>
  <c r="AR142" i="9"/>
  <c r="AQ142" i="9"/>
  <c r="AP142" i="9"/>
  <c r="AO142" i="9"/>
  <c r="AN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W142" i="9"/>
  <c r="V142" i="9"/>
  <c r="U142" i="9"/>
  <c r="T142" i="9"/>
  <c r="Q142" i="9"/>
  <c r="O142" i="9"/>
  <c r="L142" i="9"/>
  <c r="I142" i="9"/>
  <c r="H142" i="9"/>
  <c r="G142" i="9"/>
  <c r="F142" i="9"/>
  <c r="E142" i="9"/>
  <c r="D142" i="9"/>
  <c r="C142" i="9"/>
  <c r="B142" i="9"/>
  <c r="AW141" i="9"/>
  <c r="AV141" i="9"/>
  <c r="AS141" i="9"/>
  <c r="AR141" i="9"/>
  <c r="AQ141" i="9"/>
  <c r="AP141" i="9"/>
  <c r="AO141" i="9"/>
  <c r="AN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W141" i="9"/>
  <c r="V141" i="9"/>
  <c r="U141" i="9"/>
  <c r="T141" i="9"/>
  <c r="Q141" i="9"/>
  <c r="O141" i="9"/>
  <c r="L141" i="9"/>
  <c r="I141" i="9"/>
  <c r="H141" i="9"/>
  <c r="G141" i="9"/>
  <c r="F141" i="9"/>
  <c r="E141" i="9"/>
  <c r="D141" i="9"/>
  <c r="C141" i="9"/>
  <c r="B141" i="9"/>
  <c r="AW140" i="9"/>
  <c r="AV140" i="9"/>
  <c r="AS140" i="9"/>
  <c r="AR140" i="9"/>
  <c r="AQ140" i="9"/>
  <c r="AP140" i="9"/>
  <c r="AO140" i="9"/>
  <c r="AN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W140" i="9"/>
  <c r="V140" i="9"/>
  <c r="U140" i="9"/>
  <c r="T140" i="9"/>
  <c r="Q140" i="9"/>
  <c r="O140" i="9"/>
  <c r="L140" i="9"/>
  <c r="I140" i="9"/>
  <c r="H140" i="9"/>
  <c r="G140" i="9"/>
  <c r="F140" i="9"/>
  <c r="E140" i="9"/>
  <c r="D140" i="9"/>
  <c r="C140" i="9"/>
  <c r="B140" i="9"/>
  <c r="AW139" i="9"/>
  <c r="AV139" i="9"/>
  <c r="AS139" i="9"/>
  <c r="AR139" i="9"/>
  <c r="AQ139" i="9"/>
  <c r="AP139" i="9"/>
  <c r="AO139" i="9"/>
  <c r="AN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W139" i="9"/>
  <c r="V139" i="9"/>
  <c r="U139" i="9"/>
  <c r="T139" i="9"/>
  <c r="Q139" i="9"/>
  <c r="O139" i="9"/>
  <c r="L139" i="9"/>
  <c r="I139" i="9"/>
  <c r="H139" i="9"/>
  <c r="G139" i="9"/>
  <c r="F139" i="9"/>
  <c r="E139" i="9"/>
  <c r="D139" i="9"/>
  <c r="C139" i="9"/>
  <c r="B139" i="9"/>
  <c r="AW138" i="9"/>
  <c r="AV138" i="9"/>
  <c r="AS138" i="9"/>
  <c r="AR138" i="9"/>
  <c r="AQ138" i="9"/>
  <c r="AP138" i="9"/>
  <c r="AO138" i="9"/>
  <c r="AN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W138" i="9"/>
  <c r="V138" i="9"/>
  <c r="U138" i="9"/>
  <c r="T138" i="9"/>
  <c r="Q138" i="9"/>
  <c r="O138" i="9"/>
  <c r="L138" i="9"/>
  <c r="I138" i="9"/>
  <c r="H138" i="9"/>
  <c r="G138" i="9"/>
  <c r="F138" i="9"/>
  <c r="E138" i="9"/>
  <c r="D138" i="9"/>
  <c r="C138" i="9"/>
  <c r="B138" i="9"/>
  <c r="AW137" i="9"/>
  <c r="AV137" i="9"/>
  <c r="AS137" i="9"/>
  <c r="AR137" i="9"/>
  <c r="AQ137" i="9"/>
  <c r="AP137" i="9"/>
  <c r="AO137" i="9"/>
  <c r="AN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W137" i="9"/>
  <c r="V137" i="9"/>
  <c r="U137" i="9"/>
  <c r="T137" i="9"/>
  <c r="Q137" i="9"/>
  <c r="O137" i="9"/>
  <c r="L137" i="9"/>
  <c r="I137" i="9"/>
  <c r="H137" i="9"/>
  <c r="G137" i="9"/>
  <c r="F137" i="9"/>
  <c r="E137" i="9"/>
  <c r="D137" i="9"/>
  <c r="C137" i="9"/>
  <c r="B137" i="9"/>
  <c r="AW136" i="9"/>
  <c r="AV136" i="9"/>
  <c r="AS136" i="9"/>
  <c r="AR136" i="9"/>
  <c r="AQ136" i="9"/>
  <c r="AP136" i="9"/>
  <c r="AO136" i="9"/>
  <c r="AN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W136" i="9"/>
  <c r="V136" i="9"/>
  <c r="U136" i="9"/>
  <c r="T136" i="9"/>
  <c r="Q136" i="9"/>
  <c r="O136" i="9"/>
  <c r="L136" i="9"/>
  <c r="I136" i="9"/>
  <c r="H136" i="9"/>
  <c r="G136" i="9"/>
  <c r="F136" i="9"/>
  <c r="E136" i="9"/>
  <c r="D136" i="9"/>
  <c r="C136" i="9"/>
  <c r="B136" i="9"/>
  <c r="AW135" i="9"/>
  <c r="AV135" i="9"/>
  <c r="AS135" i="9"/>
  <c r="AR135" i="9"/>
  <c r="AQ135" i="9"/>
  <c r="AP135" i="9"/>
  <c r="AO135" i="9"/>
  <c r="AN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W135" i="9"/>
  <c r="V135" i="9"/>
  <c r="U135" i="9"/>
  <c r="T135" i="9"/>
  <c r="Q135" i="9"/>
  <c r="O135" i="9"/>
  <c r="L135" i="9"/>
  <c r="I135" i="9"/>
  <c r="H135" i="9"/>
  <c r="G135" i="9"/>
  <c r="F135" i="9"/>
  <c r="E135" i="9"/>
  <c r="D135" i="9"/>
  <c r="C135" i="9"/>
  <c r="B135" i="9"/>
  <c r="AW134" i="9"/>
  <c r="AV134" i="9"/>
  <c r="AS134" i="9"/>
  <c r="AR134" i="9"/>
  <c r="AQ134" i="9"/>
  <c r="AP134" i="9"/>
  <c r="AO134" i="9"/>
  <c r="AN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W134" i="9"/>
  <c r="V134" i="9"/>
  <c r="U134" i="9"/>
  <c r="T134" i="9"/>
  <c r="Q134" i="9"/>
  <c r="O134" i="9"/>
  <c r="L134" i="9"/>
  <c r="I134" i="9"/>
  <c r="H134" i="9"/>
  <c r="G134" i="9"/>
  <c r="F134" i="9"/>
  <c r="E134" i="9"/>
  <c r="D134" i="9"/>
  <c r="C134" i="9"/>
  <c r="B134" i="9"/>
  <c r="AW133" i="9"/>
  <c r="AV133" i="9"/>
  <c r="AS133" i="9"/>
  <c r="AR133" i="9"/>
  <c r="AQ133" i="9"/>
  <c r="AP133" i="9"/>
  <c r="AO133" i="9"/>
  <c r="AN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W133" i="9"/>
  <c r="V133" i="9"/>
  <c r="U133" i="9"/>
  <c r="T133" i="9"/>
  <c r="Q133" i="9"/>
  <c r="O133" i="9"/>
  <c r="L133" i="9"/>
  <c r="I133" i="9"/>
  <c r="H133" i="9"/>
  <c r="G133" i="9"/>
  <c r="F133" i="9"/>
  <c r="E133" i="9"/>
  <c r="D133" i="9"/>
  <c r="C133" i="9"/>
  <c r="B133" i="9"/>
  <c r="AW132" i="9"/>
  <c r="AV132" i="9"/>
  <c r="AS132" i="9"/>
  <c r="AR132" i="9"/>
  <c r="AQ132" i="9"/>
  <c r="AP132" i="9"/>
  <c r="AO132" i="9"/>
  <c r="AN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W132" i="9"/>
  <c r="V132" i="9"/>
  <c r="U132" i="9"/>
  <c r="T132" i="9"/>
  <c r="Q132" i="9"/>
  <c r="O132" i="9"/>
  <c r="L132" i="9"/>
  <c r="I132" i="9"/>
  <c r="H132" i="9"/>
  <c r="G132" i="9"/>
  <c r="F132" i="9"/>
  <c r="E132" i="9"/>
  <c r="D132" i="9"/>
  <c r="C132" i="9"/>
  <c r="B132" i="9"/>
  <c r="AW131" i="9"/>
  <c r="AV131" i="9"/>
  <c r="AS131" i="9"/>
  <c r="AR131" i="9"/>
  <c r="AQ131" i="9"/>
  <c r="AP131" i="9"/>
  <c r="AO131" i="9"/>
  <c r="AN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W131" i="9"/>
  <c r="V131" i="9"/>
  <c r="U131" i="9"/>
  <c r="T131" i="9"/>
  <c r="Q131" i="9"/>
  <c r="O131" i="9"/>
  <c r="L131" i="9"/>
  <c r="I131" i="9"/>
  <c r="H131" i="9"/>
  <c r="G131" i="9"/>
  <c r="F131" i="9"/>
  <c r="E131" i="9"/>
  <c r="D131" i="9"/>
  <c r="C131" i="9"/>
  <c r="B131" i="9"/>
  <c r="AW130" i="9"/>
  <c r="AV130" i="9"/>
  <c r="AS130" i="9"/>
  <c r="AR130" i="9"/>
  <c r="AQ130" i="9"/>
  <c r="AP130" i="9"/>
  <c r="AO130" i="9"/>
  <c r="AN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W130" i="9"/>
  <c r="V130" i="9"/>
  <c r="U130" i="9"/>
  <c r="T130" i="9"/>
  <c r="Q130" i="9"/>
  <c r="O130" i="9"/>
  <c r="L130" i="9"/>
  <c r="I130" i="9"/>
  <c r="H130" i="9"/>
  <c r="G130" i="9"/>
  <c r="F130" i="9"/>
  <c r="E130" i="9"/>
  <c r="D130" i="9"/>
  <c r="C130" i="9"/>
  <c r="B130" i="9"/>
  <c r="AW129" i="9"/>
  <c r="AV129" i="9"/>
  <c r="AS129" i="9"/>
  <c r="AR129" i="9"/>
  <c r="AQ129" i="9"/>
  <c r="AP129" i="9"/>
  <c r="AO129" i="9"/>
  <c r="AN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W129" i="9"/>
  <c r="V129" i="9"/>
  <c r="U129" i="9"/>
  <c r="T129" i="9"/>
  <c r="Q129" i="9"/>
  <c r="O129" i="9"/>
  <c r="L129" i="9"/>
  <c r="I129" i="9"/>
  <c r="H129" i="9"/>
  <c r="G129" i="9"/>
  <c r="F129" i="9"/>
  <c r="E129" i="9"/>
  <c r="D129" i="9"/>
  <c r="C129" i="9"/>
  <c r="B129" i="9"/>
  <c r="AW128" i="9"/>
  <c r="AV128" i="9"/>
  <c r="AS128" i="9"/>
  <c r="AR128" i="9"/>
  <c r="AQ128" i="9"/>
  <c r="AP128" i="9"/>
  <c r="AO128" i="9"/>
  <c r="AN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W128" i="9"/>
  <c r="V128" i="9"/>
  <c r="U128" i="9"/>
  <c r="T128" i="9"/>
  <c r="Q128" i="9"/>
  <c r="O128" i="9"/>
  <c r="L128" i="9"/>
  <c r="I128" i="9"/>
  <c r="H128" i="9"/>
  <c r="G128" i="9"/>
  <c r="F128" i="9"/>
  <c r="E128" i="9"/>
  <c r="D128" i="9"/>
  <c r="C128" i="9"/>
  <c r="B128" i="9"/>
  <c r="AW127" i="9"/>
  <c r="AV127" i="9"/>
  <c r="AS127" i="9"/>
  <c r="AR127" i="9"/>
  <c r="AQ127" i="9"/>
  <c r="AP127" i="9"/>
  <c r="AO127" i="9"/>
  <c r="AN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W127" i="9"/>
  <c r="V127" i="9"/>
  <c r="U127" i="9"/>
  <c r="T127" i="9"/>
  <c r="Q127" i="9"/>
  <c r="O127" i="9"/>
  <c r="L127" i="9"/>
  <c r="I127" i="9"/>
  <c r="H127" i="9"/>
  <c r="G127" i="9"/>
  <c r="F127" i="9"/>
  <c r="E127" i="9"/>
  <c r="D127" i="9"/>
  <c r="C127" i="9"/>
  <c r="B127" i="9"/>
  <c r="AW126" i="9"/>
  <c r="AV126" i="9"/>
  <c r="AS126" i="9"/>
  <c r="AR126" i="9"/>
  <c r="AQ126" i="9"/>
  <c r="AP126" i="9"/>
  <c r="AO126" i="9"/>
  <c r="AN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W126" i="9"/>
  <c r="V126" i="9"/>
  <c r="U126" i="9"/>
  <c r="T126" i="9"/>
  <c r="Q126" i="9"/>
  <c r="O126" i="9"/>
  <c r="L126" i="9"/>
  <c r="I126" i="9"/>
  <c r="H126" i="9"/>
  <c r="G126" i="9"/>
  <c r="F126" i="9"/>
  <c r="E126" i="9"/>
  <c r="D126" i="9"/>
  <c r="C126" i="9"/>
  <c r="B126" i="9"/>
  <c r="AW125" i="9"/>
  <c r="AV125" i="9"/>
  <c r="AS125" i="9"/>
  <c r="AR125" i="9"/>
  <c r="AQ125" i="9"/>
  <c r="AP125" i="9"/>
  <c r="AO125" i="9"/>
  <c r="AN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W125" i="9"/>
  <c r="V125" i="9"/>
  <c r="U125" i="9"/>
  <c r="T125" i="9"/>
  <c r="Q125" i="9"/>
  <c r="O125" i="9"/>
  <c r="L125" i="9"/>
  <c r="I125" i="9"/>
  <c r="H125" i="9"/>
  <c r="G125" i="9"/>
  <c r="F125" i="9"/>
  <c r="E125" i="9"/>
  <c r="D125" i="9"/>
  <c r="C125" i="9"/>
  <c r="B125" i="9"/>
  <c r="AW124" i="9"/>
  <c r="AV124" i="9"/>
  <c r="AS124" i="9"/>
  <c r="AR124" i="9"/>
  <c r="AQ124" i="9"/>
  <c r="AP124" i="9"/>
  <c r="AO124" i="9"/>
  <c r="AN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W124" i="9"/>
  <c r="V124" i="9"/>
  <c r="U124" i="9"/>
  <c r="T124" i="9"/>
  <c r="Q124" i="9"/>
  <c r="O124" i="9"/>
  <c r="L124" i="9"/>
  <c r="I124" i="9"/>
  <c r="H124" i="9"/>
  <c r="G124" i="9"/>
  <c r="F124" i="9"/>
  <c r="E124" i="9"/>
  <c r="D124" i="9"/>
  <c r="C124" i="9"/>
  <c r="B124" i="9"/>
  <c r="AW123" i="9"/>
  <c r="AV123" i="9"/>
  <c r="AS123" i="9"/>
  <c r="AR123" i="9"/>
  <c r="AQ123" i="9"/>
  <c r="AP123" i="9"/>
  <c r="AO123" i="9"/>
  <c r="AN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W123" i="9"/>
  <c r="V123" i="9"/>
  <c r="U123" i="9"/>
  <c r="T123" i="9"/>
  <c r="Q123" i="9"/>
  <c r="O123" i="9"/>
  <c r="L123" i="9"/>
  <c r="I123" i="9"/>
  <c r="H123" i="9"/>
  <c r="G123" i="9"/>
  <c r="F123" i="9"/>
  <c r="E123" i="9"/>
  <c r="D123" i="9"/>
  <c r="C123" i="9"/>
  <c r="B123" i="9"/>
  <c r="AW122" i="9"/>
  <c r="AV122" i="9"/>
  <c r="AS122" i="9"/>
  <c r="AR122" i="9"/>
  <c r="AQ122" i="9"/>
  <c r="AP122" i="9"/>
  <c r="AO122" i="9"/>
  <c r="AN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W122" i="9"/>
  <c r="V122" i="9"/>
  <c r="U122" i="9"/>
  <c r="T122" i="9"/>
  <c r="Q122" i="9"/>
  <c r="O122" i="9"/>
  <c r="L122" i="9"/>
  <c r="I122" i="9"/>
  <c r="H122" i="9"/>
  <c r="G122" i="9"/>
  <c r="F122" i="9"/>
  <c r="E122" i="9"/>
  <c r="D122" i="9"/>
  <c r="C122" i="9"/>
  <c r="B122" i="9"/>
  <c r="AW121" i="9"/>
  <c r="AV121" i="9"/>
  <c r="AS121" i="9"/>
  <c r="AR121" i="9"/>
  <c r="AQ121" i="9"/>
  <c r="AP121" i="9"/>
  <c r="AO121" i="9"/>
  <c r="AN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W121" i="9"/>
  <c r="V121" i="9"/>
  <c r="U121" i="9"/>
  <c r="T121" i="9"/>
  <c r="Q121" i="9"/>
  <c r="O121" i="9"/>
  <c r="L121" i="9"/>
  <c r="I121" i="9"/>
  <c r="H121" i="9"/>
  <c r="G121" i="9"/>
  <c r="F121" i="9"/>
  <c r="E121" i="9"/>
  <c r="D121" i="9"/>
  <c r="C121" i="9"/>
  <c r="B121" i="9"/>
  <c r="AW120" i="9"/>
  <c r="AV120" i="9"/>
  <c r="AS120" i="9"/>
  <c r="AR120" i="9"/>
  <c r="AQ120" i="9"/>
  <c r="AP120" i="9"/>
  <c r="AO120" i="9"/>
  <c r="AN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W120" i="9"/>
  <c r="V120" i="9"/>
  <c r="U120" i="9"/>
  <c r="T120" i="9"/>
  <c r="Q120" i="9"/>
  <c r="O120" i="9"/>
  <c r="L120" i="9"/>
  <c r="I120" i="9"/>
  <c r="H120" i="9"/>
  <c r="G120" i="9"/>
  <c r="F120" i="9"/>
  <c r="E120" i="9"/>
  <c r="D120" i="9"/>
  <c r="C120" i="9"/>
  <c r="B120" i="9"/>
  <c r="AW119" i="9"/>
  <c r="AV119" i="9"/>
  <c r="AS119" i="9"/>
  <c r="AR119" i="9"/>
  <c r="AQ119" i="9"/>
  <c r="AP119" i="9"/>
  <c r="AO119" i="9"/>
  <c r="AN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W119" i="9"/>
  <c r="V119" i="9"/>
  <c r="U119" i="9"/>
  <c r="T119" i="9"/>
  <c r="Q119" i="9"/>
  <c r="O119" i="9"/>
  <c r="L119" i="9"/>
  <c r="I119" i="9"/>
  <c r="H119" i="9"/>
  <c r="G119" i="9"/>
  <c r="F119" i="9"/>
  <c r="E119" i="9"/>
  <c r="D119" i="9"/>
  <c r="C119" i="9"/>
  <c r="B119" i="9"/>
  <c r="AW118" i="9"/>
  <c r="AV118" i="9"/>
  <c r="AS118" i="9"/>
  <c r="AR118" i="9"/>
  <c r="AQ118" i="9"/>
  <c r="AP118" i="9"/>
  <c r="AO118" i="9"/>
  <c r="AN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W118" i="9"/>
  <c r="V118" i="9"/>
  <c r="U118" i="9"/>
  <c r="T118" i="9"/>
  <c r="Q118" i="9"/>
  <c r="O118" i="9"/>
  <c r="L118" i="9"/>
  <c r="I118" i="9"/>
  <c r="H118" i="9"/>
  <c r="G118" i="9"/>
  <c r="F118" i="9"/>
  <c r="E118" i="9"/>
  <c r="D118" i="9"/>
  <c r="C118" i="9"/>
  <c r="B118" i="9"/>
  <c r="AW117" i="9"/>
  <c r="AV117" i="9"/>
  <c r="AS117" i="9"/>
  <c r="AR117" i="9"/>
  <c r="AQ117" i="9"/>
  <c r="AP117" i="9"/>
  <c r="AO117" i="9"/>
  <c r="AN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W117" i="9"/>
  <c r="V117" i="9"/>
  <c r="U117" i="9"/>
  <c r="T117" i="9"/>
  <c r="Q117" i="9"/>
  <c r="O117" i="9"/>
  <c r="L117" i="9"/>
  <c r="I117" i="9"/>
  <c r="H117" i="9"/>
  <c r="G117" i="9"/>
  <c r="F117" i="9"/>
  <c r="E117" i="9"/>
  <c r="D117" i="9"/>
  <c r="C117" i="9"/>
  <c r="B117" i="9"/>
  <c r="AW116" i="9"/>
  <c r="AV116" i="9"/>
  <c r="AS116" i="9"/>
  <c r="AR116" i="9"/>
  <c r="AQ116" i="9"/>
  <c r="AP116" i="9"/>
  <c r="AO116" i="9"/>
  <c r="AN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W116" i="9"/>
  <c r="V116" i="9"/>
  <c r="U116" i="9"/>
  <c r="T116" i="9"/>
  <c r="Q116" i="9"/>
  <c r="O116" i="9"/>
  <c r="L116" i="9"/>
  <c r="I116" i="9"/>
  <c r="H116" i="9"/>
  <c r="G116" i="9"/>
  <c r="F116" i="9"/>
  <c r="E116" i="9"/>
  <c r="D116" i="9"/>
  <c r="C116" i="9"/>
  <c r="B116" i="9"/>
  <c r="AW115" i="9"/>
  <c r="AV115" i="9"/>
  <c r="AS115" i="9"/>
  <c r="AR115" i="9"/>
  <c r="AQ115" i="9"/>
  <c r="AP115" i="9"/>
  <c r="AO115" i="9"/>
  <c r="AN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W115" i="9"/>
  <c r="V115" i="9"/>
  <c r="U115" i="9"/>
  <c r="T115" i="9"/>
  <c r="Q115" i="9"/>
  <c r="O115" i="9"/>
  <c r="L115" i="9"/>
  <c r="I115" i="9"/>
  <c r="H115" i="9"/>
  <c r="G115" i="9"/>
  <c r="F115" i="9"/>
  <c r="E115" i="9"/>
  <c r="D115" i="9"/>
  <c r="C115" i="9"/>
  <c r="B115" i="9"/>
  <c r="AW114" i="9"/>
  <c r="AV114" i="9"/>
  <c r="AS114" i="9"/>
  <c r="AR114" i="9"/>
  <c r="AQ114" i="9"/>
  <c r="AP114" i="9"/>
  <c r="AO114" i="9"/>
  <c r="AN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W114" i="9"/>
  <c r="V114" i="9"/>
  <c r="U114" i="9"/>
  <c r="T114" i="9"/>
  <c r="Q114" i="9"/>
  <c r="O114" i="9"/>
  <c r="L114" i="9"/>
  <c r="I114" i="9"/>
  <c r="H114" i="9"/>
  <c r="G114" i="9"/>
  <c r="F114" i="9"/>
  <c r="E114" i="9"/>
  <c r="D114" i="9"/>
  <c r="C114" i="9"/>
  <c r="B114" i="9"/>
  <c r="AW113" i="9"/>
  <c r="AV113" i="9"/>
  <c r="AS113" i="9"/>
  <c r="AR113" i="9"/>
  <c r="AQ113" i="9"/>
  <c r="AP113" i="9"/>
  <c r="AO113" i="9"/>
  <c r="AN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W113" i="9"/>
  <c r="V113" i="9"/>
  <c r="U113" i="9"/>
  <c r="T113" i="9"/>
  <c r="Q113" i="9"/>
  <c r="O113" i="9"/>
  <c r="L113" i="9"/>
  <c r="I113" i="9"/>
  <c r="H113" i="9"/>
  <c r="G113" i="9"/>
  <c r="F113" i="9"/>
  <c r="E113" i="9"/>
  <c r="D113" i="9"/>
  <c r="C113" i="9"/>
  <c r="B113" i="9"/>
  <c r="AW112" i="9"/>
  <c r="AV112" i="9"/>
  <c r="AS112" i="9"/>
  <c r="AR112" i="9"/>
  <c r="AQ112" i="9"/>
  <c r="AP112" i="9"/>
  <c r="AO112" i="9"/>
  <c r="AN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W112" i="9"/>
  <c r="V112" i="9"/>
  <c r="U112" i="9"/>
  <c r="T112" i="9"/>
  <c r="Q112" i="9"/>
  <c r="O112" i="9"/>
  <c r="L112" i="9"/>
  <c r="I112" i="9"/>
  <c r="H112" i="9"/>
  <c r="G112" i="9"/>
  <c r="F112" i="9"/>
  <c r="E112" i="9"/>
  <c r="D112" i="9"/>
  <c r="C112" i="9"/>
  <c r="B112" i="9"/>
  <c r="AW111" i="9"/>
  <c r="AV111" i="9"/>
  <c r="AS111" i="9"/>
  <c r="AR111" i="9"/>
  <c r="AQ111" i="9"/>
  <c r="AP111" i="9"/>
  <c r="AO111" i="9"/>
  <c r="AN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W111" i="9"/>
  <c r="V111" i="9"/>
  <c r="U111" i="9"/>
  <c r="T111" i="9"/>
  <c r="Q111" i="9"/>
  <c r="O111" i="9"/>
  <c r="L111" i="9"/>
  <c r="I111" i="9"/>
  <c r="H111" i="9"/>
  <c r="G111" i="9"/>
  <c r="F111" i="9"/>
  <c r="E111" i="9"/>
  <c r="D111" i="9"/>
  <c r="C111" i="9"/>
  <c r="B111" i="9"/>
  <c r="AW110" i="9"/>
  <c r="AV110" i="9"/>
  <c r="AS110" i="9"/>
  <c r="AR110" i="9"/>
  <c r="AQ110" i="9"/>
  <c r="AP110" i="9"/>
  <c r="AO110" i="9"/>
  <c r="AN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W110" i="9"/>
  <c r="V110" i="9"/>
  <c r="U110" i="9"/>
  <c r="T110" i="9"/>
  <c r="Q110" i="9"/>
  <c r="O110" i="9"/>
  <c r="L110" i="9"/>
  <c r="I110" i="9"/>
  <c r="H110" i="9"/>
  <c r="G110" i="9"/>
  <c r="F110" i="9"/>
  <c r="E110" i="9"/>
  <c r="D110" i="9"/>
  <c r="C110" i="9"/>
  <c r="B110" i="9"/>
  <c r="AW109" i="9"/>
  <c r="AV109" i="9"/>
  <c r="AS109" i="9"/>
  <c r="AR109" i="9"/>
  <c r="AQ109" i="9"/>
  <c r="AP109" i="9"/>
  <c r="AO109" i="9"/>
  <c r="AN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W109" i="9"/>
  <c r="V109" i="9"/>
  <c r="U109" i="9"/>
  <c r="T109" i="9"/>
  <c r="Q109" i="9"/>
  <c r="O109" i="9"/>
  <c r="L109" i="9"/>
  <c r="I109" i="9"/>
  <c r="H109" i="9"/>
  <c r="G109" i="9"/>
  <c r="F109" i="9"/>
  <c r="E109" i="9"/>
  <c r="D109" i="9"/>
  <c r="C109" i="9"/>
  <c r="B109" i="9"/>
  <c r="AW108" i="9"/>
  <c r="AV108" i="9"/>
  <c r="AS108" i="9"/>
  <c r="AR108" i="9"/>
  <c r="AQ108" i="9"/>
  <c r="AP108" i="9"/>
  <c r="AO108" i="9"/>
  <c r="AN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W108" i="9"/>
  <c r="V108" i="9"/>
  <c r="U108" i="9"/>
  <c r="T108" i="9"/>
  <c r="Q108" i="9"/>
  <c r="O108" i="9"/>
  <c r="L108" i="9"/>
  <c r="I108" i="9"/>
  <c r="H108" i="9"/>
  <c r="G108" i="9"/>
  <c r="F108" i="9"/>
  <c r="E108" i="9"/>
  <c r="D108" i="9"/>
  <c r="C108" i="9"/>
  <c r="B108" i="9"/>
  <c r="AW107" i="9"/>
  <c r="AV107" i="9"/>
  <c r="AS107" i="9"/>
  <c r="AR107" i="9"/>
  <c r="AQ107" i="9"/>
  <c r="AP107" i="9"/>
  <c r="AO107" i="9"/>
  <c r="AN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W107" i="9"/>
  <c r="V107" i="9"/>
  <c r="U107" i="9"/>
  <c r="T107" i="9"/>
  <c r="Q107" i="9"/>
  <c r="O107" i="9"/>
  <c r="L107" i="9"/>
  <c r="I107" i="9"/>
  <c r="H107" i="9"/>
  <c r="G107" i="9"/>
  <c r="F107" i="9"/>
  <c r="E107" i="9"/>
  <c r="D107" i="9"/>
  <c r="C107" i="9"/>
  <c r="B107" i="9"/>
  <c r="AW106" i="9"/>
  <c r="AV106" i="9"/>
  <c r="AS106" i="9"/>
  <c r="AR106" i="9"/>
  <c r="AQ106" i="9"/>
  <c r="AP106" i="9"/>
  <c r="AO106" i="9"/>
  <c r="AN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W106" i="9"/>
  <c r="V106" i="9"/>
  <c r="U106" i="9"/>
  <c r="T106" i="9"/>
  <c r="Q106" i="9"/>
  <c r="O106" i="9"/>
  <c r="L106" i="9"/>
  <c r="I106" i="9"/>
  <c r="H106" i="9"/>
  <c r="G106" i="9"/>
  <c r="F106" i="9"/>
  <c r="E106" i="9"/>
  <c r="D106" i="9"/>
  <c r="C106" i="9"/>
  <c r="B106" i="9"/>
  <c r="AW105" i="9"/>
  <c r="AV105" i="9"/>
  <c r="AS105" i="9"/>
  <c r="AR105" i="9"/>
  <c r="AQ105" i="9"/>
  <c r="AP105" i="9"/>
  <c r="AO105" i="9"/>
  <c r="AN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W105" i="9"/>
  <c r="V105" i="9"/>
  <c r="U105" i="9"/>
  <c r="T105" i="9"/>
  <c r="Q105" i="9"/>
  <c r="O105" i="9"/>
  <c r="L105" i="9"/>
  <c r="I105" i="9"/>
  <c r="H105" i="9"/>
  <c r="G105" i="9"/>
  <c r="F105" i="9"/>
  <c r="E105" i="9"/>
  <c r="D105" i="9"/>
  <c r="C105" i="9"/>
  <c r="B105" i="9"/>
  <c r="AW104" i="9"/>
  <c r="AV104" i="9"/>
  <c r="AS104" i="9"/>
  <c r="AR104" i="9"/>
  <c r="AQ104" i="9"/>
  <c r="AP104" i="9"/>
  <c r="AO104" i="9"/>
  <c r="AN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W104" i="9"/>
  <c r="V104" i="9"/>
  <c r="U104" i="9"/>
  <c r="T104" i="9"/>
  <c r="Q104" i="9"/>
  <c r="O104" i="9"/>
  <c r="L104" i="9"/>
  <c r="I104" i="9"/>
  <c r="H104" i="9"/>
  <c r="G104" i="9"/>
  <c r="F104" i="9"/>
  <c r="E104" i="9"/>
  <c r="D104" i="9"/>
  <c r="C104" i="9"/>
  <c r="B104" i="9"/>
  <c r="AW103" i="9"/>
  <c r="AV103" i="9"/>
  <c r="AS103" i="9"/>
  <c r="AR103" i="9"/>
  <c r="AQ103" i="9"/>
  <c r="AP103" i="9"/>
  <c r="AO103" i="9"/>
  <c r="AN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W103" i="9"/>
  <c r="V103" i="9"/>
  <c r="U103" i="9"/>
  <c r="T103" i="9"/>
  <c r="Q103" i="9"/>
  <c r="O103" i="9"/>
  <c r="L103" i="9"/>
  <c r="I103" i="9"/>
  <c r="H103" i="9"/>
  <c r="G103" i="9"/>
  <c r="F103" i="9"/>
  <c r="E103" i="9"/>
  <c r="D103" i="9"/>
  <c r="C103" i="9"/>
  <c r="B103" i="9"/>
  <c r="AW102" i="9"/>
  <c r="AV102" i="9"/>
  <c r="AS102" i="9"/>
  <c r="AR102" i="9"/>
  <c r="AQ102" i="9"/>
  <c r="AP102" i="9"/>
  <c r="AO102" i="9"/>
  <c r="AN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W102" i="9"/>
  <c r="V102" i="9"/>
  <c r="U102" i="9"/>
  <c r="T102" i="9"/>
  <c r="Q102" i="9"/>
  <c r="O102" i="9"/>
  <c r="L102" i="9"/>
  <c r="I102" i="9"/>
  <c r="H102" i="9"/>
  <c r="G102" i="9"/>
  <c r="F102" i="9"/>
  <c r="E102" i="9"/>
  <c r="D102" i="9"/>
  <c r="C102" i="9"/>
  <c r="B102" i="9"/>
  <c r="AW101" i="9"/>
  <c r="AV101" i="9"/>
  <c r="AS101" i="9"/>
  <c r="AR101" i="9"/>
  <c r="AQ101" i="9"/>
  <c r="AP101" i="9"/>
  <c r="AO101" i="9"/>
  <c r="AN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W101" i="9"/>
  <c r="V101" i="9"/>
  <c r="U101" i="9"/>
  <c r="T101" i="9"/>
  <c r="Q101" i="9"/>
  <c r="O101" i="9"/>
  <c r="L101" i="9"/>
  <c r="I101" i="9"/>
  <c r="H101" i="9"/>
  <c r="G101" i="9"/>
  <c r="F101" i="9"/>
  <c r="E101" i="9"/>
  <c r="D101" i="9"/>
  <c r="C101" i="9"/>
  <c r="B101" i="9"/>
  <c r="AW100" i="9"/>
  <c r="AV100" i="9"/>
  <c r="AS100" i="9"/>
  <c r="AR100" i="9"/>
  <c r="AQ100" i="9"/>
  <c r="AP100" i="9"/>
  <c r="AO100" i="9"/>
  <c r="AN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W100" i="9"/>
  <c r="V100" i="9"/>
  <c r="U100" i="9"/>
  <c r="T100" i="9"/>
  <c r="Q100" i="9"/>
  <c r="O100" i="9"/>
  <c r="L100" i="9"/>
  <c r="I100" i="9"/>
  <c r="H100" i="9"/>
  <c r="G100" i="9"/>
  <c r="F100" i="9"/>
  <c r="E100" i="9"/>
  <c r="D100" i="9"/>
  <c r="C100" i="9"/>
  <c r="B100" i="9"/>
  <c r="AW99" i="9"/>
  <c r="AV99" i="9"/>
  <c r="AS99" i="9"/>
  <c r="AR99" i="9"/>
  <c r="AQ99" i="9"/>
  <c r="AP99" i="9"/>
  <c r="AO99" i="9"/>
  <c r="AN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W99" i="9"/>
  <c r="V99" i="9"/>
  <c r="U99" i="9"/>
  <c r="T99" i="9"/>
  <c r="Q99" i="9"/>
  <c r="O99" i="9"/>
  <c r="L99" i="9"/>
  <c r="I99" i="9"/>
  <c r="H99" i="9"/>
  <c r="G99" i="9"/>
  <c r="F99" i="9"/>
  <c r="E99" i="9"/>
  <c r="D99" i="9"/>
  <c r="C99" i="9"/>
  <c r="B99" i="9"/>
  <c r="AW98" i="9"/>
  <c r="AV98" i="9"/>
  <c r="AS98" i="9"/>
  <c r="AR98" i="9"/>
  <c r="AQ98" i="9"/>
  <c r="AP98" i="9"/>
  <c r="AO98" i="9"/>
  <c r="AN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W98" i="9"/>
  <c r="V98" i="9"/>
  <c r="U98" i="9"/>
  <c r="T98" i="9"/>
  <c r="Q98" i="9"/>
  <c r="O98" i="9"/>
  <c r="L98" i="9"/>
  <c r="I98" i="9"/>
  <c r="H98" i="9"/>
  <c r="G98" i="9"/>
  <c r="F98" i="9"/>
  <c r="E98" i="9"/>
  <c r="D98" i="9"/>
  <c r="C98" i="9"/>
  <c r="B98" i="9"/>
  <c r="AW97" i="9"/>
  <c r="AV97" i="9"/>
  <c r="AS97" i="9"/>
  <c r="AR97" i="9"/>
  <c r="AQ97" i="9"/>
  <c r="AP97" i="9"/>
  <c r="AO97" i="9"/>
  <c r="AN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W97" i="9"/>
  <c r="V97" i="9"/>
  <c r="U97" i="9"/>
  <c r="T97" i="9"/>
  <c r="Q97" i="9"/>
  <c r="O97" i="9"/>
  <c r="L97" i="9"/>
  <c r="I97" i="9"/>
  <c r="H97" i="9"/>
  <c r="G97" i="9"/>
  <c r="F97" i="9"/>
  <c r="E97" i="9"/>
  <c r="D97" i="9"/>
  <c r="C97" i="9"/>
  <c r="B97" i="9"/>
  <c r="AW96" i="9"/>
  <c r="AV96" i="9"/>
  <c r="AS96" i="9"/>
  <c r="AR96" i="9"/>
  <c r="AQ96" i="9"/>
  <c r="AP96" i="9"/>
  <c r="AO96" i="9"/>
  <c r="AN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W96" i="9"/>
  <c r="V96" i="9"/>
  <c r="U96" i="9"/>
  <c r="T96" i="9"/>
  <c r="Q96" i="9"/>
  <c r="O96" i="9"/>
  <c r="L96" i="9"/>
  <c r="I96" i="9"/>
  <c r="H96" i="9"/>
  <c r="G96" i="9"/>
  <c r="F96" i="9"/>
  <c r="E96" i="9"/>
  <c r="D96" i="9"/>
  <c r="C96" i="9"/>
  <c r="B96" i="9"/>
  <c r="AW95" i="9"/>
  <c r="AV95" i="9"/>
  <c r="AS95" i="9"/>
  <c r="AR95" i="9"/>
  <c r="AQ95" i="9"/>
  <c r="AP95" i="9"/>
  <c r="AO95" i="9"/>
  <c r="AN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W95" i="9"/>
  <c r="V95" i="9"/>
  <c r="U95" i="9"/>
  <c r="T95" i="9"/>
  <c r="Q95" i="9"/>
  <c r="O95" i="9"/>
  <c r="L95" i="9"/>
  <c r="I95" i="9"/>
  <c r="H95" i="9"/>
  <c r="G95" i="9"/>
  <c r="F95" i="9"/>
  <c r="E95" i="9"/>
  <c r="D95" i="9"/>
  <c r="C95" i="9"/>
  <c r="B95" i="9"/>
  <c r="AW94" i="9"/>
  <c r="AV94" i="9"/>
  <c r="AS94" i="9"/>
  <c r="AR94" i="9"/>
  <c r="AQ94" i="9"/>
  <c r="AP94" i="9"/>
  <c r="AO94" i="9"/>
  <c r="AN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W94" i="9"/>
  <c r="V94" i="9"/>
  <c r="U94" i="9"/>
  <c r="T94" i="9"/>
  <c r="Q94" i="9"/>
  <c r="O94" i="9"/>
  <c r="L94" i="9"/>
  <c r="I94" i="9"/>
  <c r="H94" i="9"/>
  <c r="G94" i="9"/>
  <c r="F94" i="9"/>
  <c r="E94" i="9"/>
  <c r="D94" i="9"/>
  <c r="C94" i="9"/>
  <c r="B94" i="9"/>
  <c r="AW93" i="9"/>
  <c r="AV93" i="9"/>
  <c r="AS93" i="9"/>
  <c r="AR93" i="9"/>
  <c r="AQ93" i="9"/>
  <c r="AP93" i="9"/>
  <c r="AO93" i="9"/>
  <c r="AN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W93" i="9"/>
  <c r="V93" i="9"/>
  <c r="U93" i="9"/>
  <c r="T93" i="9"/>
  <c r="Q93" i="9"/>
  <c r="O93" i="9"/>
  <c r="L93" i="9"/>
  <c r="I93" i="9"/>
  <c r="H93" i="9"/>
  <c r="G93" i="9"/>
  <c r="F93" i="9"/>
  <c r="E93" i="9"/>
  <c r="D93" i="9"/>
  <c r="C93" i="9"/>
  <c r="B93" i="9"/>
  <c r="AW92" i="9"/>
  <c r="AV92" i="9"/>
  <c r="AS92" i="9"/>
  <c r="AR92" i="9"/>
  <c r="AQ92" i="9"/>
  <c r="AP92" i="9"/>
  <c r="AO92" i="9"/>
  <c r="AN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W92" i="9"/>
  <c r="V92" i="9"/>
  <c r="U92" i="9"/>
  <c r="T92" i="9"/>
  <c r="Q92" i="9"/>
  <c r="O92" i="9"/>
  <c r="L92" i="9"/>
  <c r="I92" i="9"/>
  <c r="H92" i="9"/>
  <c r="G92" i="9"/>
  <c r="F92" i="9"/>
  <c r="E92" i="9"/>
  <c r="D92" i="9"/>
  <c r="C92" i="9"/>
  <c r="B92" i="9"/>
  <c r="AW91" i="9"/>
  <c r="AV91" i="9"/>
  <c r="AS91" i="9"/>
  <c r="AR91" i="9"/>
  <c r="AQ91" i="9"/>
  <c r="AP91" i="9"/>
  <c r="AO91" i="9"/>
  <c r="AN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W91" i="9"/>
  <c r="V91" i="9"/>
  <c r="U91" i="9"/>
  <c r="T91" i="9"/>
  <c r="Q91" i="9"/>
  <c r="O91" i="9"/>
  <c r="L91" i="9"/>
  <c r="I91" i="9"/>
  <c r="H91" i="9"/>
  <c r="G91" i="9"/>
  <c r="F91" i="9"/>
  <c r="E91" i="9"/>
  <c r="D91" i="9"/>
  <c r="C91" i="9"/>
  <c r="B91" i="9"/>
  <c r="AW90" i="9"/>
  <c r="AV90" i="9"/>
  <c r="AS90" i="9"/>
  <c r="AR90" i="9"/>
  <c r="AQ90" i="9"/>
  <c r="AP90" i="9"/>
  <c r="AO90" i="9"/>
  <c r="AN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W90" i="9"/>
  <c r="V90" i="9"/>
  <c r="U90" i="9"/>
  <c r="T90" i="9"/>
  <c r="Q90" i="9"/>
  <c r="O90" i="9"/>
  <c r="L90" i="9"/>
  <c r="I90" i="9"/>
  <c r="H90" i="9"/>
  <c r="G90" i="9"/>
  <c r="F90" i="9"/>
  <c r="E90" i="9"/>
  <c r="D90" i="9"/>
  <c r="C90" i="9"/>
  <c r="B90" i="9"/>
  <c r="AW89" i="9"/>
  <c r="AV89" i="9"/>
  <c r="AS89" i="9"/>
  <c r="AR89" i="9"/>
  <c r="AQ89" i="9"/>
  <c r="AP89" i="9"/>
  <c r="AO89" i="9"/>
  <c r="AN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W89" i="9"/>
  <c r="V89" i="9"/>
  <c r="U89" i="9"/>
  <c r="T89" i="9"/>
  <c r="Q89" i="9"/>
  <c r="O89" i="9"/>
  <c r="L89" i="9"/>
  <c r="I89" i="9"/>
  <c r="H89" i="9"/>
  <c r="G89" i="9"/>
  <c r="F89" i="9"/>
  <c r="E89" i="9"/>
  <c r="D89" i="9"/>
  <c r="C89" i="9"/>
  <c r="B89" i="9"/>
  <c r="AW88" i="9"/>
  <c r="AV88" i="9"/>
  <c r="AS88" i="9"/>
  <c r="AR88" i="9"/>
  <c r="AQ88" i="9"/>
  <c r="AP88" i="9"/>
  <c r="AO88" i="9"/>
  <c r="AN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W88" i="9"/>
  <c r="V88" i="9"/>
  <c r="U88" i="9"/>
  <c r="T88" i="9"/>
  <c r="Q88" i="9"/>
  <c r="O88" i="9"/>
  <c r="L88" i="9"/>
  <c r="I88" i="9"/>
  <c r="H88" i="9"/>
  <c r="G88" i="9"/>
  <c r="F88" i="9"/>
  <c r="E88" i="9"/>
  <c r="D88" i="9"/>
  <c r="C88" i="9"/>
  <c r="B88" i="9"/>
  <c r="AW87" i="9"/>
  <c r="AV87" i="9"/>
  <c r="AS87" i="9"/>
  <c r="AR87" i="9"/>
  <c r="AQ87" i="9"/>
  <c r="AP87" i="9"/>
  <c r="AO87" i="9"/>
  <c r="AN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W87" i="9"/>
  <c r="V87" i="9"/>
  <c r="U87" i="9"/>
  <c r="T87" i="9"/>
  <c r="Q87" i="9"/>
  <c r="O87" i="9"/>
  <c r="L87" i="9"/>
  <c r="I87" i="9"/>
  <c r="H87" i="9"/>
  <c r="G87" i="9"/>
  <c r="F87" i="9"/>
  <c r="E87" i="9"/>
  <c r="D87" i="9"/>
  <c r="C87" i="9"/>
  <c r="B87" i="9"/>
  <c r="AW86" i="9"/>
  <c r="AV86" i="9"/>
  <c r="AS86" i="9"/>
  <c r="AR86" i="9"/>
  <c r="AQ86" i="9"/>
  <c r="AP86" i="9"/>
  <c r="AO86" i="9"/>
  <c r="AN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W86" i="9"/>
  <c r="V86" i="9"/>
  <c r="U86" i="9"/>
  <c r="T86" i="9"/>
  <c r="Q86" i="9"/>
  <c r="O86" i="9"/>
  <c r="L86" i="9"/>
  <c r="I86" i="9"/>
  <c r="H86" i="9"/>
  <c r="G86" i="9"/>
  <c r="F86" i="9"/>
  <c r="E86" i="9"/>
  <c r="D86" i="9"/>
  <c r="C86" i="9"/>
  <c r="B86" i="9"/>
  <c r="AW85" i="9"/>
  <c r="AV85" i="9"/>
  <c r="AS85" i="9"/>
  <c r="AR85" i="9"/>
  <c r="AQ85" i="9"/>
  <c r="AP85" i="9"/>
  <c r="AO85" i="9"/>
  <c r="AN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W85" i="9"/>
  <c r="V85" i="9"/>
  <c r="U85" i="9"/>
  <c r="T85" i="9"/>
  <c r="Q85" i="9"/>
  <c r="O85" i="9"/>
  <c r="L85" i="9"/>
  <c r="I85" i="9"/>
  <c r="H85" i="9"/>
  <c r="G85" i="9"/>
  <c r="F85" i="9"/>
  <c r="E85" i="9"/>
  <c r="D85" i="9"/>
  <c r="C85" i="9"/>
  <c r="B85" i="9"/>
  <c r="AW84" i="9"/>
  <c r="AV84" i="9"/>
  <c r="AS84" i="9"/>
  <c r="AR84" i="9"/>
  <c r="AQ84" i="9"/>
  <c r="AP84" i="9"/>
  <c r="AO84" i="9"/>
  <c r="AN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W84" i="9"/>
  <c r="V84" i="9"/>
  <c r="U84" i="9"/>
  <c r="T84" i="9"/>
  <c r="Q84" i="9"/>
  <c r="O84" i="9"/>
  <c r="L84" i="9"/>
  <c r="I84" i="9"/>
  <c r="H84" i="9"/>
  <c r="G84" i="9"/>
  <c r="F84" i="9"/>
  <c r="E84" i="9"/>
  <c r="D84" i="9"/>
  <c r="C84" i="9"/>
  <c r="B84" i="9"/>
  <c r="AW83" i="9"/>
  <c r="AV83" i="9"/>
  <c r="AS83" i="9"/>
  <c r="AR83" i="9"/>
  <c r="AQ83" i="9"/>
  <c r="AP83" i="9"/>
  <c r="AO83" i="9"/>
  <c r="AN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W83" i="9"/>
  <c r="V83" i="9"/>
  <c r="U83" i="9"/>
  <c r="T83" i="9"/>
  <c r="Q83" i="9"/>
  <c r="O83" i="9"/>
  <c r="L83" i="9"/>
  <c r="I83" i="9"/>
  <c r="H83" i="9"/>
  <c r="G83" i="9"/>
  <c r="F83" i="9"/>
  <c r="E83" i="9"/>
  <c r="D83" i="9"/>
  <c r="C83" i="9"/>
  <c r="B83" i="9"/>
  <c r="AW82" i="9"/>
  <c r="AV82" i="9"/>
  <c r="AS82" i="9"/>
  <c r="AR82" i="9"/>
  <c r="AQ82" i="9"/>
  <c r="AP82" i="9"/>
  <c r="AO82" i="9"/>
  <c r="AN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W82" i="9"/>
  <c r="V82" i="9"/>
  <c r="U82" i="9"/>
  <c r="T82" i="9"/>
  <c r="Q82" i="9"/>
  <c r="O82" i="9"/>
  <c r="L82" i="9"/>
  <c r="I82" i="9"/>
  <c r="H82" i="9"/>
  <c r="G82" i="9"/>
  <c r="F82" i="9"/>
  <c r="E82" i="9"/>
  <c r="D82" i="9"/>
  <c r="C82" i="9"/>
  <c r="B82" i="9"/>
  <c r="AW81" i="9"/>
  <c r="AV81" i="9"/>
  <c r="AS81" i="9"/>
  <c r="AR81" i="9"/>
  <c r="AQ81" i="9"/>
  <c r="AP81" i="9"/>
  <c r="AO81" i="9"/>
  <c r="AN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W81" i="9"/>
  <c r="V81" i="9"/>
  <c r="U81" i="9"/>
  <c r="T81" i="9"/>
  <c r="Q81" i="9"/>
  <c r="O81" i="9"/>
  <c r="L81" i="9"/>
  <c r="I81" i="9"/>
  <c r="H81" i="9"/>
  <c r="G81" i="9"/>
  <c r="F81" i="9"/>
  <c r="E81" i="9"/>
  <c r="D81" i="9"/>
  <c r="C81" i="9"/>
  <c r="B81" i="9"/>
  <c r="AW80" i="9"/>
  <c r="AV80" i="9"/>
  <c r="AS80" i="9"/>
  <c r="AR80" i="9"/>
  <c r="AQ80" i="9"/>
  <c r="AP80" i="9"/>
  <c r="AO80" i="9"/>
  <c r="AN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W80" i="9"/>
  <c r="V80" i="9"/>
  <c r="U80" i="9"/>
  <c r="T80" i="9"/>
  <c r="Q80" i="9"/>
  <c r="O80" i="9"/>
  <c r="L80" i="9"/>
  <c r="I80" i="9"/>
  <c r="H80" i="9"/>
  <c r="G80" i="9"/>
  <c r="F80" i="9"/>
  <c r="E80" i="9"/>
  <c r="D80" i="9"/>
  <c r="C80" i="9"/>
  <c r="B80" i="9"/>
  <c r="AW79" i="9"/>
  <c r="AV79" i="9"/>
  <c r="AS79" i="9"/>
  <c r="AR79" i="9"/>
  <c r="AQ79" i="9"/>
  <c r="AP79" i="9"/>
  <c r="AO79" i="9"/>
  <c r="AN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W79" i="9"/>
  <c r="V79" i="9"/>
  <c r="U79" i="9"/>
  <c r="T79" i="9"/>
  <c r="Q79" i="9"/>
  <c r="O79" i="9"/>
  <c r="L79" i="9"/>
  <c r="I79" i="9"/>
  <c r="H79" i="9"/>
  <c r="G79" i="9"/>
  <c r="F79" i="9"/>
  <c r="E79" i="9"/>
  <c r="D79" i="9"/>
  <c r="C79" i="9"/>
  <c r="B79" i="9"/>
  <c r="AW78" i="9"/>
  <c r="AV78" i="9"/>
  <c r="AS78" i="9"/>
  <c r="AR78" i="9"/>
  <c r="AQ78" i="9"/>
  <c r="AP78" i="9"/>
  <c r="AO78" i="9"/>
  <c r="AN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W78" i="9"/>
  <c r="V78" i="9"/>
  <c r="U78" i="9"/>
  <c r="T78" i="9"/>
  <c r="Q78" i="9"/>
  <c r="O78" i="9"/>
  <c r="L78" i="9"/>
  <c r="I78" i="9"/>
  <c r="H78" i="9"/>
  <c r="G78" i="9"/>
  <c r="F78" i="9"/>
  <c r="E78" i="9"/>
  <c r="D78" i="9"/>
  <c r="C78" i="9"/>
  <c r="B78" i="9"/>
  <c r="AW77" i="9"/>
  <c r="AV77" i="9"/>
  <c r="AS77" i="9"/>
  <c r="AR77" i="9"/>
  <c r="AQ77" i="9"/>
  <c r="AP77" i="9"/>
  <c r="AO77" i="9"/>
  <c r="AN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W77" i="9"/>
  <c r="V77" i="9"/>
  <c r="U77" i="9"/>
  <c r="T77" i="9"/>
  <c r="Q77" i="9"/>
  <c r="O77" i="9"/>
  <c r="L77" i="9"/>
  <c r="I77" i="9"/>
  <c r="H77" i="9"/>
  <c r="G77" i="9"/>
  <c r="F77" i="9"/>
  <c r="E77" i="9"/>
  <c r="D77" i="9"/>
  <c r="C77" i="9"/>
  <c r="B77" i="9"/>
  <c r="AW76" i="9"/>
  <c r="AV76" i="9"/>
  <c r="AS76" i="9"/>
  <c r="AR76" i="9"/>
  <c r="AQ76" i="9"/>
  <c r="AP76" i="9"/>
  <c r="AO76" i="9"/>
  <c r="AN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W76" i="9"/>
  <c r="V76" i="9"/>
  <c r="U76" i="9"/>
  <c r="T76" i="9"/>
  <c r="Q76" i="9"/>
  <c r="O76" i="9"/>
  <c r="L76" i="9"/>
  <c r="I76" i="9"/>
  <c r="H76" i="9"/>
  <c r="G76" i="9"/>
  <c r="F76" i="9"/>
  <c r="E76" i="9"/>
  <c r="D76" i="9"/>
  <c r="C76" i="9"/>
  <c r="B76" i="9"/>
  <c r="AW75" i="9"/>
  <c r="AV75" i="9"/>
  <c r="AS75" i="9"/>
  <c r="AR75" i="9"/>
  <c r="AQ75" i="9"/>
  <c r="AP75" i="9"/>
  <c r="AO75" i="9"/>
  <c r="AN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W75" i="9"/>
  <c r="V75" i="9"/>
  <c r="U75" i="9"/>
  <c r="T75" i="9"/>
  <c r="Q75" i="9"/>
  <c r="O75" i="9"/>
  <c r="L75" i="9"/>
  <c r="I75" i="9"/>
  <c r="H75" i="9"/>
  <c r="G75" i="9"/>
  <c r="F75" i="9"/>
  <c r="E75" i="9"/>
  <c r="D75" i="9"/>
  <c r="C75" i="9"/>
  <c r="B75" i="9"/>
  <c r="AW74" i="9"/>
  <c r="AV74" i="9"/>
  <c r="AS74" i="9"/>
  <c r="AR74" i="9"/>
  <c r="AQ74" i="9"/>
  <c r="AP74" i="9"/>
  <c r="AO74" i="9"/>
  <c r="AN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W74" i="9"/>
  <c r="V74" i="9"/>
  <c r="U74" i="9"/>
  <c r="T74" i="9"/>
  <c r="Q74" i="9"/>
  <c r="O74" i="9"/>
  <c r="L74" i="9"/>
  <c r="I74" i="9"/>
  <c r="H74" i="9"/>
  <c r="G74" i="9"/>
  <c r="F74" i="9"/>
  <c r="E74" i="9"/>
  <c r="D74" i="9"/>
  <c r="C74" i="9"/>
  <c r="B74" i="9"/>
  <c r="AW73" i="9"/>
  <c r="AV73" i="9"/>
  <c r="AS73" i="9"/>
  <c r="AR73" i="9"/>
  <c r="AQ73" i="9"/>
  <c r="AP73" i="9"/>
  <c r="AO73" i="9"/>
  <c r="AN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W73" i="9"/>
  <c r="V73" i="9"/>
  <c r="U73" i="9"/>
  <c r="T73" i="9"/>
  <c r="Q73" i="9"/>
  <c r="O73" i="9"/>
  <c r="L73" i="9"/>
  <c r="I73" i="9"/>
  <c r="H73" i="9"/>
  <c r="G73" i="9"/>
  <c r="F73" i="9"/>
  <c r="E73" i="9"/>
  <c r="D73" i="9"/>
  <c r="C73" i="9"/>
  <c r="B73" i="9"/>
  <c r="AW72" i="9"/>
  <c r="AV72" i="9"/>
  <c r="AS72" i="9"/>
  <c r="AR72" i="9"/>
  <c r="AQ72" i="9"/>
  <c r="AP72" i="9"/>
  <c r="AO72" i="9"/>
  <c r="AN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W72" i="9"/>
  <c r="V72" i="9"/>
  <c r="U72" i="9"/>
  <c r="T72" i="9"/>
  <c r="Q72" i="9"/>
  <c r="O72" i="9"/>
  <c r="L72" i="9"/>
  <c r="I72" i="9"/>
  <c r="H72" i="9"/>
  <c r="G72" i="9"/>
  <c r="F72" i="9"/>
  <c r="E72" i="9"/>
  <c r="D72" i="9"/>
  <c r="C72" i="9"/>
  <c r="B72" i="9"/>
  <c r="AW71" i="9"/>
  <c r="AV71" i="9"/>
  <c r="AS71" i="9"/>
  <c r="AR71" i="9"/>
  <c r="AQ71" i="9"/>
  <c r="AP71" i="9"/>
  <c r="AO71" i="9"/>
  <c r="AN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W71" i="9"/>
  <c r="V71" i="9"/>
  <c r="U71" i="9"/>
  <c r="T71" i="9"/>
  <c r="Q71" i="9"/>
  <c r="O71" i="9"/>
  <c r="L71" i="9"/>
  <c r="I71" i="9"/>
  <c r="H71" i="9"/>
  <c r="G71" i="9"/>
  <c r="F71" i="9"/>
  <c r="E71" i="9"/>
  <c r="D71" i="9"/>
  <c r="C71" i="9"/>
  <c r="B71" i="9"/>
  <c r="AW70" i="9"/>
  <c r="AV70" i="9"/>
  <c r="AS70" i="9"/>
  <c r="AR70" i="9"/>
  <c r="AQ70" i="9"/>
  <c r="AP70" i="9"/>
  <c r="AO70" i="9"/>
  <c r="AN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W70" i="9"/>
  <c r="V70" i="9"/>
  <c r="U70" i="9"/>
  <c r="T70" i="9"/>
  <c r="Q70" i="9"/>
  <c r="O70" i="9"/>
  <c r="L70" i="9"/>
  <c r="I70" i="9"/>
  <c r="H70" i="9"/>
  <c r="G70" i="9"/>
  <c r="F70" i="9"/>
  <c r="E70" i="9"/>
  <c r="D70" i="9"/>
  <c r="C70" i="9"/>
  <c r="B70" i="9"/>
  <c r="AW69" i="9"/>
  <c r="AV69" i="9"/>
  <c r="AS69" i="9"/>
  <c r="AR69" i="9"/>
  <c r="AQ69" i="9"/>
  <c r="AP69" i="9"/>
  <c r="AO69" i="9"/>
  <c r="AN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W69" i="9"/>
  <c r="V69" i="9"/>
  <c r="U69" i="9"/>
  <c r="T69" i="9"/>
  <c r="Q69" i="9"/>
  <c r="O69" i="9"/>
  <c r="L69" i="9"/>
  <c r="I69" i="9"/>
  <c r="H69" i="9"/>
  <c r="G69" i="9"/>
  <c r="F69" i="9"/>
  <c r="E69" i="9"/>
  <c r="D69" i="9"/>
  <c r="C69" i="9"/>
  <c r="B69" i="9"/>
  <c r="AW68" i="9"/>
  <c r="AV68" i="9"/>
  <c r="AS68" i="9"/>
  <c r="AR68" i="9"/>
  <c r="AQ68" i="9"/>
  <c r="AP68" i="9"/>
  <c r="AO68" i="9"/>
  <c r="AN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W68" i="9"/>
  <c r="V68" i="9"/>
  <c r="U68" i="9"/>
  <c r="T68" i="9"/>
  <c r="Q68" i="9"/>
  <c r="O68" i="9"/>
  <c r="L68" i="9"/>
  <c r="I68" i="9"/>
  <c r="H68" i="9"/>
  <c r="G68" i="9"/>
  <c r="F68" i="9"/>
  <c r="E68" i="9"/>
  <c r="D68" i="9"/>
  <c r="C68" i="9"/>
  <c r="B68" i="9"/>
  <c r="AW67" i="9"/>
  <c r="AV67" i="9"/>
  <c r="AS67" i="9"/>
  <c r="AR67" i="9"/>
  <c r="AQ67" i="9"/>
  <c r="AP67" i="9"/>
  <c r="AO67" i="9"/>
  <c r="AN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W67" i="9"/>
  <c r="V67" i="9"/>
  <c r="U67" i="9"/>
  <c r="T67" i="9"/>
  <c r="Q67" i="9"/>
  <c r="O67" i="9"/>
  <c r="L67" i="9"/>
  <c r="I67" i="9"/>
  <c r="H67" i="9"/>
  <c r="G67" i="9"/>
  <c r="F67" i="9"/>
  <c r="E67" i="9"/>
  <c r="D67" i="9"/>
  <c r="C67" i="9"/>
  <c r="B67" i="9"/>
  <c r="AW66" i="9"/>
  <c r="AV66" i="9"/>
  <c r="AS66" i="9"/>
  <c r="AR66" i="9"/>
  <c r="AQ66" i="9"/>
  <c r="AP66" i="9"/>
  <c r="AO66" i="9"/>
  <c r="AN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W66" i="9"/>
  <c r="V66" i="9"/>
  <c r="U66" i="9"/>
  <c r="T66" i="9"/>
  <c r="Q66" i="9"/>
  <c r="O66" i="9"/>
  <c r="L66" i="9"/>
  <c r="I66" i="9"/>
  <c r="H66" i="9"/>
  <c r="G66" i="9"/>
  <c r="F66" i="9"/>
  <c r="E66" i="9"/>
  <c r="D66" i="9"/>
  <c r="C66" i="9"/>
  <c r="B66" i="9"/>
  <c r="AW65" i="9"/>
  <c r="AV65" i="9"/>
  <c r="AS65" i="9"/>
  <c r="AR65" i="9"/>
  <c r="AQ65" i="9"/>
  <c r="AP65" i="9"/>
  <c r="AO65" i="9"/>
  <c r="AN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W65" i="9"/>
  <c r="V65" i="9"/>
  <c r="U65" i="9"/>
  <c r="T65" i="9"/>
  <c r="Q65" i="9"/>
  <c r="O65" i="9"/>
  <c r="L65" i="9"/>
  <c r="I65" i="9"/>
  <c r="H65" i="9"/>
  <c r="G65" i="9"/>
  <c r="F65" i="9"/>
  <c r="E65" i="9"/>
  <c r="D65" i="9"/>
  <c r="C65" i="9"/>
  <c r="B65" i="9"/>
  <c r="AW64" i="9"/>
  <c r="AV64" i="9"/>
  <c r="AS64" i="9"/>
  <c r="AR64" i="9"/>
  <c r="AQ64" i="9"/>
  <c r="AP64" i="9"/>
  <c r="AO64" i="9"/>
  <c r="AN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W64" i="9"/>
  <c r="V64" i="9"/>
  <c r="U64" i="9"/>
  <c r="T64" i="9"/>
  <c r="Q64" i="9"/>
  <c r="O64" i="9"/>
  <c r="L64" i="9"/>
  <c r="I64" i="9"/>
  <c r="H64" i="9"/>
  <c r="G64" i="9"/>
  <c r="F64" i="9"/>
  <c r="E64" i="9"/>
  <c r="D64" i="9"/>
  <c r="C64" i="9"/>
  <c r="B64" i="9"/>
  <c r="AW63" i="9"/>
  <c r="AV63" i="9"/>
  <c r="AS63" i="9"/>
  <c r="AR63" i="9"/>
  <c r="AQ63" i="9"/>
  <c r="AP63" i="9"/>
  <c r="AO63" i="9"/>
  <c r="AN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W63" i="9"/>
  <c r="V63" i="9"/>
  <c r="U63" i="9"/>
  <c r="T63" i="9"/>
  <c r="Q63" i="9"/>
  <c r="O63" i="9"/>
  <c r="L63" i="9"/>
  <c r="I63" i="9"/>
  <c r="H63" i="9"/>
  <c r="G63" i="9"/>
  <c r="F63" i="9"/>
  <c r="E63" i="9"/>
  <c r="D63" i="9"/>
  <c r="C63" i="9"/>
  <c r="B63" i="9"/>
  <c r="AW62" i="9"/>
  <c r="AV62" i="9"/>
  <c r="AS62" i="9"/>
  <c r="AR62" i="9"/>
  <c r="AQ62" i="9"/>
  <c r="AP62" i="9"/>
  <c r="AO62" i="9"/>
  <c r="AN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W62" i="9"/>
  <c r="V62" i="9"/>
  <c r="U62" i="9"/>
  <c r="T62" i="9"/>
  <c r="Q62" i="9"/>
  <c r="O62" i="9"/>
  <c r="L62" i="9"/>
  <c r="I62" i="9"/>
  <c r="H62" i="9"/>
  <c r="G62" i="9"/>
  <c r="F62" i="9"/>
  <c r="E62" i="9"/>
  <c r="D62" i="9"/>
  <c r="C62" i="9"/>
  <c r="B62" i="9"/>
  <c r="AW61" i="9"/>
  <c r="AV61" i="9"/>
  <c r="AS61" i="9"/>
  <c r="AR61" i="9"/>
  <c r="AQ61" i="9"/>
  <c r="AP61" i="9"/>
  <c r="AO61" i="9"/>
  <c r="AN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W61" i="9"/>
  <c r="V61" i="9"/>
  <c r="U61" i="9"/>
  <c r="T61" i="9"/>
  <c r="Q61" i="9"/>
  <c r="O61" i="9"/>
  <c r="L61" i="9"/>
  <c r="I61" i="9"/>
  <c r="H61" i="9"/>
  <c r="G61" i="9"/>
  <c r="F61" i="9"/>
  <c r="E61" i="9"/>
  <c r="D61" i="9"/>
  <c r="C61" i="9"/>
  <c r="B61" i="9"/>
  <c r="AW60" i="9"/>
  <c r="AV60" i="9"/>
  <c r="AS60" i="9"/>
  <c r="AR60" i="9"/>
  <c r="AQ60" i="9"/>
  <c r="AP60" i="9"/>
  <c r="AO60" i="9"/>
  <c r="AN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W60" i="9"/>
  <c r="V60" i="9"/>
  <c r="U60" i="9"/>
  <c r="T60" i="9"/>
  <c r="Q60" i="9"/>
  <c r="O60" i="9"/>
  <c r="L60" i="9"/>
  <c r="I60" i="9"/>
  <c r="H60" i="9"/>
  <c r="G60" i="9"/>
  <c r="F60" i="9"/>
  <c r="E60" i="9"/>
  <c r="D60" i="9"/>
  <c r="C60" i="9"/>
  <c r="B60" i="9"/>
  <c r="AW59" i="9"/>
  <c r="AV59" i="9"/>
  <c r="AS59" i="9"/>
  <c r="AR59" i="9"/>
  <c r="AQ59" i="9"/>
  <c r="AP59" i="9"/>
  <c r="AO59" i="9"/>
  <c r="AN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W59" i="9"/>
  <c r="V59" i="9"/>
  <c r="U59" i="9"/>
  <c r="T59" i="9"/>
  <c r="Q59" i="9"/>
  <c r="O59" i="9"/>
  <c r="L59" i="9"/>
  <c r="I59" i="9"/>
  <c r="H59" i="9"/>
  <c r="G59" i="9"/>
  <c r="F59" i="9"/>
  <c r="E59" i="9"/>
  <c r="D59" i="9"/>
  <c r="C59" i="9"/>
  <c r="B59" i="9"/>
  <c r="AW58" i="9"/>
  <c r="AV58" i="9"/>
  <c r="AS58" i="9"/>
  <c r="AR58" i="9"/>
  <c r="AQ58" i="9"/>
  <c r="AP58" i="9"/>
  <c r="AO58" i="9"/>
  <c r="AN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W58" i="9"/>
  <c r="V58" i="9"/>
  <c r="U58" i="9"/>
  <c r="T58" i="9"/>
  <c r="Q58" i="9"/>
  <c r="O58" i="9"/>
  <c r="L58" i="9"/>
  <c r="I58" i="9"/>
  <c r="H58" i="9"/>
  <c r="G58" i="9"/>
  <c r="F58" i="9"/>
  <c r="E58" i="9"/>
  <c r="D58" i="9"/>
  <c r="C58" i="9"/>
  <c r="B58" i="9"/>
  <c r="AW57" i="9"/>
  <c r="AV57" i="9"/>
  <c r="AS57" i="9"/>
  <c r="AR57" i="9"/>
  <c r="AQ57" i="9"/>
  <c r="AP57" i="9"/>
  <c r="AO57" i="9"/>
  <c r="AN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W57" i="9"/>
  <c r="V57" i="9"/>
  <c r="U57" i="9"/>
  <c r="T57" i="9"/>
  <c r="Q57" i="9"/>
  <c r="O57" i="9"/>
  <c r="L57" i="9"/>
  <c r="I57" i="9"/>
  <c r="H57" i="9"/>
  <c r="G57" i="9"/>
  <c r="F57" i="9"/>
  <c r="E57" i="9"/>
  <c r="D57" i="9"/>
  <c r="C57" i="9"/>
  <c r="B57" i="9"/>
  <c r="AW56" i="9"/>
  <c r="AV56" i="9"/>
  <c r="AS56" i="9"/>
  <c r="AR56" i="9"/>
  <c r="AQ56" i="9"/>
  <c r="AP56" i="9"/>
  <c r="AO56" i="9"/>
  <c r="AN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W56" i="9"/>
  <c r="V56" i="9"/>
  <c r="U56" i="9"/>
  <c r="T56" i="9"/>
  <c r="Q56" i="9"/>
  <c r="O56" i="9"/>
  <c r="L56" i="9"/>
  <c r="I56" i="9"/>
  <c r="H56" i="9"/>
  <c r="G56" i="9"/>
  <c r="F56" i="9"/>
  <c r="E56" i="9"/>
  <c r="D56" i="9"/>
  <c r="C56" i="9"/>
  <c r="B56" i="9"/>
  <c r="AW55" i="9"/>
  <c r="AV55" i="9"/>
  <c r="AS55" i="9"/>
  <c r="AR55" i="9"/>
  <c r="AQ55" i="9"/>
  <c r="AP55" i="9"/>
  <c r="AO55" i="9"/>
  <c r="AN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W55" i="9"/>
  <c r="V55" i="9"/>
  <c r="U55" i="9"/>
  <c r="T55" i="9"/>
  <c r="Q55" i="9"/>
  <c r="O55" i="9"/>
  <c r="L55" i="9"/>
  <c r="I55" i="9"/>
  <c r="H55" i="9"/>
  <c r="G55" i="9"/>
  <c r="F55" i="9"/>
  <c r="E55" i="9"/>
  <c r="D55" i="9"/>
  <c r="C55" i="9"/>
  <c r="B55" i="9"/>
  <c r="AW54" i="9"/>
  <c r="AV54" i="9"/>
  <c r="AS54" i="9"/>
  <c r="AR54" i="9"/>
  <c r="AQ54" i="9"/>
  <c r="AP54" i="9"/>
  <c r="AO54" i="9"/>
  <c r="AN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W54" i="9"/>
  <c r="V54" i="9"/>
  <c r="U54" i="9"/>
  <c r="T54" i="9"/>
  <c r="Q54" i="9"/>
  <c r="O54" i="9"/>
  <c r="L54" i="9"/>
  <c r="I54" i="9"/>
  <c r="H54" i="9"/>
  <c r="G54" i="9"/>
  <c r="F54" i="9"/>
  <c r="E54" i="9"/>
  <c r="D54" i="9"/>
  <c r="C54" i="9"/>
  <c r="B54" i="9"/>
  <c r="AW53" i="9"/>
  <c r="AV53" i="9"/>
  <c r="AS53" i="9"/>
  <c r="AR53" i="9"/>
  <c r="AQ53" i="9"/>
  <c r="AP53" i="9"/>
  <c r="AO53" i="9"/>
  <c r="AN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W53" i="9"/>
  <c r="V53" i="9"/>
  <c r="U53" i="9"/>
  <c r="T53" i="9"/>
  <c r="Q53" i="9"/>
  <c r="O53" i="9"/>
  <c r="L53" i="9"/>
  <c r="I53" i="9"/>
  <c r="H53" i="9"/>
  <c r="G53" i="9"/>
  <c r="F53" i="9"/>
  <c r="E53" i="9"/>
  <c r="D53" i="9"/>
  <c r="C53" i="9"/>
  <c r="B53" i="9"/>
  <c r="AW52" i="9"/>
  <c r="AV52" i="9"/>
  <c r="AS52" i="9"/>
  <c r="AR52" i="9"/>
  <c r="AQ52" i="9"/>
  <c r="AP52" i="9"/>
  <c r="AO52" i="9"/>
  <c r="AN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W52" i="9"/>
  <c r="V52" i="9"/>
  <c r="U52" i="9"/>
  <c r="T52" i="9"/>
  <c r="Q52" i="9"/>
  <c r="O52" i="9"/>
  <c r="L52" i="9"/>
  <c r="I52" i="9"/>
  <c r="H52" i="9"/>
  <c r="G52" i="9"/>
  <c r="F52" i="9"/>
  <c r="E52" i="9"/>
  <c r="D52" i="9"/>
  <c r="C52" i="9"/>
  <c r="B52" i="9"/>
  <c r="AW51" i="9"/>
  <c r="AV51" i="9"/>
  <c r="AS51" i="9"/>
  <c r="AR51" i="9"/>
  <c r="AQ51" i="9"/>
  <c r="AP51" i="9"/>
  <c r="AO51" i="9"/>
  <c r="AN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W51" i="9"/>
  <c r="V51" i="9"/>
  <c r="U51" i="9"/>
  <c r="T51" i="9"/>
  <c r="Q51" i="9"/>
  <c r="O51" i="9"/>
  <c r="L51" i="9"/>
  <c r="I51" i="9"/>
  <c r="H51" i="9"/>
  <c r="G51" i="9"/>
  <c r="F51" i="9"/>
  <c r="E51" i="9"/>
  <c r="D51" i="9"/>
  <c r="C51" i="9"/>
  <c r="B51" i="9"/>
  <c r="AW50" i="9"/>
  <c r="AV50" i="9"/>
  <c r="AS50" i="9"/>
  <c r="AR50" i="9"/>
  <c r="AQ50" i="9"/>
  <c r="AP50" i="9"/>
  <c r="AO50" i="9"/>
  <c r="AN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W50" i="9"/>
  <c r="V50" i="9"/>
  <c r="U50" i="9"/>
  <c r="T50" i="9"/>
  <c r="Q50" i="9"/>
  <c r="O50" i="9"/>
  <c r="L50" i="9"/>
  <c r="I50" i="9"/>
  <c r="H50" i="9"/>
  <c r="G50" i="9"/>
  <c r="F50" i="9"/>
  <c r="E50" i="9"/>
  <c r="D50" i="9"/>
  <c r="C50" i="9"/>
  <c r="B50" i="9"/>
  <c r="AW49" i="9"/>
  <c r="AV49" i="9"/>
  <c r="AS49" i="9"/>
  <c r="AR49" i="9"/>
  <c r="AQ49" i="9"/>
  <c r="AP49" i="9"/>
  <c r="AO49" i="9"/>
  <c r="AN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W49" i="9"/>
  <c r="V49" i="9"/>
  <c r="U49" i="9"/>
  <c r="T49" i="9"/>
  <c r="Q49" i="9"/>
  <c r="O49" i="9"/>
  <c r="L49" i="9"/>
  <c r="I49" i="9"/>
  <c r="H49" i="9"/>
  <c r="G49" i="9"/>
  <c r="F49" i="9"/>
  <c r="E49" i="9"/>
  <c r="D49" i="9"/>
  <c r="C49" i="9"/>
  <c r="B49" i="9"/>
  <c r="AW48" i="9"/>
  <c r="AV48" i="9"/>
  <c r="AS48" i="9"/>
  <c r="AR48" i="9"/>
  <c r="AQ48" i="9"/>
  <c r="AP48" i="9"/>
  <c r="AO48" i="9"/>
  <c r="AN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W48" i="9"/>
  <c r="V48" i="9"/>
  <c r="U48" i="9"/>
  <c r="T48" i="9"/>
  <c r="Q48" i="9"/>
  <c r="O48" i="9"/>
  <c r="L48" i="9"/>
  <c r="I48" i="9"/>
  <c r="H48" i="9"/>
  <c r="G48" i="9"/>
  <c r="F48" i="9"/>
  <c r="E48" i="9"/>
  <c r="D48" i="9"/>
  <c r="C48" i="9"/>
  <c r="B48" i="9"/>
  <c r="AW47" i="9"/>
  <c r="AV47" i="9"/>
  <c r="AS47" i="9"/>
  <c r="AR47" i="9"/>
  <c r="AQ47" i="9"/>
  <c r="AP47" i="9"/>
  <c r="AO47" i="9"/>
  <c r="AN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W47" i="9"/>
  <c r="V47" i="9"/>
  <c r="U47" i="9"/>
  <c r="T47" i="9"/>
  <c r="Q47" i="9"/>
  <c r="O47" i="9"/>
  <c r="L47" i="9"/>
  <c r="I47" i="9"/>
  <c r="H47" i="9"/>
  <c r="G47" i="9"/>
  <c r="F47" i="9"/>
  <c r="E47" i="9"/>
  <c r="D47" i="9"/>
  <c r="C47" i="9"/>
  <c r="B47" i="9"/>
  <c r="AW46" i="9"/>
  <c r="AV46" i="9"/>
  <c r="AS46" i="9"/>
  <c r="AR46" i="9"/>
  <c r="AQ46" i="9"/>
  <c r="AP46" i="9"/>
  <c r="AO46" i="9"/>
  <c r="AN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W46" i="9"/>
  <c r="V46" i="9"/>
  <c r="U46" i="9"/>
  <c r="T46" i="9"/>
  <c r="Q46" i="9"/>
  <c r="O46" i="9"/>
  <c r="L46" i="9"/>
  <c r="I46" i="9"/>
  <c r="H46" i="9"/>
  <c r="G46" i="9"/>
  <c r="F46" i="9"/>
  <c r="E46" i="9"/>
  <c r="D46" i="9"/>
  <c r="C46" i="9"/>
  <c r="B46" i="9"/>
  <c r="AW45" i="9"/>
  <c r="AV45" i="9"/>
  <c r="AS45" i="9"/>
  <c r="AR45" i="9"/>
  <c r="AQ45" i="9"/>
  <c r="AP45" i="9"/>
  <c r="AO45" i="9"/>
  <c r="AN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W45" i="9"/>
  <c r="V45" i="9"/>
  <c r="U45" i="9"/>
  <c r="T45" i="9"/>
  <c r="Q45" i="9"/>
  <c r="O45" i="9"/>
  <c r="L45" i="9"/>
  <c r="I45" i="9"/>
  <c r="H45" i="9"/>
  <c r="G45" i="9"/>
  <c r="F45" i="9"/>
  <c r="E45" i="9"/>
  <c r="D45" i="9"/>
  <c r="C45" i="9"/>
  <c r="B45" i="9"/>
  <c r="AW44" i="9"/>
  <c r="AV44" i="9"/>
  <c r="AS44" i="9"/>
  <c r="AR44" i="9"/>
  <c r="AQ44" i="9"/>
  <c r="AP44" i="9"/>
  <c r="AO44" i="9"/>
  <c r="AN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W44" i="9"/>
  <c r="V44" i="9"/>
  <c r="U44" i="9"/>
  <c r="T44" i="9"/>
  <c r="Q44" i="9"/>
  <c r="O44" i="9"/>
  <c r="L44" i="9"/>
  <c r="I44" i="9"/>
  <c r="H44" i="9"/>
  <c r="G44" i="9"/>
  <c r="F44" i="9"/>
  <c r="E44" i="9"/>
  <c r="D44" i="9"/>
  <c r="C44" i="9"/>
  <c r="B44" i="9"/>
  <c r="AW43" i="9"/>
  <c r="AV43" i="9"/>
  <c r="AS43" i="9"/>
  <c r="AR43" i="9"/>
  <c r="AQ43" i="9"/>
  <c r="AP43" i="9"/>
  <c r="AO43" i="9"/>
  <c r="AN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W43" i="9"/>
  <c r="V43" i="9"/>
  <c r="U43" i="9"/>
  <c r="T43" i="9"/>
  <c r="Q43" i="9"/>
  <c r="O43" i="9"/>
  <c r="L43" i="9"/>
  <c r="I43" i="9"/>
  <c r="H43" i="9"/>
  <c r="G43" i="9"/>
  <c r="F43" i="9"/>
  <c r="E43" i="9"/>
  <c r="D43" i="9"/>
  <c r="C43" i="9"/>
  <c r="B43" i="9"/>
  <c r="AW42" i="9"/>
  <c r="AV42" i="9"/>
  <c r="AS42" i="9"/>
  <c r="AR42" i="9"/>
  <c r="AQ42" i="9"/>
  <c r="AP42" i="9"/>
  <c r="AO42" i="9"/>
  <c r="AN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W42" i="9"/>
  <c r="V42" i="9"/>
  <c r="U42" i="9"/>
  <c r="T42" i="9"/>
  <c r="Q42" i="9"/>
  <c r="O42" i="9"/>
  <c r="L42" i="9"/>
  <c r="I42" i="9"/>
  <c r="H42" i="9"/>
  <c r="G42" i="9"/>
  <c r="F42" i="9"/>
  <c r="E42" i="9"/>
  <c r="D42" i="9"/>
  <c r="C42" i="9"/>
  <c r="B42" i="9"/>
  <c r="AW41" i="9"/>
  <c r="AV41" i="9"/>
  <c r="AS41" i="9"/>
  <c r="AR41" i="9"/>
  <c r="AQ41" i="9"/>
  <c r="AP41" i="9"/>
  <c r="AO41" i="9"/>
  <c r="AN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W41" i="9"/>
  <c r="V41" i="9"/>
  <c r="U41" i="9"/>
  <c r="T41" i="9"/>
  <c r="Q41" i="9"/>
  <c r="O41" i="9"/>
  <c r="L41" i="9"/>
  <c r="I41" i="9"/>
  <c r="H41" i="9"/>
  <c r="G41" i="9"/>
  <c r="F41" i="9"/>
  <c r="E41" i="9"/>
  <c r="D41" i="9"/>
  <c r="C41" i="9"/>
  <c r="B41" i="9"/>
  <c r="AW40" i="9"/>
  <c r="AV40" i="9"/>
  <c r="AS40" i="9"/>
  <c r="AR40" i="9"/>
  <c r="AQ40" i="9"/>
  <c r="AP40" i="9"/>
  <c r="AO40" i="9"/>
  <c r="AN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W40" i="9"/>
  <c r="V40" i="9"/>
  <c r="U40" i="9"/>
  <c r="T40" i="9"/>
  <c r="Q40" i="9"/>
  <c r="O40" i="9"/>
  <c r="L40" i="9"/>
  <c r="I40" i="9"/>
  <c r="H40" i="9"/>
  <c r="G40" i="9"/>
  <c r="F40" i="9"/>
  <c r="E40" i="9"/>
  <c r="D40" i="9"/>
  <c r="C40" i="9"/>
  <c r="B40" i="9"/>
  <c r="AW39" i="9"/>
  <c r="AV39" i="9"/>
  <c r="AS39" i="9"/>
  <c r="AR39" i="9"/>
  <c r="AQ39" i="9"/>
  <c r="AP39" i="9"/>
  <c r="AO39" i="9"/>
  <c r="AN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W39" i="9"/>
  <c r="V39" i="9"/>
  <c r="U39" i="9"/>
  <c r="T39" i="9"/>
  <c r="Q39" i="9"/>
  <c r="O39" i="9"/>
  <c r="L39" i="9"/>
  <c r="I39" i="9"/>
  <c r="H39" i="9"/>
  <c r="G39" i="9"/>
  <c r="F39" i="9"/>
  <c r="E39" i="9"/>
  <c r="D39" i="9"/>
  <c r="C39" i="9"/>
  <c r="B39" i="9"/>
  <c r="AW38" i="9"/>
  <c r="AV38" i="9"/>
  <c r="AS38" i="9"/>
  <c r="AR38" i="9"/>
  <c r="AQ38" i="9"/>
  <c r="AP38" i="9"/>
  <c r="AO38" i="9"/>
  <c r="AN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W38" i="9"/>
  <c r="V38" i="9"/>
  <c r="U38" i="9"/>
  <c r="T38" i="9"/>
  <c r="Q38" i="9"/>
  <c r="O38" i="9"/>
  <c r="L38" i="9"/>
  <c r="I38" i="9"/>
  <c r="H38" i="9"/>
  <c r="G38" i="9"/>
  <c r="F38" i="9"/>
  <c r="E38" i="9"/>
  <c r="D38" i="9"/>
  <c r="C38" i="9"/>
  <c r="B38" i="9"/>
  <c r="AW37" i="9"/>
  <c r="AV37" i="9"/>
  <c r="AS37" i="9"/>
  <c r="AR37" i="9"/>
  <c r="AQ37" i="9"/>
  <c r="AP37" i="9"/>
  <c r="AO37" i="9"/>
  <c r="AN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W37" i="9"/>
  <c r="V37" i="9"/>
  <c r="U37" i="9"/>
  <c r="T37" i="9"/>
  <c r="Q37" i="9"/>
  <c r="O37" i="9"/>
  <c r="L37" i="9"/>
  <c r="I37" i="9"/>
  <c r="H37" i="9"/>
  <c r="G37" i="9"/>
  <c r="F37" i="9"/>
  <c r="E37" i="9"/>
  <c r="D37" i="9"/>
  <c r="C37" i="9"/>
  <c r="B37" i="9"/>
  <c r="AW36" i="9"/>
  <c r="AV36" i="9"/>
  <c r="AS36" i="9"/>
  <c r="AR36" i="9"/>
  <c r="AQ36" i="9"/>
  <c r="AP36" i="9"/>
  <c r="AO36" i="9"/>
  <c r="AN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W36" i="9"/>
  <c r="V36" i="9"/>
  <c r="U36" i="9"/>
  <c r="T36" i="9"/>
  <c r="Q36" i="9"/>
  <c r="O36" i="9"/>
  <c r="L36" i="9"/>
  <c r="I36" i="9"/>
  <c r="H36" i="9"/>
  <c r="G36" i="9"/>
  <c r="F36" i="9"/>
  <c r="E36" i="9"/>
  <c r="D36" i="9"/>
  <c r="C36" i="9"/>
  <c r="B36" i="9"/>
  <c r="AW35" i="9"/>
  <c r="AV35" i="9"/>
  <c r="AS35" i="9"/>
  <c r="AR35" i="9"/>
  <c r="AQ35" i="9"/>
  <c r="AP35" i="9"/>
  <c r="AO35" i="9"/>
  <c r="AN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W35" i="9"/>
  <c r="V35" i="9"/>
  <c r="U35" i="9"/>
  <c r="T35" i="9"/>
  <c r="Q35" i="9"/>
  <c r="O35" i="9"/>
  <c r="L35" i="9"/>
  <c r="I35" i="9"/>
  <c r="H35" i="9"/>
  <c r="G35" i="9"/>
  <c r="F35" i="9"/>
  <c r="E35" i="9"/>
  <c r="D35" i="9"/>
  <c r="C35" i="9"/>
  <c r="B35" i="9"/>
  <c r="AW34" i="9"/>
  <c r="AV34" i="9"/>
  <c r="AS34" i="9"/>
  <c r="AR34" i="9"/>
  <c r="AQ34" i="9"/>
  <c r="AP34" i="9"/>
  <c r="AO34" i="9"/>
  <c r="AN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W34" i="9"/>
  <c r="V34" i="9"/>
  <c r="U34" i="9"/>
  <c r="T34" i="9"/>
  <c r="Q34" i="9"/>
  <c r="O34" i="9"/>
  <c r="L34" i="9"/>
  <c r="I34" i="9"/>
  <c r="H34" i="9"/>
  <c r="G34" i="9"/>
  <c r="F34" i="9"/>
  <c r="E34" i="9"/>
  <c r="D34" i="9"/>
  <c r="C34" i="9"/>
  <c r="B34" i="9"/>
  <c r="AW33" i="9"/>
  <c r="AV33" i="9"/>
  <c r="AS33" i="9"/>
  <c r="AR33" i="9"/>
  <c r="AQ33" i="9"/>
  <c r="AP33" i="9"/>
  <c r="AO33" i="9"/>
  <c r="AN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W33" i="9"/>
  <c r="V33" i="9"/>
  <c r="U33" i="9"/>
  <c r="T33" i="9"/>
  <c r="Q33" i="9"/>
  <c r="O33" i="9"/>
  <c r="L33" i="9"/>
  <c r="I33" i="9"/>
  <c r="H33" i="9"/>
  <c r="G33" i="9"/>
  <c r="F33" i="9"/>
  <c r="E33" i="9"/>
  <c r="D33" i="9"/>
  <c r="C33" i="9"/>
  <c r="B33" i="9"/>
  <c r="AW32" i="9"/>
  <c r="AV32" i="9"/>
  <c r="AS32" i="9"/>
  <c r="AR32" i="9"/>
  <c r="AQ32" i="9"/>
  <c r="AP32" i="9"/>
  <c r="AO32" i="9"/>
  <c r="AN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W32" i="9"/>
  <c r="V32" i="9"/>
  <c r="U32" i="9"/>
  <c r="T32" i="9"/>
  <c r="Q32" i="9"/>
  <c r="O32" i="9"/>
  <c r="L32" i="9"/>
  <c r="I32" i="9"/>
  <c r="H32" i="9"/>
  <c r="G32" i="9"/>
  <c r="F32" i="9"/>
  <c r="E32" i="9"/>
  <c r="D32" i="9"/>
  <c r="C32" i="9"/>
  <c r="B32" i="9"/>
  <c r="AW31" i="9"/>
  <c r="AV31" i="9"/>
  <c r="AS31" i="9"/>
  <c r="AR31" i="9"/>
  <c r="AQ31" i="9"/>
  <c r="AP31" i="9"/>
  <c r="AO31" i="9"/>
  <c r="AN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W31" i="9"/>
  <c r="V31" i="9"/>
  <c r="U31" i="9"/>
  <c r="T31" i="9"/>
  <c r="Q31" i="9"/>
  <c r="O31" i="9"/>
  <c r="L31" i="9"/>
  <c r="I31" i="9"/>
  <c r="H31" i="9"/>
  <c r="G31" i="9"/>
  <c r="F31" i="9"/>
  <c r="E31" i="9"/>
  <c r="D31" i="9"/>
  <c r="C31" i="9"/>
  <c r="B31" i="9"/>
  <c r="AW30" i="9"/>
  <c r="AV30" i="9"/>
  <c r="AS30" i="9"/>
  <c r="AR30" i="9"/>
  <c r="AQ30" i="9"/>
  <c r="AP30" i="9"/>
  <c r="AO30" i="9"/>
  <c r="AN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W30" i="9"/>
  <c r="V30" i="9"/>
  <c r="U30" i="9"/>
  <c r="T30" i="9"/>
  <c r="Q30" i="9"/>
  <c r="O30" i="9"/>
  <c r="L30" i="9"/>
  <c r="I30" i="9"/>
  <c r="H30" i="9"/>
  <c r="G30" i="9"/>
  <c r="F30" i="9"/>
  <c r="E30" i="9"/>
  <c r="D30" i="9"/>
  <c r="C30" i="9"/>
  <c r="B30" i="9"/>
  <c r="AW29" i="9"/>
  <c r="AV29" i="9"/>
  <c r="AS29" i="9"/>
  <c r="AR29" i="9"/>
  <c r="AQ29" i="9"/>
  <c r="AP29" i="9"/>
  <c r="AO29" i="9"/>
  <c r="AN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W29" i="9"/>
  <c r="V29" i="9"/>
  <c r="U29" i="9"/>
  <c r="T29" i="9"/>
  <c r="Q29" i="9"/>
  <c r="O29" i="9"/>
  <c r="L29" i="9"/>
  <c r="I29" i="9"/>
  <c r="H29" i="9"/>
  <c r="G29" i="9"/>
  <c r="F29" i="9"/>
  <c r="E29" i="9"/>
  <c r="D29" i="9"/>
  <c r="C29" i="9"/>
  <c r="B29" i="9"/>
  <c r="AW28" i="9"/>
  <c r="AV28" i="9"/>
  <c r="AS28" i="9"/>
  <c r="AR28" i="9"/>
  <c r="AQ28" i="9"/>
  <c r="AP28" i="9"/>
  <c r="AO28" i="9"/>
  <c r="AN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W28" i="9"/>
  <c r="V28" i="9"/>
  <c r="U28" i="9"/>
  <c r="T28" i="9"/>
  <c r="Q28" i="9"/>
  <c r="O28" i="9"/>
  <c r="L28" i="9"/>
  <c r="I28" i="9"/>
  <c r="H28" i="9"/>
  <c r="G28" i="9"/>
  <c r="F28" i="9"/>
  <c r="E28" i="9"/>
  <c r="D28" i="9"/>
  <c r="C28" i="9"/>
  <c r="B28" i="9"/>
  <c r="AW27" i="9"/>
  <c r="AV27" i="9"/>
  <c r="AS27" i="9"/>
  <c r="AR27" i="9"/>
  <c r="AQ27" i="9"/>
  <c r="AP27" i="9"/>
  <c r="AO27" i="9"/>
  <c r="AN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W27" i="9"/>
  <c r="V27" i="9"/>
  <c r="U27" i="9"/>
  <c r="T27" i="9"/>
  <c r="Q27" i="9"/>
  <c r="O27" i="9"/>
  <c r="L27" i="9"/>
  <c r="I27" i="9"/>
  <c r="H27" i="9"/>
  <c r="G27" i="9"/>
  <c r="F27" i="9"/>
  <c r="E27" i="9"/>
  <c r="D27" i="9"/>
  <c r="C27" i="9"/>
  <c r="B27" i="9"/>
  <c r="AW26" i="9"/>
  <c r="AV26" i="9"/>
  <c r="AS26" i="9"/>
  <c r="AR26" i="9"/>
  <c r="AQ26" i="9"/>
  <c r="AP26" i="9"/>
  <c r="AO26" i="9"/>
  <c r="AN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W26" i="9"/>
  <c r="V26" i="9"/>
  <c r="U26" i="9"/>
  <c r="T26" i="9"/>
  <c r="Q26" i="9"/>
  <c r="O26" i="9"/>
  <c r="L26" i="9"/>
  <c r="I26" i="9"/>
  <c r="H26" i="9"/>
  <c r="G26" i="9"/>
  <c r="F26" i="9"/>
  <c r="E26" i="9"/>
  <c r="D26" i="9"/>
  <c r="C26" i="9"/>
  <c r="B26" i="9"/>
  <c r="AW25" i="9"/>
  <c r="AV25" i="9"/>
  <c r="AS25" i="9"/>
  <c r="AR25" i="9"/>
  <c r="AQ25" i="9"/>
  <c r="AP25" i="9"/>
  <c r="AO25" i="9"/>
  <c r="AN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W25" i="9"/>
  <c r="V25" i="9"/>
  <c r="U25" i="9"/>
  <c r="T25" i="9"/>
  <c r="Q25" i="9"/>
  <c r="O25" i="9"/>
  <c r="L25" i="9"/>
  <c r="I25" i="9"/>
  <c r="H25" i="9"/>
  <c r="G25" i="9"/>
  <c r="F25" i="9"/>
  <c r="E25" i="9"/>
  <c r="D25" i="9"/>
  <c r="C25" i="9"/>
  <c r="B25" i="9"/>
  <c r="AW24" i="9"/>
  <c r="AV24" i="9"/>
  <c r="AS24" i="9"/>
  <c r="AR24" i="9"/>
  <c r="AQ24" i="9"/>
  <c r="AP24" i="9"/>
  <c r="AO24" i="9"/>
  <c r="AN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W24" i="9"/>
  <c r="V24" i="9"/>
  <c r="U24" i="9"/>
  <c r="T24" i="9"/>
  <c r="Q24" i="9"/>
  <c r="O24" i="9"/>
  <c r="L24" i="9"/>
  <c r="I24" i="9"/>
  <c r="H24" i="9"/>
  <c r="G24" i="9"/>
  <c r="F24" i="9"/>
  <c r="E24" i="9"/>
  <c r="D24" i="9"/>
  <c r="C24" i="9"/>
  <c r="B24" i="9"/>
  <c r="AW23" i="9"/>
  <c r="AV23" i="9"/>
  <c r="AS23" i="9"/>
  <c r="AR23" i="9"/>
  <c r="AQ23" i="9"/>
  <c r="AP23" i="9"/>
  <c r="AO23" i="9"/>
  <c r="AN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W23" i="9"/>
  <c r="V23" i="9"/>
  <c r="U23" i="9"/>
  <c r="T23" i="9"/>
  <c r="Q23" i="9"/>
  <c r="O23" i="9"/>
  <c r="L23" i="9"/>
  <c r="I23" i="9"/>
  <c r="H23" i="9"/>
  <c r="G23" i="9"/>
  <c r="F23" i="9"/>
  <c r="E23" i="9"/>
  <c r="D23" i="9"/>
  <c r="C23" i="9"/>
  <c r="B23" i="9"/>
  <c r="AW22" i="9"/>
  <c r="AV22" i="9"/>
  <c r="AS22" i="9"/>
  <c r="AR22" i="9"/>
  <c r="AQ22" i="9"/>
  <c r="AP22" i="9"/>
  <c r="AO22" i="9"/>
  <c r="AN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W22" i="9"/>
  <c r="V22" i="9"/>
  <c r="U22" i="9"/>
  <c r="T22" i="9"/>
  <c r="Q22" i="9"/>
  <c r="O22" i="9"/>
  <c r="L22" i="9"/>
  <c r="I22" i="9"/>
  <c r="H22" i="9"/>
  <c r="G22" i="9"/>
  <c r="F22" i="9"/>
  <c r="E22" i="9"/>
  <c r="D22" i="9"/>
  <c r="C22" i="9"/>
  <c r="B22" i="9"/>
  <c r="AW21" i="9"/>
  <c r="AV21" i="9"/>
  <c r="AS21" i="9"/>
  <c r="AR21" i="9"/>
  <c r="AQ21" i="9"/>
  <c r="AP21" i="9"/>
  <c r="AO21" i="9"/>
  <c r="AN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W21" i="9"/>
  <c r="V21" i="9"/>
  <c r="U21" i="9"/>
  <c r="T21" i="9"/>
  <c r="Q21" i="9"/>
  <c r="O21" i="9"/>
  <c r="L21" i="9"/>
  <c r="I21" i="9"/>
  <c r="H21" i="9"/>
  <c r="G21" i="9"/>
  <c r="F21" i="9"/>
  <c r="E21" i="9"/>
  <c r="D21" i="9"/>
  <c r="C21" i="9"/>
  <c r="B21" i="9"/>
  <c r="AW20" i="9"/>
  <c r="AV20" i="9"/>
  <c r="AS20" i="9"/>
  <c r="AR20" i="9"/>
  <c r="AQ20" i="9"/>
  <c r="AP20" i="9"/>
  <c r="AO20" i="9"/>
  <c r="AN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W20" i="9"/>
  <c r="V20" i="9"/>
  <c r="U20" i="9"/>
  <c r="T20" i="9"/>
  <c r="Q20" i="9"/>
  <c r="O20" i="9"/>
  <c r="L20" i="9"/>
  <c r="I20" i="9"/>
  <c r="H20" i="9"/>
  <c r="G20" i="9"/>
  <c r="F20" i="9"/>
  <c r="E20" i="9"/>
  <c r="D20" i="9"/>
  <c r="C20" i="9"/>
  <c r="B20" i="9"/>
  <c r="AW19" i="9"/>
  <c r="AV19" i="9"/>
  <c r="AS19" i="9"/>
  <c r="AR19" i="9"/>
  <c r="AQ19" i="9"/>
  <c r="AP19" i="9"/>
  <c r="AO19" i="9"/>
  <c r="AN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W19" i="9"/>
  <c r="V19" i="9"/>
  <c r="U19" i="9"/>
  <c r="T19" i="9"/>
  <c r="Q19" i="9"/>
  <c r="O19" i="9"/>
  <c r="L19" i="9"/>
  <c r="I19" i="9"/>
  <c r="H19" i="9"/>
  <c r="G19" i="9"/>
  <c r="F19" i="9"/>
  <c r="E19" i="9"/>
  <c r="D19" i="9"/>
  <c r="C19" i="9"/>
  <c r="B19" i="9"/>
  <c r="AW18" i="9"/>
  <c r="AV18" i="9"/>
  <c r="AS18" i="9"/>
  <c r="AR18" i="9"/>
  <c r="AQ18" i="9"/>
  <c r="AP18" i="9"/>
  <c r="AO18" i="9"/>
  <c r="AN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W18" i="9"/>
  <c r="V18" i="9"/>
  <c r="U18" i="9"/>
  <c r="T18" i="9"/>
  <c r="Q18" i="9"/>
  <c r="O18" i="9"/>
  <c r="L18" i="9"/>
  <c r="I18" i="9"/>
  <c r="H18" i="9"/>
  <c r="G18" i="9"/>
  <c r="F18" i="9"/>
  <c r="E18" i="9"/>
  <c r="D18" i="9"/>
  <c r="C18" i="9"/>
  <c r="B18" i="9"/>
  <c r="AW17" i="9"/>
  <c r="AV17" i="9"/>
  <c r="AS17" i="9"/>
  <c r="AR17" i="9"/>
  <c r="AQ17" i="9"/>
  <c r="AP17" i="9"/>
  <c r="AO17" i="9"/>
  <c r="AN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W17" i="9"/>
  <c r="V17" i="9"/>
  <c r="U17" i="9"/>
  <c r="T17" i="9"/>
  <c r="Q17" i="9"/>
  <c r="O17" i="9"/>
  <c r="L17" i="9"/>
  <c r="I17" i="9"/>
  <c r="H17" i="9"/>
  <c r="G17" i="9"/>
  <c r="F17" i="9"/>
  <c r="E17" i="9"/>
  <c r="D17" i="9"/>
  <c r="C17" i="9"/>
  <c r="B17" i="9"/>
  <c r="AW16" i="9"/>
  <c r="AV16" i="9"/>
  <c r="AS16" i="9"/>
  <c r="AR16" i="9"/>
  <c r="AQ16" i="9"/>
  <c r="AP16" i="9"/>
  <c r="AO16" i="9"/>
  <c r="AN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W16" i="9"/>
  <c r="V16" i="9"/>
  <c r="U16" i="9"/>
  <c r="T16" i="9"/>
  <c r="Q16" i="9"/>
  <c r="O16" i="9"/>
  <c r="L16" i="9"/>
  <c r="I16" i="9"/>
  <c r="H16" i="9"/>
  <c r="G16" i="9"/>
  <c r="F16" i="9"/>
  <c r="E16" i="9"/>
  <c r="D16" i="9"/>
  <c r="C16" i="9"/>
  <c r="B16" i="9"/>
  <c r="AW15" i="9"/>
  <c r="AV15" i="9"/>
  <c r="AS15" i="9"/>
  <c r="AR15" i="9"/>
  <c r="AQ15" i="9"/>
  <c r="AP15" i="9"/>
  <c r="AO15" i="9"/>
  <c r="AN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W15" i="9"/>
  <c r="V15" i="9"/>
  <c r="U15" i="9"/>
  <c r="T15" i="9"/>
  <c r="Q15" i="9"/>
  <c r="O15" i="9"/>
  <c r="L15" i="9"/>
  <c r="I15" i="9"/>
  <c r="H15" i="9"/>
  <c r="G15" i="9"/>
  <c r="F15" i="9"/>
  <c r="E15" i="9"/>
  <c r="D15" i="9"/>
  <c r="C15" i="9"/>
  <c r="B15" i="9"/>
  <c r="AW14" i="9"/>
  <c r="AV14" i="9"/>
  <c r="AS14" i="9"/>
  <c r="AR14" i="9"/>
  <c r="AQ14" i="9"/>
  <c r="AP14" i="9"/>
  <c r="AO14" i="9"/>
  <c r="AN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W14" i="9"/>
  <c r="V14" i="9"/>
  <c r="U14" i="9"/>
  <c r="T14" i="9"/>
  <c r="Q14" i="9"/>
  <c r="O14" i="9"/>
  <c r="L14" i="9"/>
  <c r="I14" i="9"/>
  <c r="H14" i="9"/>
  <c r="G14" i="9"/>
  <c r="F14" i="9"/>
  <c r="E14" i="9"/>
  <c r="D14" i="9"/>
  <c r="C14" i="9"/>
  <c r="B14" i="9"/>
  <c r="AW13" i="9"/>
  <c r="AV13" i="9"/>
  <c r="AS13" i="9"/>
  <c r="AR13" i="9"/>
  <c r="AQ13" i="9"/>
  <c r="AP13" i="9"/>
  <c r="AO13" i="9"/>
  <c r="AN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W13" i="9"/>
  <c r="V13" i="9"/>
  <c r="U13" i="9"/>
  <c r="T13" i="9"/>
  <c r="Q13" i="9"/>
  <c r="O13" i="9"/>
  <c r="L13" i="9"/>
  <c r="I13" i="9"/>
  <c r="H13" i="9"/>
  <c r="G13" i="9"/>
  <c r="F13" i="9"/>
  <c r="E13" i="9"/>
  <c r="D13" i="9"/>
  <c r="C13" i="9"/>
  <c r="B13" i="9"/>
  <c r="AW12" i="9"/>
  <c r="AV12" i="9"/>
  <c r="AS12" i="9"/>
  <c r="AR12" i="9"/>
  <c r="AQ12" i="9"/>
  <c r="AP12" i="9"/>
  <c r="AO12" i="9"/>
  <c r="AN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W12" i="9"/>
  <c r="V12" i="9"/>
  <c r="U12" i="9"/>
  <c r="T12" i="9"/>
  <c r="Q12" i="9"/>
  <c r="O12" i="9"/>
  <c r="L12" i="9"/>
  <c r="I12" i="9"/>
  <c r="H12" i="9"/>
  <c r="G12" i="9"/>
  <c r="F12" i="9"/>
  <c r="E12" i="9"/>
  <c r="D12" i="9"/>
  <c r="C12" i="9"/>
  <c r="B12" i="9"/>
  <c r="AW11" i="9"/>
  <c r="AV11" i="9"/>
  <c r="AS11" i="9"/>
  <c r="AR11" i="9"/>
  <c r="AQ11" i="9"/>
  <c r="AP11" i="9"/>
  <c r="AO11" i="9"/>
  <c r="AN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W11" i="9"/>
  <c r="V11" i="9"/>
  <c r="U11" i="9"/>
  <c r="T11" i="9"/>
  <c r="Q11" i="9"/>
  <c r="O11" i="9"/>
  <c r="L11" i="9"/>
  <c r="I11" i="9"/>
  <c r="H11" i="9"/>
  <c r="G11" i="9"/>
  <c r="F11" i="9"/>
  <c r="E11" i="9"/>
  <c r="D11" i="9"/>
  <c r="C11" i="9"/>
  <c r="B11" i="9"/>
  <c r="AW10" i="9"/>
  <c r="AV10" i="9"/>
  <c r="AS10" i="9"/>
  <c r="AR10" i="9"/>
  <c r="AQ10" i="9"/>
  <c r="AP10" i="9"/>
  <c r="AO10" i="9"/>
  <c r="AN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W10" i="9"/>
  <c r="V10" i="9"/>
  <c r="U10" i="9"/>
  <c r="T10" i="9"/>
  <c r="Q10" i="9"/>
  <c r="O10" i="9"/>
  <c r="L10" i="9"/>
  <c r="I10" i="9"/>
  <c r="H10" i="9"/>
  <c r="G10" i="9"/>
  <c r="F10" i="9"/>
  <c r="E10" i="9"/>
  <c r="D10" i="9"/>
  <c r="C10" i="9"/>
  <c r="B10" i="9"/>
  <c r="AW9" i="9"/>
  <c r="AV9" i="9"/>
  <c r="AS9" i="9"/>
  <c r="AR9" i="9"/>
  <c r="AQ9" i="9"/>
  <c r="AP9" i="9"/>
  <c r="AO9" i="9"/>
  <c r="AN9" i="9"/>
  <c r="AK9" i="9"/>
  <c r="AJ9" i="9"/>
  <c r="AI9" i="9"/>
  <c r="AH9" i="9"/>
  <c r="AG9" i="9"/>
  <c r="AF9" i="9"/>
  <c r="AE9" i="9"/>
  <c r="AD9" i="9"/>
  <c r="AC9" i="9"/>
  <c r="AB9" i="9"/>
  <c r="AA9" i="9"/>
  <c r="Z9" i="9"/>
  <c r="W9" i="9"/>
  <c r="V9" i="9"/>
  <c r="U9" i="9"/>
  <c r="T9" i="9"/>
  <c r="Q9" i="9"/>
  <c r="O9" i="9"/>
  <c r="L9" i="9"/>
  <c r="I9" i="9"/>
  <c r="H9" i="9"/>
  <c r="G9" i="9"/>
  <c r="F9" i="9"/>
  <c r="E9" i="9"/>
  <c r="D9" i="9"/>
  <c r="C9" i="9"/>
  <c r="B9" i="9"/>
  <c r="AW8" i="9"/>
  <c r="AV8" i="9"/>
  <c r="AS8" i="9"/>
  <c r="AR8" i="9"/>
  <c r="AQ8" i="9"/>
  <c r="AP8" i="9"/>
  <c r="AO8" i="9"/>
  <c r="AN8" i="9"/>
  <c r="AK8" i="9"/>
  <c r="AJ8" i="9"/>
  <c r="AI8" i="9"/>
  <c r="AH8" i="9"/>
  <c r="AG8" i="9"/>
  <c r="AF8" i="9"/>
  <c r="AE8" i="9"/>
  <c r="AD8" i="9"/>
  <c r="AC8" i="9"/>
  <c r="AB8" i="9"/>
  <c r="AA8" i="9"/>
  <c r="Z8" i="9"/>
  <c r="W8" i="9"/>
  <c r="V8" i="9"/>
  <c r="U8" i="9"/>
  <c r="T8" i="9"/>
  <c r="Q8" i="9"/>
  <c r="O8" i="9"/>
  <c r="L8" i="9"/>
  <c r="I8" i="9"/>
  <c r="H8" i="9"/>
  <c r="G8" i="9"/>
  <c r="F8" i="9"/>
  <c r="E8" i="9"/>
  <c r="D8" i="9"/>
  <c r="C8" i="9"/>
  <c r="B8" i="9"/>
  <c r="AW7" i="9"/>
  <c r="AV7" i="9"/>
  <c r="AS7" i="9"/>
  <c r="AR7" i="9"/>
  <c r="AQ7" i="9"/>
  <c r="AP7" i="9"/>
  <c r="AO7" i="9"/>
  <c r="AN7" i="9"/>
  <c r="AK7" i="9"/>
  <c r="AJ7" i="9"/>
  <c r="AI7" i="9"/>
  <c r="AH7" i="9"/>
  <c r="AG7" i="9"/>
  <c r="AF7" i="9"/>
  <c r="AE7" i="9"/>
  <c r="AD7" i="9"/>
  <c r="AC7" i="9"/>
  <c r="AB7" i="9"/>
  <c r="AA7" i="9"/>
  <c r="Z7" i="9"/>
  <c r="W7" i="9"/>
  <c r="V7" i="9"/>
  <c r="U7" i="9"/>
  <c r="T7" i="9"/>
  <c r="Q7" i="9"/>
  <c r="O7" i="9"/>
  <c r="L7" i="9"/>
  <c r="I7" i="9"/>
  <c r="H7" i="9"/>
  <c r="G7" i="9"/>
  <c r="F7" i="9"/>
  <c r="E7" i="9"/>
  <c r="D7" i="9"/>
  <c r="C7" i="9"/>
  <c r="B7" i="9"/>
  <c r="AW6" i="9"/>
  <c r="AV6" i="9"/>
  <c r="AS6" i="9"/>
  <c r="AR6" i="9"/>
  <c r="AQ6" i="9"/>
  <c r="AP6" i="9"/>
  <c r="AO6" i="9"/>
  <c r="AN6" i="9"/>
  <c r="AK6" i="9"/>
  <c r="AJ6" i="9"/>
  <c r="AI6" i="9"/>
  <c r="AH6" i="9"/>
  <c r="AG6" i="9"/>
  <c r="AF6" i="9"/>
  <c r="AE6" i="9"/>
  <c r="AD6" i="9"/>
  <c r="AC6" i="9"/>
  <c r="AB6" i="9"/>
  <c r="AA6" i="9"/>
  <c r="Z6" i="9"/>
  <c r="W6" i="9"/>
  <c r="V6" i="9"/>
  <c r="U6" i="9"/>
  <c r="T6" i="9"/>
  <c r="Q6" i="9"/>
  <c r="O6" i="9"/>
  <c r="L6" i="9"/>
  <c r="I6" i="9"/>
  <c r="H6" i="9"/>
  <c r="G6" i="9"/>
  <c r="F6" i="9"/>
  <c r="E6" i="9"/>
  <c r="D6" i="9"/>
  <c r="C6" i="9"/>
  <c r="B6" i="9"/>
  <c r="AW5" i="9"/>
  <c r="AV5" i="9"/>
  <c r="AS5" i="9"/>
  <c r="AR5" i="9"/>
  <c r="AQ5" i="9"/>
  <c r="AP5" i="9"/>
  <c r="AO5" i="9"/>
  <c r="AN5" i="9"/>
  <c r="AK5" i="9"/>
  <c r="AJ5" i="9"/>
  <c r="AI5" i="9"/>
  <c r="AH5" i="9"/>
  <c r="AG5" i="9"/>
  <c r="AF5" i="9"/>
  <c r="AE5" i="9"/>
  <c r="AD5" i="9"/>
  <c r="AC5" i="9"/>
  <c r="AB5" i="9"/>
  <c r="AA5" i="9"/>
  <c r="Z5" i="9"/>
  <c r="W5" i="9"/>
  <c r="V5" i="9"/>
  <c r="U5" i="9"/>
  <c r="T5" i="9"/>
  <c r="Q5" i="9"/>
  <c r="O5" i="9"/>
  <c r="L5" i="9"/>
  <c r="I5" i="9"/>
  <c r="H5" i="9"/>
  <c r="G5" i="9"/>
  <c r="F5" i="9"/>
  <c r="E5" i="9"/>
  <c r="D5" i="9"/>
  <c r="C5" i="9"/>
  <c r="B5" i="9"/>
  <c r="AW4" i="9"/>
  <c r="AV4" i="9"/>
  <c r="AS4" i="9"/>
  <c r="AR4" i="9"/>
  <c r="AQ4" i="9"/>
  <c r="AP4" i="9"/>
  <c r="AO4" i="9"/>
  <c r="AN4" i="9"/>
  <c r="AK4" i="9"/>
  <c r="AJ4" i="9"/>
  <c r="AI4" i="9"/>
  <c r="AH4" i="9"/>
  <c r="AG4" i="9"/>
  <c r="AF4" i="9"/>
  <c r="AE4" i="9"/>
  <c r="AD4" i="9"/>
  <c r="AC4" i="9"/>
  <c r="AB4" i="9"/>
  <c r="AA4" i="9"/>
  <c r="Z4" i="9"/>
  <c r="W4" i="9"/>
  <c r="V4" i="9"/>
  <c r="U4" i="9"/>
  <c r="T4" i="9"/>
  <c r="Q4" i="9"/>
  <c r="O4" i="9"/>
  <c r="L4" i="9"/>
  <c r="I4" i="9"/>
  <c r="H4" i="9"/>
  <c r="G4" i="9"/>
  <c r="F4" i="9"/>
  <c r="E4" i="9"/>
  <c r="D4" i="9"/>
  <c r="C4" i="9"/>
  <c r="B4" i="9"/>
  <c r="AW3" i="9"/>
  <c r="AV3" i="9"/>
  <c r="AS3" i="9"/>
  <c r="AR3" i="9"/>
  <c r="AQ3" i="9"/>
  <c r="AP3" i="9"/>
  <c r="AO3" i="9"/>
  <c r="AN3" i="9"/>
  <c r="AK3" i="9"/>
  <c r="AJ3" i="9"/>
  <c r="AI3" i="9"/>
  <c r="AH3" i="9"/>
  <c r="AG3" i="9"/>
  <c r="AF3" i="9"/>
  <c r="AE3" i="9"/>
  <c r="AD3" i="9"/>
  <c r="AC3" i="9"/>
  <c r="AB3" i="9"/>
  <c r="AA3" i="9"/>
  <c r="Z3" i="9"/>
  <c r="W3" i="9"/>
  <c r="V3" i="9"/>
  <c r="U3" i="9"/>
  <c r="T3" i="9"/>
  <c r="Q3" i="9"/>
  <c r="O3" i="9"/>
  <c r="L3" i="9"/>
  <c r="I3" i="9"/>
  <c r="H3" i="9"/>
  <c r="G3" i="9"/>
  <c r="F3" i="9"/>
  <c r="E3" i="9"/>
  <c r="D3" i="9"/>
  <c r="C3" i="9"/>
  <c r="B3" i="9"/>
  <c r="AW2" i="9"/>
  <c r="AV2" i="9"/>
  <c r="AS2" i="9"/>
  <c r="AR2" i="9"/>
  <c r="AQ2" i="9"/>
  <c r="AP2" i="9"/>
  <c r="AO2" i="9"/>
  <c r="AN2" i="9"/>
  <c r="AK2" i="9"/>
  <c r="AJ2" i="9"/>
  <c r="AI2" i="9"/>
  <c r="AH2" i="9"/>
  <c r="AG2" i="9"/>
  <c r="AF2" i="9"/>
  <c r="AE2" i="9"/>
  <c r="AD2" i="9"/>
  <c r="AC2" i="9"/>
  <c r="AB2" i="9"/>
  <c r="AA2" i="9"/>
  <c r="Z2" i="9"/>
  <c r="W2" i="9"/>
  <c r="V2" i="9"/>
  <c r="U2" i="9"/>
  <c r="T2" i="9"/>
  <c r="Q2" i="9"/>
  <c r="O2" i="9"/>
  <c r="L2" i="9"/>
  <c r="I2" i="9"/>
  <c r="H2" i="9"/>
  <c r="G2" i="9"/>
  <c r="F2" i="9"/>
  <c r="E2" i="9"/>
  <c r="D2" i="9"/>
  <c r="C2" i="9"/>
  <c r="B2" i="9"/>
  <c r="AW179" i="3"/>
  <c r="AV179" i="3"/>
  <c r="AQ179" i="3"/>
  <c r="AP179" i="3"/>
  <c r="AO179" i="3"/>
  <c r="AN179" i="3"/>
  <c r="AK179" i="3"/>
  <c r="AJ179" i="3"/>
  <c r="AI179" i="3"/>
  <c r="AH179" i="3"/>
  <c r="AG179" i="3"/>
  <c r="AF179" i="3"/>
  <c r="AE179" i="3"/>
  <c r="AD179" i="3"/>
  <c r="AC179" i="3"/>
  <c r="AB179" i="3"/>
  <c r="AA179" i="3"/>
  <c r="Z179" i="3"/>
  <c r="W179" i="3"/>
  <c r="V179" i="3"/>
  <c r="U179" i="3"/>
  <c r="T179" i="3"/>
  <c r="Q179" i="3"/>
  <c r="O179" i="3"/>
  <c r="L179" i="3"/>
  <c r="I179" i="3"/>
  <c r="H179" i="3"/>
  <c r="G179" i="3"/>
  <c r="F179" i="3"/>
  <c r="E179" i="3"/>
  <c r="D179" i="3"/>
  <c r="C179" i="3"/>
  <c r="B179" i="3"/>
  <c r="AW178" i="3"/>
  <c r="AV178" i="3"/>
  <c r="AQ178" i="3"/>
  <c r="AP178" i="3"/>
  <c r="AO178" i="3"/>
  <c r="AN178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W178" i="3"/>
  <c r="V178" i="3"/>
  <c r="U178" i="3"/>
  <c r="T178" i="3"/>
  <c r="Q178" i="3"/>
  <c r="O178" i="3"/>
  <c r="L178" i="3"/>
  <c r="I178" i="3"/>
  <c r="H178" i="3"/>
  <c r="G178" i="3"/>
  <c r="F178" i="3"/>
  <c r="E178" i="3"/>
  <c r="D178" i="3"/>
  <c r="C178" i="3"/>
  <c r="B178" i="3"/>
  <c r="AW177" i="3"/>
  <c r="AV177" i="3"/>
  <c r="AQ177" i="3"/>
  <c r="AP177" i="3"/>
  <c r="AO177" i="3"/>
  <c r="AN177" i="3"/>
  <c r="AK177" i="3"/>
  <c r="AJ177" i="3"/>
  <c r="AI177" i="3"/>
  <c r="AH177" i="3"/>
  <c r="AG177" i="3"/>
  <c r="AF177" i="3"/>
  <c r="AE177" i="3"/>
  <c r="AD177" i="3"/>
  <c r="AC177" i="3"/>
  <c r="AB177" i="3"/>
  <c r="AA177" i="3"/>
  <c r="Z177" i="3"/>
  <c r="W177" i="3"/>
  <c r="V177" i="3"/>
  <c r="U177" i="3"/>
  <c r="T177" i="3"/>
  <c r="Q177" i="3"/>
  <c r="O177" i="3"/>
  <c r="L177" i="3"/>
  <c r="I177" i="3"/>
  <c r="H177" i="3"/>
  <c r="G177" i="3"/>
  <c r="F177" i="3"/>
  <c r="E177" i="3"/>
  <c r="D177" i="3"/>
  <c r="C177" i="3"/>
  <c r="B177" i="3"/>
  <c r="AW176" i="3"/>
  <c r="AV176" i="3"/>
  <c r="AQ176" i="3"/>
  <c r="AP176" i="3"/>
  <c r="AO176" i="3"/>
  <c r="AN176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W176" i="3"/>
  <c r="V176" i="3"/>
  <c r="U176" i="3"/>
  <c r="T176" i="3"/>
  <c r="Q176" i="3"/>
  <c r="O176" i="3"/>
  <c r="L176" i="3"/>
  <c r="I176" i="3"/>
  <c r="H176" i="3"/>
  <c r="G176" i="3"/>
  <c r="F176" i="3"/>
  <c r="E176" i="3"/>
  <c r="D176" i="3"/>
  <c r="C176" i="3"/>
  <c r="B176" i="3"/>
  <c r="AW175" i="3"/>
  <c r="AV175" i="3"/>
  <c r="AQ175" i="3"/>
  <c r="AP175" i="3"/>
  <c r="AO175" i="3"/>
  <c r="AN175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W175" i="3"/>
  <c r="V175" i="3"/>
  <c r="U175" i="3"/>
  <c r="T175" i="3"/>
  <c r="Q175" i="3"/>
  <c r="O175" i="3"/>
  <c r="L175" i="3"/>
  <c r="I175" i="3"/>
  <c r="H175" i="3"/>
  <c r="G175" i="3"/>
  <c r="F175" i="3"/>
  <c r="E175" i="3"/>
  <c r="D175" i="3"/>
  <c r="C175" i="3"/>
  <c r="B175" i="3"/>
  <c r="AW174" i="3"/>
  <c r="AV174" i="3"/>
  <c r="AQ174" i="3"/>
  <c r="AP174" i="3"/>
  <c r="AO174" i="3"/>
  <c r="AN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W174" i="3"/>
  <c r="V174" i="3"/>
  <c r="U174" i="3"/>
  <c r="T174" i="3"/>
  <c r="Q174" i="3"/>
  <c r="O174" i="3"/>
  <c r="L174" i="3"/>
  <c r="I174" i="3"/>
  <c r="H174" i="3"/>
  <c r="G174" i="3"/>
  <c r="F174" i="3"/>
  <c r="E174" i="3"/>
  <c r="D174" i="3"/>
  <c r="C174" i="3"/>
  <c r="B174" i="3"/>
  <c r="AW173" i="3"/>
  <c r="AV173" i="3"/>
  <c r="AQ173" i="3"/>
  <c r="AP173" i="3"/>
  <c r="AO173" i="3"/>
  <c r="AN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W173" i="3"/>
  <c r="V173" i="3"/>
  <c r="U173" i="3"/>
  <c r="T173" i="3"/>
  <c r="Q173" i="3"/>
  <c r="O173" i="3"/>
  <c r="L173" i="3"/>
  <c r="I173" i="3"/>
  <c r="H173" i="3"/>
  <c r="G173" i="3"/>
  <c r="F173" i="3"/>
  <c r="E173" i="3"/>
  <c r="D173" i="3"/>
  <c r="C173" i="3"/>
  <c r="B173" i="3"/>
  <c r="AW172" i="3"/>
  <c r="AV172" i="3"/>
  <c r="AQ172" i="3"/>
  <c r="AP172" i="3"/>
  <c r="AO172" i="3"/>
  <c r="AN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W172" i="3"/>
  <c r="V172" i="3"/>
  <c r="U172" i="3"/>
  <c r="T172" i="3"/>
  <c r="Q172" i="3"/>
  <c r="O172" i="3"/>
  <c r="L172" i="3"/>
  <c r="I172" i="3"/>
  <c r="H172" i="3"/>
  <c r="G172" i="3"/>
  <c r="F172" i="3"/>
  <c r="E172" i="3"/>
  <c r="D172" i="3"/>
  <c r="C172" i="3"/>
  <c r="B172" i="3"/>
  <c r="AW171" i="3"/>
  <c r="AV171" i="3"/>
  <c r="AQ171" i="3"/>
  <c r="AP171" i="3"/>
  <c r="AO171" i="3"/>
  <c r="AN171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W171" i="3"/>
  <c r="V171" i="3"/>
  <c r="U171" i="3"/>
  <c r="T171" i="3"/>
  <c r="Q171" i="3"/>
  <c r="O171" i="3"/>
  <c r="L171" i="3"/>
  <c r="I171" i="3"/>
  <c r="H171" i="3"/>
  <c r="G171" i="3"/>
  <c r="F171" i="3"/>
  <c r="E171" i="3"/>
  <c r="D171" i="3"/>
  <c r="C171" i="3"/>
  <c r="B171" i="3"/>
  <c r="AW170" i="3"/>
  <c r="AV170" i="3"/>
  <c r="AQ170" i="3"/>
  <c r="AP170" i="3"/>
  <c r="AO170" i="3"/>
  <c r="AN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W170" i="3"/>
  <c r="V170" i="3"/>
  <c r="U170" i="3"/>
  <c r="T170" i="3"/>
  <c r="Q170" i="3"/>
  <c r="O170" i="3"/>
  <c r="L170" i="3"/>
  <c r="I170" i="3"/>
  <c r="H170" i="3"/>
  <c r="G170" i="3"/>
  <c r="F170" i="3"/>
  <c r="E170" i="3"/>
  <c r="D170" i="3"/>
  <c r="C170" i="3"/>
  <c r="B170" i="3"/>
  <c r="AW169" i="3"/>
  <c r="AV169" i="3"/>
  <c r="AQ169" i="3"/>
  <c r="AP169" i="3"/>
  <c r="AO169" i="3"/>
  <c r="AN169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W169" i="3"/>
  <c r="V169" i="3"/>
  <c r="U169" i="3"/>
  <c r="T169" i="3"/>
  <c r="Q169" i="3"/>
  <c r="O169" i="3"/>
  <c r="L169" i="3"/>
  <c r="I169" i="3"/>
  <c r="H169" i="3"/>
  <c r="G169" i="3"/>
  <c r="F169" i="3"/>
  <c r="E169" i="3"/>
  <c r="D169" i="3"/>
  <c r="C169" i="3"/>
  <c r="B169" i="3"/>
  <c r="AW168" i="3"/>
  <c r="AV168" i="3"/>
  <c r="AQ168" i="3"/>
  <c r="AP168" i="3"/>
  <c r="AO168" i="3"/>
  <c r="AN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W168" i="3"/>
  <c r="V168" i="3"/>
  <c r="U168" i="3"/>
  <c r="T168" i="3"/>
  <c r="Q168" i="3"/>
  <c r="O168" i="3"/>
  <c r="L168" i="3"/>
  <c r="I168" i="3"/>
  <c r="H168" i="3"/>
  <c r="G168" i="3"/>
  <c r="F168" i="3"/>
  <c r="E168" i="3"/>
  <c r="D168" i="3"/>
  <c r="C168" i="3"/>
  <c r="B168" i="3"/>
  <c r="AW167" i="3"/>
  <c r="AV167" i="3"/>
  <c r="AQ167" i="3"/>
  <c r="AP167" i="3"/>
  <c r="AO167" i="3"/>
  <c r="AN167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W167" i="3"/>
  <c r="V167" i="3"/>
  <c r="U167" i="3"/>
  <c r="T167" i="3"/>
  <c r="Q167" i="3"/>
  <c r="O167" i="3"/>
  <c r="L167" i="3"/>
  <c r="I167" i="3"/>
  <c r="H167" i="3"/>
  <c r="G167" i="3"/>
  <c r="F167" i="3"/>
  <c r="E167" i="3"/>
  <c r="D167" i="3"/>
  <c r="C167" i="3"/>
  <c r="B167" i="3"/>
  <c r="AW166" i="3"/>
  <c r="AV166" i="3"/>
  <c r="AQ166" i="3"/>
  <c r="AP166" i="3"/>
  <c r="AO166" i="3"/>
  <c r="AN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W166" i="3"/>
  <c r="V166" i="3"/>
  <c r="U166" i="3"/>
  <c r="T166" i="3"/>
  <c r="Q166" i="3"/>
  <c r="O166" i="3"/>
  <c r="L166" i="3"/>
  <c r="I166" i="3"/>
  <c r="H166" i="3"/>
  <c r="G166" i="3"/>
  <c r="F166" i="3"/>
  <c r="E166" i="3"/>
  <c r="D166" i="3"/>
  <c r="C166" i="3"/>
  <c r="B166" i="3"/>
  <c r="AW165" i="3"/>
  <c r="AV165" i="3"/>
  <c r="AQ165" i="3"/>
  <c r="AP165" i="3"/>
  <c r="AO165" i="3"/>
  <c r="AN165" i="3"/>
  <c r="AK165" i="3"/>
  <c r="AJ165" i="3"/>
  <c r="AI165" i="3"/>
  <c r="AH165" i="3"/>
  <c r="AG165" i="3"/>
  <c r="AF165" i="3"/>
  <c r="AE165" i="3"/>
  <c r="AD165" i="3"/>
  <c r="AC165" i="3"/>
  <c r="AB165" i="3"/>
  <c r="AA165" i="3"/>
  <c r="Z165" i="3"/>
  <c r="W165" i="3"/>
  <c r="V165" i="3"/>
  <c r="U165" i="3"/>
  <c r="T165" i="3"/>
  <c r="Q165" i="3"/>
  <c r="O165" i="3"/>
  <c r="L165" i="3"/>
  <c r="I165" i="3"/>
  <c r="H165" i="3"/>
  <c r="G165" i="3"/>
  <c r="F165" i="3"/>
  <c r="E165" i="3"/>
  <c r="D165" i="3"/>
  <c r="C165" i="3"/>
  <c r="B165" i="3"/>
  <c r="AW164" i="3"/>
  <c r="AV164" i="3"/>
  <c r="AQ164" i="3"/>
  <c r="AP164" i="3"/>
  <c r="AO164" i="3"/>
  <c r="AN164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W164" i="3"/>
  <c r="V164" i="3"/>
  <c r="U164" i="3"/>
  <c r="T164" i="3"/>
  <c r="Q164" i="3"/>
  <c r="O164" i="3"/>
  <c r="L164" i="3"/>
  <c r="I164" i="3"/>
  <c r="H164" i="3"/>
  <c r="G164" i="3"/>
  <c r="F164" i="3"/>
  <c r="E164" i="3"/>
  <c r="D164" i="3"/>
  <c r="C164" i="3"/>
  <c r="B164" i="3"/>
  <c r="AW163" i="3"/>
  <c r="AV163" i="3"/>
  <c r="AQ163" i="3"/>
  <c r="AP163" i="3"/>
  <c r="AO163" i="3"/>
  <c r="AN163" i="3"/>
  <c r="AK163" i="3"/>
  <c r="AJ163" i="3"/>
  <c r="AI163" i="3"/>
  <c r="AH163" i="3"/>
  <c r="AG163" i="3"/>
  <c r="AF163" i="3"/>
  <c r="AE163" i="3"/>
  <c r="AD163" i="3"/>
  <c r="AC163" i="3"/>
  <c r="AB163" i="3"/>
  <c r="AA163" i="3"/>
  <c r="Z163" i="3"/>
  <c r="W163" i="3"/>
  <c r="V163" i="3"/>
  <c r="U163" i="3"/>
  <c r="T163" i="3"/>
  <c r="Q163" i="3"/>
  <c r="O163" i="3"/>
  <c r="L163" i="3"/>
  <c r="I163" i="3"/>
  <c r="H163" i="3"/>
  <c r="G163" i="3"/>
  <c r="F163" i="3"/>
  <c r="E163" i="3"/>
  <c r="D163" i="3"/>
  <c r="C163" i="3"/>
  <c r="B163" i="3"/>
  <c r="AW162" i="3"/>
  <c r="AV162" i="3"/>
  <c r="AQ162" i="3"/>
  <c r="AP162" i="3"/>
  <c r="AO162" i="3"/>
  <c r="AN162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W162" i="3"/>
  <c r="V162" i="3"/>
  <c r="U162" i="3"/>
  <c r="T162" i="3"/>
  <c r="Q162" i="3"/>
  <c r="O162" i="3"/>
  <c r="L162" i="3"/>
  <c r="I162" i="3"/>
  <c r="H162" i="3"/>
  <c r="G162" i="3"/>
  <c r="F162" i="3"/>
  <c r="E162" i="3"/>
  <c r="D162" i="3"/>
  <c r="C162" i="3"/>
  <c r="B162" i="3"/>
  <c r="AW161" i="3"/>
  <c r="AV161" i="3"/>
  <c r="AQ161" i="3"/>
  <c r="AP161" i="3"/>
  <c r="AO161" i="3"/>
  <c r="AN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W161" i="3"/>
  <c r="V161" i="3"/>
  <c r="U161" i="3"/>
  <c r="T161" i="3"/>
  <c r="Q161" i="3"/>
  <c r="O161" i="3"/>
  <c r="L161" i="3"/>
  <c r="I161" i="3"/>
  <c r="H161" i="3"/>
  <c r="G161" i="3"/>
  <c r="F161" i="3"/>
  <c r="E161" i="3"/>
  <c r="D161" i="3"/>
  <c r="C161" i="3"/>
  <c r="B161" i="3"/>
  <c r="AW160" i="3"/>
  <c r="AV160" i="3"/>
  <c r="AQ160" i="3"/>
  <c r="AP160" i="3"/>
  <c r="AO160" i="3"/>
  <c r="AN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W160" i="3"/>
  <c r="V160" i="3"/>
  <c r="U160" i="3"/>
  <c r="T160" i="3"/>
  <c r="Q160" i="3"/>
  <c r="O160" i="3"/>
  <c r="L160" i="3"/>
  <c r="I160" i="3"/>
  <c r="H160" i="3"/>
  <c r="G160" i="3"/>
  <c r="F160" i="3"/>
  <c r="E160" i="3"/>
  <c r="D160" i="3"/>
  <c r="C160" i="3"/>
  <c r="B160" i="3"/>
  <c r="AW159" i="3"/>
  <c r="AV159" i="3"/>
  <c r="AQ159" i="3"/>
  <c r="AP159" i="3"/>
  <c r="AO159" i="3"/>
  <c r="AN159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W159" i="3"/>
  <c r="V159" i="3"/>
  <c r="U159" i="3"/>
  <c r="T159" i="3"/>
  <c r="Q159" i="3"/>
  <c r="O159" i="3"/>
  <c r="L159" i="3"/>
  <c r="I159" i="3"/>
  <c r="H159" i="3"/>
  <c r="G159" i="3"/>
  <c r="F159" i="3"/>
  <c r="E159" i="3"/>
  <c r="D159" i="3"/>
  <c r="C159" i="3"/>
  <c r="B159" i="3"/>
  <c r="AW158" i="3"/>
  <c r="AV158" i="3"/>
  <c r="AQ158" i="3"/>
  <c r="AP158" i="3"/>
  <c r="AO158" i="3"/>
  <c r="AN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W158" i="3"/>
  <c r="V158" i="3"/>
  <c r="U158" i="3"/>
  <c r="T158" i="3"/>
  <c r="Q158" i="3"/>
  <c r="O158" i="3"/>
  <c r="L158" i="3"/>
  <c r="I158" i="3"/>
  <c r="H158" i="3"/>
  <c r="G158" i="3"/>
  <c r="F158" i="3"/>
  <c r="E158" i="3"/>
  <c r="D158" i="3"/>
  <c r="C158" i="3"/>
  <c r="B158" i="3"/>
  <c r="AW157" i="3"/>
  <c r="AV157" i="3"/>
  <c r="AQ157" i="3"/>
  <c r="AP157" i="3"/>
  <c r="AO157" i="3"/>
  <c r="AN157" i="3"/>
  <c r="AK157" i="3"/>
  <c r="AJ157" i="3"/>
  <c r="AI157" i="3"/>
  <c r="AH157" i="3"/>
  <c r="AG157" i="3"/>
  <c r="AF157" i="3"/>
  <c r="AE157" i="3"/>
  <c r="AD157" i="3"/>
  <c r="AC157" i="3"/>
  <c r="AB157" i="3"/>
  <c r="AA157" i="3"/>
  <c r="Z157" i="3"/>
  <c r="W157" i="3"/>
  <c r="V157" i="3"/>
  <c r="U157" i="3"/>
  <c r="T157" i="3"/>
  <c r="Q157" i="3"/>
  <c r="O157" i="3"/>
  <c r="L157" i="3"/>
  <c r="I157" i="3"/>
  <c r="H157" i="3"/>
  <c r="G157" i="3"/>
  <c r="F157" i="3"/>
  <c r="E157" i="3"/>
  <c r="D157" i="3"/>
  <c r="C157" i="3"/>
  <c r="B157" i="3"/>
  <c r="AW156" i="3"/>
  <c r="AV156" i="3"/>
  <c r="AQ156" i="3"/>
  <c r="AP156" i="3"/>
  <c r="AO156" i="3"/>
  <c r="AN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W156" i="3"/>
  <c r="V156" i="3"/>
  <c r="U156" i="3"/>
  <c r="T156" i="3"/>
  <c r="Q156" i="3"/>
  <c r="O156" i="3"/>
  <c r="L156" i="3"/>
  <c r="I156" i="3"/>
  <c r="H156" i="3"/>
  <c r="G156" i="3"/>
  <c r="F156" i="3"/>
  <c r="E156" i="3"/>
  <c r="D156" i="3"/>
  <c r="C156" i="3"/>
  <c r="B156" i="3"/>
  <c r="AW155" i="3"/>
  <c r="AV155" i="3"/>
  <c r="AQ155" i="3"/>
  <c r="AP155" i="3"/>
  <c r="AO155" i="3"/>
  <c r="AN155" i="3"/>
  <c r="AK155" i="3"/>
  <c r="AJ155" i="3"/>
  <c r="AI155" i="3"/>
  <c r="AH155" i="3"/>
  <c r="AG155" i="3"/>
  <c r="AF155" i="3"/>
  <c r="AE155" i="3"/>
  <c r="AD155" i="3"/>
  <c r="AC155" i="3"/>
  <c r="AB155" i="3"/>
  <c r="AA155" i="3"/>
  <c r="Z155" i="3"/>
  <c r="W155" i="3"/>
  <c r="V155" i="3"/>
  <c r="U155" i="3"/>
  <c r="T155" i="3"/>
  <c r="Q155" i="3"/>
  <c r="O155" i="3"/>
  <c r="L155" i="3"/>
  <c r="I155" i="3"/>
  <c r="H155" i="3"/>
  <c r="G155" i="3"/>
  <c r="F155" i="3"/>
  <c r="E155" i="3"/>
  <c r="D155" i="3"/>
  <c r="C155" i="3"/>
  <c r="B155" i="3"/>
  <c r="AW154" i="3"/>
  <c r="AV154" i="3"/>
  <c r="AQ154" i="3"/>
  <c r="AP154" i="3"/>
  <c r="AO154" i="3"/>
  <c r="AN154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W154" i="3"/>
  <c r="V154" i="3"/>
  <c r="U154" i="3"/>
  <c r="T154" i="3"/>
  <c r="Q154" i="3"/>
  <c r="O154" i="3"/>
  <c r="L154" i="3"/>
  <c r="I154" i="3"/>
  <c r="H154" i="3"/>
  <c r="G154" i="3"/>
  <c r="F154" i="3"/>
  <c r="E154" i="3"/>
  <c r="D154" i="3"/>
  <c r="C154" i="3"/>
  <c r="B154" i="3"/>
  <c r="AW153" i="3"/>
  <c r="AV153" i="3"/>
  <c r="AQ153" i="3"/>
  <c r="AP153" i="3"/>
  <c r="AO153" i="3"/>
  <c r="AN153" i="3"/>
  <c r="AK153" i="3"/>
  <c r="AJ153" i="3"/>
  <c r="AI153" i="3"/>
  <c r="AH153" i="3"/>
  <c r="AG153" i="3"/>
  <c r="AF153" i="3"/>
  <c r="AE153" i="3"/>
  <c r="AD153" i="3"/>
  <c r="AC153" i="3"/>
  <c r="AB153" i="3"/>
  <c r="AA153" i="3"/>
  <c r="Z153" i="3"/>
  <c r="W153" i="3"/>
  <c r="V153" i="3"/>
  <c r="U153" i="3"/>
  <c r="T153" i="3"/>
  <c r="Q153" i="3"/>
  <c r="O153" i="3"/>
  <c r="L153" i="3"/>
  <c r="I153" i="3"/>
  <c r="H153" i="3"/>
  <c r="G153" i="3"/>
  <c r="F153" i="3"/>
  <c r="E153" i="3"/>
  <c r="D153" i="3"/>
  <c r="C153" i="3"/>
  <c r="B153" i="3"/>
  <c r="AW152" i="3"/>
  <c r="AV152" i="3"/>
  <c r="AQ152" i="3"/>
  <c r="AP152" i="3"/>
  <c r="AO152" i="3"/>
  <c r="AN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W152" i="3"/>
  <c r="V152" i="3"/>
  <c r="U152" i="3"/>
  <c r="T152" i="3"/>
  <c r="Q152" i="3"/>
  <c r="O152" i="3"/>
  <c r="L152" i="3"/>
  <c r="I152" i="3"/>
  <c r="H152" i="3"/>
  <c r="G152" i="3"/>
  <c r="F152" i="3"/>
  <c r="E152" i="3"/>
  <c r="D152" i="3"/>
  <c r="C152" i="3"/>
  <c r="B152" i="3"/>
  <c r="AW151" i="3"/>
  <c r="AV151" i="3"/>
  <c r="AQ151" i="3"/>
  <c r="AP151" i="3"/>
  <c r="AO151" i="3"/>
  <c r="AN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W151" i="3"/>
  <c r="V151" i="3"/>
  <c r="U151" i="3"/>
  <c r="T151" i="3"/>
  <c r="Q151" i="3"/>
  <c r="O151" i="3"/>
  <c r="L151" i="3"/>
  <c r="I151" i="3"/>
  <c r="H151" i="3"/>
  <c r="G151" i="3"/>
  <c r="F151" i="3"/>
  <c r="E151" i="3"/>
  <c r="D151" i="3"/>
  <c r="C151" i="3"/>
  <c r="B151" i="3"/>
  <c r="AW150" i="3"/>
  <c r="AV150" i="3"/>
  <c r="AQ150" i="3"/>
  <c r="AP150" i="3"/>
  <c r="AO150" i="3"/>
  <c r="AN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W150" i="3"/>
  <c r="V150" i="3"/>
  <c r="U150" i="3"/>
  <c r="T150" i="3"/>
  <c r="Q150" i="3"/>
  <c r="O150" i="3"/>
  <c r="L150" i="3"/>
  <c r="I150" i="3"/>
  <c r="H150" i="3"/>
  <c r="G150" i="3"/>
  <c r="F150" i="3"/>
  <c r="E150" i="3"/>
  <c r="D150" i="3"/>
  <c r="C150" i="3"/>
  <c r="B150" i="3"/>
  <c r="AW149" i="3"/>
  <c r="AV149" i="3"/>
  <c r="AQ149" i="3"/>
  <c r="AP149" i="3"/>
  <c r="AO149" i="3"/>
  <c r="AN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W149" i="3"/>
  <c r="V149" i="3"/>
  <c r="U149" i="3"/>
  <c r="T149" i="3"/>
  <c r="Q149" i="3"/>
  <c r="O149" i="3"/>
  <c r="L149" i="3"/>
  <c r="I149" i="3"/>
  <c r="H149" i="3"/>
  <c r="G149" i="3"/>
  <c r="F149" i="3"/>
  <c r="E149" i="3"/>
  <c r="D149" i="3"/>
  <c r="C149" i="3"/>
  <c r="B149" i="3"/>
  <c r="AW148" i="3"/>
  <c r="AV148" i="3"/>
  <c r="AQ148" i="3"/>
  <c r="AP148" i="3"/>
  <c r="AO148" i="3"/>
  <c r="AN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W148" i="3"/>
  <c r="V148" i="3"/>
  <c r="U148" i="3"/>
  <c r="T148" i="3"/>
  <c r="Q148" i="3"/>
  <c r="O148" i="3"/>
  <c r="L148" i="3"/>
  <c r="I148" i="3"/>
  <c r="H148" i="3"/>
  <c r="G148" i="3"/>
  <c r="F148" i="3"/>
  <c r="E148" i="3"/>
  <c r="D148" i="3"/>
  <c r="C148" i="3"/>
  <c r="B148" i="3"/>
  <c r="AW147" i="3"/>
  <c r="AV147" i="3"/>
  <c r="AQ147" i="3"/>
  <c r="AP147" i="3"/>
  <c r="AO147" i="3"/>
  <c r="AN147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W147" i="3"/>
  <c r="V147" i="3"/>
  <c r="U147" i="3"/>
  <c r="T147" i="3"/>
  <c r="Q147" i="3"/>
  <c r="O147" i="3"/>
  <c r="L147" i="3"/>
  <c r="I147" i="3"/>
  <c r="H147" i="3"/>
  <c r="G147" i="3"/>
  <c r="F147" i="3"/>
  <c r="E147" i="3"/>
  <c r="D147" i="3"/>
  <c r="C147" i="3"/>
  <c r="B147" i="3"/>
  <c r="AW146" i="3"/>
  <c r="AV146" i="3"/>
  <c r="AQ146" i="3"/>
  <c r="AP146" i="3"/>
  <c r="AO146" i="3"/>
  <c r="AN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W146" i="3"/>
  <c r="V146" i="3"/>
  <c r="U146" i="3"/>
  <c r="T146" i="3"/>
  <c r="Q146" i="3"/>
  <c r="O146" i="3"/>
  <c r="L146" i="3"/>
  <c r="I146" i="3"/>
  <c r="H146" i="3"/>
  <c r="G146" i="3"/>
  <c r="F146" i="3"/>
  <c r="E146" i="3"/>
  <c r="D146" i="3"/>
  <c r="C146" i="3"/>
  <c r="B146" i="3"/>
  <c r="AW145" i="3"/>
  <c r="AV145" i="3"/>
  <c r="AQ145" i="3"/>
  <c r="AP145" i="3"/>
  <c r="AO145" i="3"/>
  <c r="AN145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W145" i="3"/>
  <c r="V145" i="3"/>
  <c r="U145" i="3"/>
  <c r="T145" i="3"/>
  <c r="Q145" i="3"/>
  <c r="O145" i="3"/>
  <c r="L145" i="3"/>
  <c r="I145" i="3"/>
  <c r="H145" i="3"/>
  <c r="G145" i="3"/>
  <c r="F145" i="3"/>
  <c r="E145" i="3"/>
  <c r="D145" i="3"/>
  <c r="C145" i="3"/>
  <c r="B145" i="3"/>
  <c r="AW144" i="3"/>
  <c r="AV144" i="3"/>
  <c r="AQ144" i="3"/>
  <c r="AP144" i="3"/>
  <c r="AO144" i="3"/>
  <c r="AN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W144" i="3"/>
  <c r="V144" i="3"/>
  <c r="U144" i="3"/>
  <c r="T144" i="3"/>
  <c r="Q144" i="3"/>
  <c r="O144" i="3"/>
  <c r="L144" i="3"/>
  <c r="I144" i="3"/>
  <c r="H144" i="3"/>
  <c r="G144" i="3"/>
  <c r="F144" i="3"/>
  <c r="E144" i="3"/>
  <c r="D144" i="3"/>
  <c r="C144" i="3"/>
  <c r="B144" i="3"/>
  <c r="AW143" i="3"/>
  <c r="AV143" i="3"/>
  <c r="AQ143" i="3"/>
  <c r="AP143" i="3"/>
  <c r="AO143" i="3"/>
  <c r="AN143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W143" i="3"/>
  <c r="V143" i="3"/>
  <c r="U143" i="3"/>
  <c r="T143" i="3"/>
  <c r="Q143" i="3"/>
  <c r="O143" i="3"/>
  <c r="L143" i="3"/>
  <c r="I143" i="3"/>
  <c r="H143" i="3"/>
  <c r="G143" i="3"/>
  <c r="F143" i="3"/>
  <c r="E143" i="3"/>
  <c r="D143" i="3"/>
  <c r="C143" i="3"/>
  <c r="B143" i="3"/>
  <c r="AW142" i="3"/>
  <c r="AV142" i="3"/>
  <c r="AQ142" i="3"/>
  <c r="AP142" i="3"/>
  <c r="AO142" i="3"/>
  <c r="AN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W142" i="3"/>
  <c r="V142" i="3"/>
  <c r="U142" i="3"/>
  <c r="T142" i="3"/>
  <c r="Q142" i="3"/>
  <c r="O142" i="3"/>
  <c r="L142" i="3"/>
  <c r="I142" i="3"/>
  <c r="H142" i="3"/>
  <c r="G142" i="3"/>
  <c r="F142" i="3"/>
  <c r="E142" i="3"/>
  <c r="D142" i="3"/>
  <c r="C142" i="3"/>
  <c r="B142" i="3"/>
  <c r="AW141" i="3"/>
  <c r="AV141" i="3"/>
  <c r="AQ141" i="3"/>
  <c r="AP141" i="3"/>
  <c r="AO141" i="3"/>
  <c r="AN141" i="3"/>
  <c r="AK141" i="3"/>
  <c r="AJ141" i="3"/>
  <c r="AI141" i="3"/>
  <c r="AH141" i="3"/>
  <c r="AG141" i="3"/>
  <c r="AF141" i="3"/>
  <c r="AE141" i="3"/>
  <c r="AD141" i="3"/>
  <c r="AC141" i="3"/>
  <c r="AB141" i="3"/>
  <c r="AA141" i="3"/>
  <c r="Z141" i="3"/>
  <c r="W141" i="3"/>
  <c r="V141" i="3"/>
  <c r="U141" i="3"/>
  <c r="T141" i="3"/>
  <c r="Q141" i="3"/>
  <c r="O141" i="3"/>
  <c r="L141" i="3"/>
  <c r="I141" i="3"/>
  <c r="H141" i="3"/>
  <c r="G141" i="3"/>
  <c r="F141" i="3"/>
  <c r="E141" i="3"/>
  <c r="D141" i="3"/>
  <c r="C141" i="3"/>
  <c r="B141" i="3"/>
  <c r="AW140" i="3"/>
  <c r="AV140" i="3"/>
  <c r="AQ140" i="3"/>
  <c r="AP140" i="3"/>
  <c r="AO140" i="3"/>
  <c r="AN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W140" i="3"/>
  <c r="V140" i="3"/>
  <c r="U140" i="3"/>
  <c r="T140" i="3"/>
  <c r="Q140" i="3"/>
  <c r="O140" i="3"/>
  <c r="L140" i="3"/>
  <c r="I140" i="3"/>
  <c r="H140" i="3"/>
  <c r="G140" i="3"/>
  <c r="F140" i="3"/>
  <c r="E140" i="3"/>
  <c r="D140" i="3"/>
  <c r="C140" i="3"/>
  <c r="B140" i="3"/>
  <c r="AW139" i="3"/>
  <c r="AV139" i="3"/>
  <c r="AQ139" i="3"/>
  <c r="AP139" i="3"/>
  <c r="AO139" i="3"/>
  <c r="AN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W139" i="3"/>
  <c r="V139" i="3"/>
  <c r="U139" i="3"/>
  <c r="T139" i="3"/>
  <c r="Q139" i="3"/>
  <c r="O139" i="3"/>
  <c r="L139" i="3"/>
  <c r="I139" i="3"/>
  <c r="H139" i="3"/>
  <c r="G139" i="3"/>
  <c r="F139" i="3"/>
  <c r="E139" i="3"/>
  <c r="D139" i="3"/>
  <c r="C139" i="3"/>
  <c r="B139" i="3"/>
  <c r="AW138" i="3"/>
  <c r="AV138" i="3"/>
  <c r="AQ138" i="3"/>
  <c r="AP138" i="3"/>
  <c r="AO138" i="3"/>
  <c r="AN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W138" i="3"/>
  <c r="V138" i="3"/>
  <c r="U138" i="3"/>
  <c r="T138" i="3"/>
  <c r="Q138" i="3"/>
  <c r="O138" i="3"/>
  <c r="L138" i="3"/>
  <c r="I138" i="3"/>
  <c r="H138" i="3"/>
  <c r="G138" i="3"/>
  <c r="F138" i="3"/>
  <c r="E138" i="3"/>
  <c r="D138" i="3"/>
  <c r="C138" i="3"/>
  <c r="B138" i="3"/>
  <c r="AW137" i="3"/>
  <c r="AV137" i="3"/>
  <c r="AQ137" i="3"/>
  <c r="AP137" i="3"/>
  <c r="AO137" i="3"/>
  <c r="AN137" i="3"/>
  <c r="AK137" i="3"/>
  <c r="AJ137" i="3"/>
  <c r="AI137" i="3"/>
  <c r="AH137" i="3"/>
  <c r="AG137" i="3"/>
  <c r="AF137" i="3"/>
  <c r="AE137" i="3"/>
  <c r="AD137" i="3"/>
  <c r="AC137" i="3"/>
  <c r="AB137" i="3"/>
  <c r="AA137" i="3"/>
  <c r="Z137" i="3"/>
  <c r="W137" i="3"/>
  <c r="V137" i="3"/>
  <c r="U137" i="3"/>
  <c r="T137" i="3"/>
  <c r="Q137" i="3"/>
  <c r="O137" i="3"/>
  <c r="L137" i="3"/>
  <c r="I137" i="3"/>
  <c r="H137" i="3"/>
  <c r="G137" i="3"/>
  <c r="F137" i="3"/>
  <c r="E137" i="3"/>
  <c r="D137" i="3"/>
  <c r="C137" i="3"/>
  <c r="B137" i="3"/>
  <c r="AW136" i="3"/>
  <c r="AV136" i="3"/>
  <c r="AQ136" i="3"/>
  <c r="AP136" i="3"/>
  <c r="AO136" i="3"/>
  <c r="AN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W136" i="3"/>
  <c r="V136" i="3"/>
  <c r="U136" i="3"/>
  <c r="T136" i="3"/>
  <c r="Q136" i="3"/>
  <c r="O136" i="3"/>
  <c r="L136" i="3"/>
  <c r="I136" i="3"/>
  <c r="H136" i="3"/>
  <c r="G136" i="3"/>
  <c r="F136" i="3"/>
  <c r="E136" i="3"/>
  <c r="D136" i="3"/>
  <c r="C136" i="3"/>
  <c r="B136" i="3"/>
  <c r="AW135" i="3"/>
  <c r="AV135" i="3"/>
  <c r="AQ135" i="3"/>
  <c r="AP135" i="3"/>
  <c r="AO135" i="3"/>
  <c r="AN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W135" i="3"/>
  <c r="V135" i="3"/>
  <c r="U135" i="3"/>
  <c r="T135" i="3"/>
  <c r="Q135" i="3"/>
  <c r="O135" i="3"/>
  <c r="L135" i="3"/>
  <c r="I135" i="3"/>
  <c r="H135" i="3"/>
  <c r="G135" i="3"/>
  <c r="F135" i="3"/>
  <c r="E135" i="3"/>
  <c r="D135" i="3"/>
  <c r="C135" i="3"/>
  <c r="B135" i="3"/>
  <c r="AW134" i="3"/>
  <c r="AV134" i="3"/>
  <c r="AQ134" i="3"/>
  <c r="AP134" i="3"/>
  <c r="AO134" i="3"/>
  <c r="AN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W134" i="3"/>
  <c r="V134" i="3"/>
  <c r="U134" i="3"/>
  <c r="T134" i="3"/>
  <c r="Q134" i="3"/>
  <c r="O134" i="3"/>
  <c r="L134" i="3"/>
  <c r="I134" i="3"/>
  <c r="H134" i="3"/>
  <c r="G134" i="3"/>
  <c r="F134" i="3"/>
  <c r="E134" i="3"/>
  <c r="D134" i="3"/>
  <c r="C134" i="3"/>
  <c r="B134" i="3"/>
  <c r="AW133" i="3"/>
  <c r="AV133" i="3"/>
  <c r="AQ133" i="3"/>
  <c r="AP133" i="3"/>
  <c r="AO133" i="3"/>
  <c r="AN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W133" i="3"/>
  <c r="V133" i="3"/>
  <c r="U133" i="3"/>
  <c r="T133" i="3"/>
  <c r="Q133" i="3"/>
  <c r="O133" i="3"/>
  <c r="L133" i="3"/>
  <c r="I133" i="3"/>
  <c r="H133" i="3"/>
  <c r="G133" i="3"/>
  <c r="F133" i="3"/>
  <c r="E133" i="3"/>
  <c r="D133" i="3"/>
  <c r="C133" i="3"/>
  <c r="B133" i="3"/>
  <c r="AW132" i="3"/>
  <c r="AV132" i="3"/>
  <c r="AQ132" i="3"/>
  <c r="AP132" i="3"/>
  <c r="AO132" i="3"/>
  <c r="AN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W132" i="3"/>
  <c r="V132" i="3"/>
  <c r="U132" i="3"/>
  <c r="T132" i="3"/>
  <c r="Q132" i="3"/>
  <c r="O132" i="3"/>
  <c r="L132" i="3"/>
  <c r="I132" i="3"/>
  <c r="H132" i="3"/>
  <c r="G132" i="3"/>
  <c r="F132" i="3"/>
  <c r="E132" i="3"/>
  <c r="D132" i="3"/>
  <c r="C132" i="3"/>
  <c r="B132" i="3"/>
  <c r="AW131" i="3"/>
  <c r="AV131" i="3"/>
  <c r="AQ131" i="3"/>
  <c r="AP131" i="3"/>
  <c r="AO131" i="3"/>
  <c r="AN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W131" i="3"/>
  <c r="V131" i="3"/>
  <c r="U131" i="3"/>
  <c r="T131" i="3"/>
  <c r="Q131" i="3"/>
  <c r="O131" i="3"/>
  <c r="L131" i="3"/>
  <c r="I131" i="3"/>
  <c r="H131" i="3"/>
  <c r="G131" i="3"/>
  <c r="F131" i="3"/>
  <c r="E131" i="3"/>
  <c r="D131" i="3"/>
  <c r="C131" i="3"/>
  <c r="B131" i="3"/>
  <c r="AW130" i="3"/>
  <c r="AV130" i="3"/>
  <c r="AQ130" i="3"/>
  <c r="AP130" i="3"/>
  <c r="AO130" i="3"/>
  <c r="AN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W130" i="3"/>
  <c r="V130" i="3"/>
  <c r="U130" i="3"/>
  <c r="T130" i="3"/>
  <c r="Q130" i="3"/>
  <c r="O130" i="3"/>
  <c r="L130" i="3"/>
  <c r="I130" i="3"/>
  <c r="H130" i="3"/>
  <c r="G130" i="3"/>
  <c r="F130" i="3"/>
  <c r="E130" i="3"/>
  <c r="D130" i="3"/>
  <c r="C130" i="3"/>
  <c r="B130" i="3"/>
  <c r="AW129" i="3"/>
  <c r="AV129" i="3"/>
  <c r="AQ129" i="3"/>
  <c r="AP129" i="3"/>
  <c r="AO129" i="3"/>
  <c r="AN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W129" i="3"/>
  <c r="V129" i="3"/>
  <c r="U129" i="3"/>
  <c r="T129" i="3"/>
  <c r="Q129" i="3"/>
  <c r="O129" i="3"/>
  <c r="L129" i="3"/>
  <c r="I129" i="3"/>
  <c r="H129" i="3"/>
  <c r="G129" i="3"/>
  <c r="F129" i="3"/>
  <c r="E129" i="3"/>
  <c r="D129" i="3"/>
  <c r="C129" i="3"/>
  <c r="B129" i="3"/>
  <c r="AW128" i="3"/>
  <c r="AV128" i="3"/>
  <c r="AQ128" i="3"/>
  <c r="AP128" i="3"/>
  <c r="AO128" i="3"/>
  <c r="AN128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W128" i="3"/>
  <c r="V128" i="3"/>
  <c r="U128" i="3"/>
  <c r="T128" i="3"/>
  <c r="Q128" i="3"/>
  <c r="O128" i="3"/>
  <c r="L128" i="3"/>
  <c r="I128" i="3"/>
  <c r="H128" i="3"/>
  <c r="G128" i="3"/>
  <c r="F128" i="3"/>
  <c r="E128" i="3"/>
  <c r="D128" i="3"/>
  <c r="C128" i="3"/>
  <c r="B128" i="3"/>
  <c r="AW127" i="3"/>
  <c r="AV127" i="3"/>
  <c r="AQ127" i="3"/>
  <c r="AP127" i="3"/>
  <c r="AO127" i="3"/>
  <c r="AN127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W127" i="3"/>
  <c r="V127" i="3"/>
  <c r="U127" i="3"/>
  <c r="T127" i="3"/>
  <c r="Q127" i="3"/>
  <c r="O127" i="3"/>
  <c r="L127" i="3"/>
  <c r="I127" i="3"/>
  <c r="H127" i="3"/>
  <c r="G127" i="3"/>
  <c r="F127" i="3"/>
  <c r="E127" i="3"/>
  <c r="D127" i="3"/>
  <c r="C127" i="3"/>
  <c r="B127" i="3"/>
  <c r="AW126" i="3"/>
  <c r="AV126" i="3"/>
  <c r="AQ126" i="3"/>
  <c r="AP126" i="3"/>
  <c r="AO126" i="3"/>
  <c r="AN126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W126" i="3"/>
  <c r="V126" i="3"/>
  <c r="U126" i="3"/>
  <c r="T126" i="3"/>
  <c r="Q126" i="3"/>
  <c r="O126" i="3"/>
  <c r="L126" i="3"/>
  <c r="I126" i="3"/>
  <c r="H126" i="3"/>
  <c r="G126" i="3"/>
  <c r="F126" i="3"/>
  <c r="E126" i="3"/>
  <c r="D126" i="3"/>
  <c r="C126" i="3"/>
  <c r="B126" i="3"/>
  <c r="AW125" i="3"/>
  <c r="AV125" i="3"/>
  <c r="AQ125" i="3"/>
  <c r="AP125" i="3"/>
  <c r="AO125" i="3"/>
  <c r="AN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W125" i="3"/>
  <c r="V125" i="3"/>
  <c r="U125" i="3"/>
  <c r="T125" i="3"/>
  <c r="Q125" i="3"/>
  <c r="O125" i="3"/>
  <c r="L125" i="3"/>
  <c r="I125" i="3"/>
  <c r="H125" i="3"/>
  <c r="G125" i="3"/>
  <c r="F125" i="3"/>
  <c r="E125" i="3"/>
  <c r="D125" i="3"/>
  <c r="C125" i="3"/>
  <c r="B125" i="3"/>
  <c r="AW124" i="3"/>
  <c r="AV124" i="3"/>
  <c r="AQ124" i="3"/>
  <c r="AP124" i="3"/>
  <c r="AO124" i="3"/>
  <c r="AN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W124" i="3"/>
  <c r="V124" i="3"/>
  <c r="U124" i="3"/>
  <c r="T124" i="3"/>
  <c r="Q124" i="3"/>
  <c r="O124" i="3"/>
  <c r="L124" i="3"/>
  <c r="I124" i="3"/>
  <c r="H124" i="3"/>
  <c r="G124" i="3"/>
  <c r="F124" i="3"/>
  <c r="E124" i="3"/>
  <c r="D124" i="3"/>
  <c r="C124" i="3"/>
  <c r="B124" i="3"/>
  <c r="AW123" i="3"/>
  <c r="AV123" i="3"/>
  <c r="AQ123" i="3"/>
  <c r="AP123" i="3"/>
  <c r="AO123" i="3"/>
  <c r="AN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W123" i="3"/>
  <c r="V123" i="3"/>
  <c r="U123" i="3"/>
  <c r="T123" i="3"/>
  <c r="Q123" i="3"/>
  <c r="O123" i="3"/>
  <c r="L123" i="3"/>
  <c r="I123" i="3"/>
  <c r="H123" i="3"/>
  <c r="G123" i="3"/>
  <c r="F123" i="3"/>
  <c r="E123" i="3"/>
  <c r="D123" i="3"/>
  <c r="C123" i="3"/>
  <c r="B123" i="3"/>
  <c r="AW122" i="3"/>
  <c r="AV122" i="3"/>
  <c r="AQ122" i="3"/>
  <c r="AP122" i="3"/>
  <c r="AO122" i="3"/>
  <c r="AN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W122" i="3"/>
  <c r="V122" i="3"/>
  <c r="U122" i="3"/>
  <c r="T122" i="3"/>
  <c r="Q122" i="3"/>
  <c r="O122" i="3"/>
  <c r="L122" i="3"/>
  <c r="I122" i="3"/>
  <c r="H122" i="3"/>
  <c r="G122" i="3"/>
  <c r="F122" i="3"/>
  <c r="E122" i="3"/>
  <c r="D122" i="3"/>
  <c r="C122" i="3"/>
  <c r="B122" i="3"/>
  <c r="AW121" i="3"/>
  <c r="AV121" i="3"/>
  <c r="AQ121" i="3"/>
  <c r="AP121" i="3"/>
  <c r="AO121" i="3"/>
  <c r="AN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W121" i="3"/>
  <c r="V121" i="3"/>
  <c r="U121" i="3"/>
  <c r="T121" i="3"/>
  <c r="Q121" i="3"/>
  <c r="O121" i="3"/>
  <c r="L121" i="3"/>
  <c r="I121" i="3"/>
  <c r="H121" i="3"/>
  <c r="G121" i="3"/>
  <c r="F121" i="3"/>
  <c r="E121" i="3"/>
  <c r="D121" i="3"/>
  <c r="C121" i="3"/>
  <c r="B121" i="3"/>
  <c r="AW120" i="3"/>
  <c r="AV120" i="3"/>
  <c r="AQ120" i="3"/>
  <c r="AP120" i="3"/>
  <c r="AO120" i="3"/>
  <c r="AN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W120" i="3"/>
  <c r="V120" i="3"/>
  <c r="U120" i="3"/>
  <c r="T120" i="3"/>
  <c r="Q120" i="3"/>
  <c r="O120" i="3"/>
  <c r="L120" i="3"/>
  <c r="I120" i="3"/>
  <c r="H120" i="3"/>
  <c r="G120" i="3"/>
  <c r="F120" i="3"/>
  <c r="E120" i="3"/>
  <c r="D120" i="3"/>
  <c r="C120" i="3"/>
  <c r="B120" i="3"/>
  <c r="AW119" i="3"/>
  <c r="AV119" i="3"/>
  <c r="AQ119" i="3"/>
  <c r="AP119" i="3"/>
  <c r="AO119" i="3"/>
  <c r="AN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W119" i="3"/>
  <c r="V119" i="3"/>
  <c r="U119" i="3"/>
  <c r="T119" i="3"/>
  <c r="Q119" i="3"/>
  <c r="O119" i="3"/>
  <c r="L119" i="3"/>
  <c r="I119" i="3"/>
  <c r="H119" i="3"/>
  <c r="G119" i="3"/>
  <c r="F119" i="3"/>
  <c r="E119" i="3"/>
  <c r="D119" i="3"/>
  <c r="C119" i="3"/>
  <c r="B119" i="3"/>
  <c r="AW118" i="3"/>
  <c r="AV118" i="3"/>
  <c r="AQ118" i="3"/>
  <c r="AP118" i="3"/>
  <c r="AO118" i="3"/>
  <c r="AN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W118" i="3"/>
  <c r="V118" i="3"/>
  <c r="U118" i="3"/>
  <c r="T118" i="3"/>
  <c r="Q118" i="3"/>
  <c r="O118" i="3"/>
  <c r="L118" i="3"/>
  <c r="I118" i="3"/>
  <c r="H118" i="3"/>
  <c r="G118" i="3"/>
  <c r="F118" i="3"/>
  <c r="E118" i="3"/>
  <c r="D118" i="3"/>
  <c r="C118" i="3"/>
  <c r="B118" i="3"/>
  <c r="AW117" i="3"/>
  <c r="AV117" i="3"/>
  <c r="AQ117" i="3"/>
  <c r="AP117" i="3"/>
  <c r="AO117" i="3"/>
  <c r="AN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W117" i="3"/>
  <c r="V117" i="3"/>
  <c r="U117" i="3"/>
  <c r="T117" i="3"/>
  <c r="Q117" i="3"/>
  <c r="O117" i="3"/>
  <c r="L117" i="3"/>
  <c r="I117" i="3"/>
  <c r="H117" i="3"/>
  <c r="G117" i="3"/>
  <c r="F117" i="3"/>
  <c r="E117" i="3"/>
  <c r="D117" i="3"/>
  <c r="C117" i="3"/>
  <c r="B117" i="3"/>
  <c r="AW116" i="3"/>
  <c r="AV116" i="3"/>
  <c r="AQ116" i="3"/>
  <c r="AP116" i="3"/>
  <c r="AO116" i="3"/>
  <c r="AN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W116" i="3"/>
  <c r="V116" i="3"/>
  <c r="U116" i="3"/>
  <c r="T116" i="3"/>
  <c r="Q116" i="3"/>
  <c r="O116" i="3"/>
  <c r="L116" i="3"/>
  <c r="I116" i="3"/>
  <c r="H116" i="3"/>
  <c r="G116" i="3"/>
  <c r="F116" i="3"/>
  <c r="E116" i="3"/>
  <c r="D116" i="3"/>
  <c r="C116" i="3"/>
  <c r="B116" i="3"/>
  <c r="AW115" i="3"/>
  <c r="AV115" i="3"/>
  <c r="AQ115" i="3"/>
  <c r="AP115" i="3"/>
  <c r="AO115" i="3"/>
  <c r="AN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W115" i="3"/>
  <c r="V115" i="3"/>
  <c r="U115" i="3"/>
  <c r="T115" i="3"/>
  <c r="Q115" i="3"/>
  <c r="O115" i="3"/>
  <c r="L115" i="3"/>
  <c r="I115" i="3"/>
  <c r="H115" i="3"/>
  <c r="G115" i="3"/>
  <c r="F115" i="3"/>
  <c r="E115" i="3"/>
  <c r="D115" i="3"/>
  <c r="C115" i="3"/>
  <c r="B115" i="3"/>
  <c r="AW114" i="3"/>
  <c r="AV114" i="3"/>
  <c r="AQ114" i="3"/>
  <c r="AP114" i="3"/>
  <c r="AO114" i="3"/>
  <c r="AN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W114" i="3"/>
  <c r="V114" i="3"/>
  <c r="U114" i="3"/>
  <c r="T114" i="3"/>
  <c r="Q114" i="3"/>
  <c r="O114" i="3"/>
  <c r="L114" i="3"/>
  <c r="I114" i="3"/>
  <c r="H114" i="3"/>
  <c r="G114" i="3"/>
  <c r="F114" i="3"/>
  <c r="E114" i="3"/>
  <c r="D114" i="3"/>
  <c r="C114" i="3"/>
  <c r="B114" i="3"/>
  <c r="AW113" i="3"/>
  <c r="AV113" i="3"/>
  <c r="AQ113" i="3"/>
  <c r="AP113" i="3"/>
  <c r="AO113" i="3"/>
  <c r="AN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W113" i="3"/>
  <c r="V113" i="3"/>
  <c r="U113" i="3"/>
  <c r="T113" i="3"/>
  <c r="Q113" i="3"/>
  <c r="O113" i="3"/>
  <c r="L113" i="3"/>
  <c r="I113" i="3"/>
  <c r="H113" i="3"/>
  <c r="G113" i="3"/>
  <c r="F113" i="3"/>
  <c r="E113" i="3"/>
  <c r="D113" i="3"/>
  <c r="C113" i="3"/>
  <c r="B113" i="3"/>
  <c r="AW112" i="3"/>
  <c r="AV112" i="3"/>
  <c r="AQ112" i="3"/>
  <c r="AP112" i="3"/>
  <c r="AO112" i="3"/>
  <c r="AN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W112" i="3"/>
  <c r="V112" i="3"/>
  <c r="U112" i="3"/>
  <c r="T112" i="3"/>
  <c r="Q112" i="3"/>
  <c r="O112" i="3"/>
  <c r="L112" i="3"/>
  <c r="I112" i="3"/>
  <c r="H112" i="3"/>
  <c r="G112" i="3"/>
  <c r="F112" i="3"/>
  <c r="E112" i="3"/>
  <c r="D112" i="3"/>
  <c r="C112" i="3"/>
  <c r="B112" i="3"/>
  <c r="AW111" i="3"/>
  <c r="AV111" i="3"/>
  <c r="AQ111" i="3"/>
  <c r="AP111" i="3"/>
  <c r="AO111" i="3"/>
  <c r="AN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W111" i="3"/>
  <c r="V111" i="3"/>
  <c r="U111" i="3"/>
  <c r="T111" i="3"/>
  <c r="Q111" i="3"/>
  <c r="O111" i="3"/>
  <c r="L111" i="3"/>
  <c r="I111" i="3"/>
  <c r="H111" i="3"/>
  <c r="G111" i="3"/>
  <c r="F111" i="3"/>
  <c r="E111" i="3"/>
  <c r="D111" i="3"/>
  <c r="C111" i="3"/>
  <c r="B111" i="3"/>
  <c r="AW110" i="3"/>
  <c r="AV110" i="3"/>
  <c r="AQ110" i="3"/>
  <c r="AP110" i="3"/>
  <c r="AO110" i="3"/>
  <c r="AN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W110" i="3"/>
  <c r="V110" i="3"/>
  <c r="U110" i="3"/>
  <c r="T110" i="3"/>
  <c r="Q110" i="3"/>
  <c r="O110" i="3"/>
  <c r="L110" i="3"/>
  <c r="I110" i="3"/>
  <c r="H110" i="3"/>
  <c r="G110" i="3"/>
  <c r="F110" i="3"/>
  <c r="E110" i="3"/>
  <c r="D110" i="3"/>
  <c r="C110" i="3"/>
  <c r="B110" i="3"/>
  <c r="AW109" i="3"/>
  <c r="AV109" i="3"/>
  <c r="AQ109" i="3"/>
  <c r="AP109" i="3"/>
  <c r="AO109" i="3"/>
  <c r="AN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W109" i="3"/>
  <c r="V109" i="3"/>
  <c r="U109" i="3"/>
  <c r="T109" i="3"/>
  <c r="Q109" i="3"/>
  <c r="O109" i="3"/>
  <c r="L109" i="3"/>
  <c r="I109" i="3"/>
  <c r="H109" i="3"/>
  <c r="G109" i="3"/>
  <c r="F109" i="3"/>
  <c r="E109" i="3"/>
  <c r="D109" i="3"/>
  <c r="C109" i="3"/>
  <c r="B109" i="3"/>
  <c r="AW108" i="3"/>
  <c r="AV108" i="3"/>
  <c r="AQ108" i="3"/>
  <c r="AP108" i="3"/>
  <c r="AO108" i="3"/>
  <c r="AN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W108" i="3"/>
  <c r="V108" i="3"/>
  <c r="U108" i="3"/>
  <c r="T108" i="3"/>
  <c r="Q108" i="3"/>
  <c r="O108" i="3"/>
  <c r="L108" i="3"/>
  <c r="I108" i="3"/>
  <c r="H108" i="3"/>
  <c r="G108" i="3"/>
  <c r="F108" i="3"/>
  <c r="E108" i="3"/>
  <c r="D108" i="3"/>
  <c r="C108" i="3"/>
  <c r="B108" i="3"/>
  <c r="AW107" i="3"/>
  <c r="AV107" i="3"/>
  <c r="AQ107" i="3"/>
  <c r="AP107" i="3"/>
  <c r="AO107" i="3"/>
  <c r="AN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W107" i="3"/>
  <c r="V107" i="3"/>
  <c r="U107" i="3"/>
  <c r="T107" i="3"/>
  <c r="Q107" i="3"/>
  <c r="O107" i="3"/>
  <c r="L107" i="3"/>
  <c r="I107" i="3"/>
  <c r="H107" i="3"/>
  <c r="G107" i="3"/>
  <c r="F107" i="3"/>
  <c r="E107" i="3"/>
  <c r="D107" i="3"/>
  <c r="C107" i="3"/>
  <c r="B107" i="3"/>
  <c r="AW106" i="3"/>
  <c r="AV106" i="3"/>
  <c r="AQ106" i="3"/>
  <c r="AP106" i="3"/>
  <c r="AO106" i="3"/>
  <c r="AN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W106" i="3"/>
  <c r="V106" i="3"/>
  <c r="U106" i="3"/>
  <c r="T106" i="3"/>
  <c r="Q106" i="3"/>
  <c r="O106" i="3"/>
  <c r="L106" i="3"/>
  <c r="I106" i="3"/>
  <c r="H106" i="3"/>
  <c r="G106" i="3"/>
  <c r="F106" i="3"/>
  <c r="E106" i="3"/>
  <c r="D106" i="3"/>
  <c r="C106" i="3"/>
  <c r="B106" i="3"/>
  <c r="AW105" i="3"/>
  <c r="AV105" i="3"/>
  <c r="AQ105" i="3"/>
  <c r="AP105" i="3"/>
  <c r="AO105" i="3"/>
  <c r="AN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W105" i="3"/>
  <c r="V105" i="3"/>
  <c r="U105" i="3"/>
  <c r="T105" i="3"/>
  <c r="Q105" i="3"/>
  <c r="O105" i="3"/>
  <c r="L105" i="3"/>
  <c r="I105" i="3"/>
  <c r="H105" i="3"/>
  <c r="G105" i="3"/>
  <c r="F105" i="3"/>
  <c r="E105" i="3"/>
  <c r="D105" i="3"/>
  <c r="C105" i="3"/>
  <c r="B105" i="3"/>
  <c r="AW104" i="3"/>
  <c r="AV104" i="3"/>
  <c r="AQ104" i="3"/>
  <c r="AP104" i="3"/>
  <c r="AO104" i="3"/>
  <c r="AN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W104" i="3"/>
  <c r="V104" i="3"/>
  <c r="U104" i="3"/>
  <c r="T104" i="3"/>
  <c r="Q104" i="3"/>
  <c r="O104" i="3"/>
  <c r="L104" i="3"/>
  <c r="I104" i="3"/>
  <c r="H104" i="3"/>
  <c r="G104" i="3"/>
  <c r="F104" i="3"/>
  <c r="E104" i="3"/>
  <c r="D104" i="3"/>
  <c r="C104" i="3"/>
  <c r="B104" i="3"/>
  <c r="AW103" i="3"/>
  <c r="AV103" i="3"/>
  <c r="AQ103" i="3"/>
  <c r="AP103" i="3"/>
  <c r="AO103" i="3"/>
  <c r="AN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W103" i="3"/>
  <c r="V103" i="3"/>
  <c r="U103" i="3"/>
  <c r="T103" i="3"/>
  <c r="Q103" i="3"/>
  <c r="O103" i="3"/>
  <c r="L103" i="3"/>
  <c r="I103" i="3"/>
  <c r="H103" i="3"/>
  <c r="G103" i="3"/>
  <c r="F103" i="3"/>
  <c r="E103" i="3"/>
  <c r="D103" i="3"/>
  <c r="C103" i="3"/>
  <c r="B103" i="3"/>
  <c r="AW102" i="3"/>
  <c r="AV102" i="3"/>
  <c r="AQ102" i="3"/>
  <c r="AP102" i="3"/>
  <c r="AO102" i="3"/>
  <c r="AN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W102" i="3"/>
  <c r="V102" i="3"/>
  <c r="U102" i="3"/>
  <c r="T102" i="3"/>
  <c r="Q102" i="3"/>
  <c r="O102" i="3"/>
  <c r="L102" i="3"/>
  <c r="I102" i="3"/>
  <c r="H102" i="3"/>
  <c r="G102" i="3"/>
  <c r="F102" i="3"/>
  <c r="E102" i="3"/>
  <c r="D102" i="3"/>
  <c r="C102" i="3"/>
  <c r="B102" i="3"/>
  <c r="AW101" i="3"/>
  <c r="AV101" i="3"/>
  <c r="AQ101" i="3"/>
  <c r="AP101" i="3"/>
  <c r="AO101" i="3"/>
  <c r="AN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W101" i="3"/>
  <c r="V101" i="3"/>
  <c r="U101" i="3"/>
  <c r="T101" i="3"/>
  <c r="Q101" i="3"/>
  <c r="O101" i="3"/>
  <c r="L101" i="3"/>
  <c r="I101" i="3"/>
  <c r="H101" i="3"/>
  <c r="G101" i="3"/>
  <c r="F101" i="3"/>
  <c r="E101" i="3"/>
  <c r="D101" i="3"/>
  <c r="C101" i="3"/>
  <c r="B101" i="3"/>
  <c r="AW100" i="3"/>
  <c r="AV100" i="3"/>
  <c r="AQ100" i="3"/>
  <c r="AP100" i="3"/>
  <c r="AO100" i="3"/>
  <c r="AN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W100" i="3"/>
  <c r="V100" i="3"/>
  <c r="U100" i="3"/>
  <c r="T100" i="3"/>
  <c r="Q100" i="3"/>
  <c r="O100" i="3"/>
  <c r="L100" i="3"/>
  <c r="I100" i="3"/>
  <c r="H100" i="3"/>
  <c r="G100" i="3"/>
  <c r="F100" i="3"/>
  <c r="E100" i="3"/>
  <c r="D100" i="3"/>
  <c r="C100" i="3"/>
  <c r="B100" i="3"/>
  <c r="AW99" i="3"/>
  <c r="AV99" i="3"/>
  <c r="AQ99" i="3"/>
  <c r="AP99" i="3"/>
  <c r="AO99" i="3"/>
  <c r="AN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W99" i="3"/>
  <c r="V99" i="3"/>
  <c r="U99" i="3"/>
  <c r="T99" i="3"/>
  <c r="Q99" i="3"/>
  <c r="O99" i="3"/>
  <c r="L99" i="3"/>
  <c r="I99" i="3"/>
  <c r="H99" i="3"/>
  <c r="G99" i="3"/>
  <c r="F99" i="3"/>
  <c r="E99" i="3"/>
  <c r="D99" i="3"/>
  <c r="C99" i="3"/>
  <c r="B99" i="3"/>
  <c r="AW98" i="3"/>
  <c r="AV98" i="3"/>
  <c r="AQ98" i="3"/>
  <c r="AP98" i="3"/>
  <c r="AO98" i="3"/>
  <c r="AN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W98" i="3"/>
  <c r="V98" i="3"/>
  <c r="U98" i="3"/>
  <c r="T98" i="3"/>
  <c r="Q98" i="3"/>
  <c r="O98" i="3"/>
  <c r="L98" i="3"/>
  <c r="I98" i="3"/>
  <c r="H98" i="3"/>
  <c r="G98" i="3"/>
  <c r="F98" i="3"/>
  <c r="E98" i="3"/>
  <c r="D98" i="3"/>
  <c r="C98" i="3"/>
  <c r="B98" i="3"/>
  <c r="AW97" i="3"/>
  <c r="AV97" i="3"/>
  <c r="AQ97" i="3"/>
  <c r="AP97" i="3"/>
  <c r="AO97" i="3"/>
  <c r="AN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W97" i="3"/>
  <c r="V97" i="3"/>
  <c r="U97" i="3"/>
  <c r="T97" i="3"/>
  <c r="Q97" i="3"/>
  <c r="O97" i="3"/>
  <c r="L97" i="3"/>
  <c r="I97" i="3"/>
  <c r="H97" i="3"/>
  <c r="G97" i="3"/>
  <c r="F97" i="3"/>
  <c r="E97" i="3"/>
  <c r="D97" i="3"/>
  <c r="C97" i="3"/>
  <c r="B97" i="3"/>
  <c r="AW96" i="3"/>
  <c r="AV96" i="3"/>
  <c r="AQ96" i="3"/>
  <c r="AP96" i="3"/>
  <c r="AO96" i="3"/>
  <c r="AN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W96" i="3"/>
  <c r="V96" i="3"/>
  <c r="U96" i="3"/>
  <c r="T96" i="3"/>
  <c r="Q96" i="3"/>
  <c r="O96" i="3"/>
  <c r="L96" i="3"/>
  <c r="I96" i="3"/>
  <c r="H96" i="3"/>
  <c r="G96" i="3"/>
  <c r="F96" i="3"/>
  <c r="E96" i="3"/>
  <c r="D96" i="3"/>
  <c r="C96" i="3"/>
  <c r="B96" i="3"/>
  <c r="AW95" i="3"/>
  <c r="AV95" i="3"/>
  <c r="AQ95" i="3"/>
  <c r="AP95" i="3"/>
  <c r="AO95" i="3"/>
  <c r="AN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W95" i="3"/>
  <c r="V95" i="3"/>
  <c r="U95" i="3"/>
  <c r="T95" i="3"/>
  <c r="Q95" i="3"/>
  <c r="O95" i="3"/>
  <c r="L95" i="3"/>
  <c r="I95" i="3"/>
  <c r="H95" i="3"/>
  <c r="G95" i="3"/>
  <c r="F95" i="3"/>
  <c r="E95" i="3"/>
  <c r="D95" i="3"/>
  <c r="C95" i="3"/>
  <c r="B95" i="3"/>
  <c r="AW94" i="3"/>
  <c r="AV94" i="3"/>
  <c r="AQ94" i="3"/>
  <c r="AP94" i="3"/>
  <c r="AO94" i="3"/>
  <c r="AN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W94" i="3"/>
  <c r="V94" i="3"/>
  <c r="U94" i="3"/>
  <c r="T94" i="3"/>
  <c r="Q94" i="3"/>
  <c r="O94" i="3"/>
  <c r="L94" i="3"/>
  <c r="I94" i="3"/>
  <c r="H94" i="3"/>
  <c r="G94" i="3"/>
  <c r="F94" i="3"/>
  <c r="E94" i="3"/>
  <c r="D94" i="3"/>
  <c r="C94" i="3"/>
  <c r="B94" i="3"/>
  <c r="AW93" i="3"/>
  <c r="AV93" i="3"/>
  <c r="AQ93" i="3"/>
  <c r="AP93" i="3"/>
  <c r="AO93" i="3"/>
  <c r="AN93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W93" i="3"/>
  <c r="V93" i="3"/>
  <c r="U93" i="3"/>
  <c r="T93" i="3"/>
  <c r="Q93" i="3"/>
  <c r="O93" i="3"/>
  <c r="L93" i="3"/>
  <c r="I93" i="3"/>
  <c r="H93" i="3"/>
  <c r="G93" i="3"/>
  <c r="F93" i="3"/>
  <c r="E93" i="3"/>
  <c r="D93" i="3"/>
  <c r="C93" i="3"/>
  <c r="B93" i="3"/>
  <c r="AW92" i="3"/>
  <c r="AV92" i="3"/>
  <c r="AQ92" i="3"/>
  <c r="AP92" i="3"/>
  <c r="AO92" i="3"/>
  <c r="AN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W92" i="3"/>
  <c r="V92" i="3"/>
  <c r="U92" i="3"/>
  <c r="T92" i="3"/>
  <c r="Q92" i="3"/>
  <c r="O92" i="3"/>
  <c r="L92" i="3"/>
  <c r="I92" i="3"/>
  <c r="H92" i="3"/>
  <c r="G92" i="3"/>
  <c r="F92" i="3"/>
  <c r="E92" i="3"/>
  <c r="D92" i="3"/>
  <c r="C92" i="3"/>
  <c r="B92" i="3"/>
  <c r="AW91" i="3"/>
  <c r="AV91" i="3"/>
  <c r="AQ91" i="3"/>
  <c r="AP91" i="3"/>
  <c r="AO91" i="3"/>
  <c r="AN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W91" i="3"/>
  <c r="V91" i="3"/>
  <c r="U91" i="3"/>
  <c r="T91" i="3"/>
  <c r="Q91" i="3"/>
  <c r="O91" i="3"/>
  <c r="L91" i="3"/>
  <c r="I91" i="3"/>
  <c r="H91" i="3"/>
  <c r="G91" i="3"/>
  <c r="F91" i="3"/>
  <c r="E91" i="3"/>
  <c r="D91" i="3"/>
  <c r="C91" i="3"/>
  <c r="B91" i="3"/>
  <c r="AW90" i="3"/>
  <c r="AV90" i="3"/>
  <c r="AQ90" i="3"/>
  <c r="AP90" i="3"/>
  <c r="AO90" i="3"/>
  <c r="AN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W90" i="3"/>
  <c r="V90" i="3"/>
  <c r="U90" i="3"/>
  <c r="T90" i="3"/>
  <c r="Q90" i="3"/>
  <c r="O90" i="3"/>
  <c r="L90" i="3"/>
  <c r="I90" i="3"/>
  <c r="H90" i="3"/>
  <c r="G90" i="3"/>
  <c r="F90" i="3"/>
  <c r="E90" i="3"/>
  <c r="D90" i="3"/>
  <c r="C90" i="3"/>
  <c r="B90" i="3"/>
  <c r="AW89" i="3"/>
  <c r="AV89" i="3"/>
  <c r="AQ89" i="3"/>
  <c r="AP89" i="3"/>
  <c r="AO89" i="3"/>
  <c r="AN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W89" i="3"/>
  <c r="V89" i="3"/>
  <c r="U89" i="3"/>
  <c r="T89" i="3"/>
  <c r="Q89" i="3"/>
  <c r="O89" i="3"/>
  <c r="L89" i="3"/>
  <c r="I89" i="3"/>
  <c r="H89" i="3"/>
  <c r="G89" i="3"/>
  <c r="F89" i="3"/>
  <c r="E89" i="3"/>
  <c r="D89" i="3"/>
  <c r="C89" i="3"/>
  <c r="B89" i="3"/>
  <c r="AW88" i="3"/>
  <c r="AV88" i="3"/>
  <c r="AQ88" i="3"/>
  <c r="AP88" i="3"/>
  <c r="AO88" i="3"/>
  <c r="AN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W88" i="3"/>
  <c r="V88" i="3"/>
  <c r="U88" i="3"/>
  <c r="T88" i="3"/>
  <c r="Q88" i="3"/>
  <c r="O88" i="3"/>
  <c r="L88" i="3"/>
  <c r="I88" i="3"/>
  <c r="H88" i="3"/>
  <c r="G88" i="3"/>
  <c r="F88" i="3"/>
  <c r="E88" i="3"/>
  <c r="D88" i="3"/>
  <c r="C88" i="3"/>
  <c r="B88" i="3"/>
  <c r="AW87" i="3"/>
  <c r="AV87" i="3"/>
  <c r="AQ87" i="3"/>
  <c r="AP87" i="3"/>
  <c r="AO87" i="3"/>
  <c r="AN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W87" i="3"/>
  <c r="V87" i="3"/>
  <c r="U87" i="3"/>
  <c r="T87" i="3"/>
  <c r="Q87" i="3"/>
  <c r="O87" i="3"/>
  <c r="L87" i="3"/>
  <c r="I87" i="3"/>
  <c r="H87" i="3"/>
  <c r="G87" i="3"/>
  <c r="F87" i="3"/>
  <c r="E87" i="3"/>
  <c r="D87" i="3"/>
  <c r="C87" i="3"/>
  <c r="B87" i="3"/>
  <c r="AW86" i="3"/>
  <c r="AV86" i="3"/>
  <c r="AQ86" i="3"/>
  <c r="AP86" i="3"/>
  <c r="AO86" i="3"/>
  <c r="AN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W86" i="3"/>
  <c r="V86" i="3"/>
  <c r="U86" i="3"/>
  <c r="T86" i="3"/>
  <c r="Q86" i="3"/>
  <c r="O86" i="3"/>
  <c r="L86" i="3"/>
  <c r="I86" i="3"/>
  <c r="H86" i="3"/>
  <c r="G86" i="3"/>
  <c r="F86" i="3"/>
  <c r="E86" i="3"/>
  <c r="D86" i="3"/>
  <c r="C86" i="3"/>
  <c r="B86" i="3"/>
  <c r="AW85" i="3"/>
  <c r="AV85" i="3"/>
  <c r="AQ85" i="3"/>
  <c r="AP85" i="3"/>
  <c r="AO85" i="3"/>
  <c r="AN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W85" i="3"/>
  <c r="V85" i="3"/>
  <c r="U85" i="3"/>
  <c r="T85" i="3"/>
  <c r="Q85" i="3"/>
  <c r="O85" i="3"/>
  <c r="L85" i="3"/>
  <c r="I85" i="3"/>
  <c r="H85" i="3"/>
  <c r="G85" i="3"/>
  <c r="F85" i="3"/>
  <c r="E85" i="3"/>
  <c r="D85" i="3"/>
  <c r="C85" i="3"/>
  <c r="B85" i="3"/>
  <c r="AW84" i="3"/>
  <c r="AV84" i="3"/>
  <c r="AQ84" i="3"/>
  <c r="AP84" i="3"/>
  <c r="AO84" i="3"/>
  <c r="AN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W84" i="3"/>
  <c r="V84" i="3"/>
  <c r="U84" i="3"/>
  <c r="T84" i="3"/>
  <c r="Q84" i="3"/>
  <c r="O84" i="3"/>
  <c r="L84" i="3"/>
  <c r="I84" i="3"/>
  <c r="H84" i="3"/>
  <c r="G84" i="3"/>
  <c r="F84" i="3"/>
  <c r="E84" i="3"/>
  <c r="D84" i="3"/>
  <c r="C84" i="3"/>
  <c r="B84" i="3"/>
  <c r="AW83" i="3"/>
  <c r="AV83" i="3"/>
  <c r="AQ83" i="3"/>
  <c r="AP83" i="3"/>
  <c r="AO83" i="3"/>
  <c r="AN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W83" i="3"/>
  <c r="V83" i="3"/>
  <c r="U83" i="3"/>
  <c r="T83" i="3"/>
  <c r="Q83" i="3"/>
  <c r="O83" i="3"/>
  <c r="L83" i="3"/>
  <c r="I83" i="3"/>
  <c r="H83" i="3"/>
  <c r="G83" i="3"/>
  <c r="F83" i="3"/>
  <c r="E83" i="3"/>
  <c r="D83" i="3"/>
  <c r="C83" i="3"/>
  <c r="B83" i="3"/>
  <c r="AW82" i="3"/>
  <c r="AV82" i="3"/>
  <c r="AQ82" i="3"/>
  <c r="AP82" i="3"/>
  <c r="AO82" i="3"/>
  <c r="AN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W82" i="3"/>
  <c r="V82" i="3"/>
  <c r="U82" i="3"/>
  <c r="T82" i="3"/>
  <c r="Q82" i="3"/>
  <c r="O82" i="3"/>
  <c r="L82" i="3"/>
  <c r="I82" i="3"/>
  <c r="H82" i="3"/>
  <c r="G82" i="3"/>
  <c r="F82" i="3"/>
  <c r="E82" i="3"/>
  <c r="D82" i="3"/>
  <c r="C82" i="3"/>
  <c r="B82" i="3"/>
  <c r="AW81" i="3"/>
  <c r="AV81" i="3"/>
  <c r="AQ81" i="3"/>
  <c r="AP81" i="3"/>
  <c r="AO81" i="3"/>
  <c r="AN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W81" i="3"/>
  <c r="V81" i="3"/>
  <c r="U81" i="3"/>
  <c r="T81" i="3"/>
  <c r="Q81" i="3"/>
  <c r="O81" i="3"/>
  <c r="L81" i="3"/>
  <c r="I81" i="3"/>
  <c r="H81" i="3"/>
  <c r="G81" i="3"/>
  <c r="F81" i="3"/>
  <c r="E81" i="3"/>
  <c r="D81" i="3"/>
  <c r="C81" i="3"/>
  <c r="B81" i="3"/>
  <c r="AW80" i="3"/>
  <c r="AV80" i="3"/>
  <c r="AQ80" i="3"/>
  <c r="AP80" i="3"/>
  <c r="AO80" i="3"/>
  <c r="AN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W80" i="3"/>
  <c r="V80" i="3"/>
  <c r="U80" i="3"/>
  <c r="T80" i="3"/>
  <c r="Q80" i="3"/>
  <c r="O80" i="3"/>
  <c r="L80" i="3"/>
  <c r="I80" i="3"/>
  <c r="H80" i="3"/>
  <c r="G80" i="3"/>
  <c r="F80" i="3"/>
  <c r="E80" i="3"/>
  <c r="D80" i="3"/>
  <c r="C80" i="3"/>
  <c r="B80" i="3"/>
  <c r="AW79" i="3"/>
  <c r="AV79" i="3"/>
  <c r="AQ79" i="3"/>
  <c r="AP79" i="3"/>
  <c r="AO79" i="3"/>
  <c r="AN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W79" i="3"/>
  <c r="V79" i="3"/>
  <c r="U79" i="3"/>
  <c r="T79" i="3"/>
  <c r="Q79" i="3"/>
  <c r="O79" i="3"/>
  <c r="L79" i="3"/>
  <c r="I79" i="3"/>
  <c r="H79" i="3"/>
  <c r="G79" i="3"/>
  <c r="F79" i="3"/>
  <c r="E79" i="3"/>
  <c r="D79" i="3"/>
  <c r="C79" i="3"/>
  <c r="B79" i="3"/>
  <c r="AW78" i="3"/>
  <c r="AV78" i="3"/>
  <c r="AQ78" i="3"/>
  <c r="AP78" i="3"/>
  <c r="AO78" i="3"/>
  <c r="AN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W78" i="3"/>
  <c r="V78" i="3"/>
  <c r="U78" i="3"/>
  <c r="T78" i="3"/>
  <c r="Q78" i="3"/>
  <c r="O78" i="3"/>
  <c r="L78" i="3"/>
  <c r="I78" i="3"/>
  <c r="H78" i="3"/>
  <c r="G78" i="3"/>
  <c r="F78" i="3"/>
  <c r="E78" i="3"/>
  <c r="D78" i="3"/>
  <c r="C78" i="3"/>
  <c r="B78" i="3"/>
  <c r="AW77" i="3"/>
  <c r="AV77" i="3"/>
  <c r="AQ77" i="3"/>
  <c r="AP77" i="3"/>
  <c r="AO77" i="3"/>
  <c r="AN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W77" i="3"/>
  <c r="V77" i="3"/>
  <c r="U77" i="3"/>
  <c r="T77" i="3"/>
  <c r="Q77" i="3"/>
  <c r="O77" i="3"/>
  <c r="L77" i="3"/>
  <c r="I77" i="3"/>
  <c r="H77" i="3"/>
  <c r="G77" i="3"/>
  <c r="F77" i="3"/>
  <c r="E77" i="3"/>
  <c r="D77" i="3"/>
  <c r="C77" i="3"/>
  <c r="B77" i="3"/>
  <c r="AW76" i="3"/>
  <c r="AV76" i="3"/>
  <c r="AQ76" i="3"/>
  <c r="AP76" i="3"/>
  <c r="AO76" i="3"/>
  <c r="AN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W76" i="3"/>
  <c r="V76" i="3"/>
  <c r="U76" i="3"/>
  <c r="T76" i="3"/>
  <c r="Q76" i="3"/>
  <c r="O76" i="3"/>
  <c r="L76" i="3"/>
  <c r="I76" i="3"/>
  <c r="H76" i="3"/>
  <c r="G76" i="3"/>
  <c r="F76" i="3"/>
  <c r="E76" i="3"/>
  <c r="D76" i="3"/>
  <c r="C76" i="3"/>
  <c r="B76" i="3"/>
  <c r="AW75" i="3"/>
  <c r="AV75" i="3"/>
  <c r="AQ75" i="3"/>
  <c r="AP75" i="3"/>
  <c r="AO75" i="3"/>
  <c r="AN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W75" i="3"/>
  <c r="V75" i="3"/>
  <c r="U75" i="3"/>
  <c r="T75" i="3"/>
  <c r="Q75" i="3"/>
  <c r="O75" i="3"/>
  <c r="L75" i="3"/>
  <c r="I75" i="3"/>
  <c r="H75" i="3"/>
  <c r="G75" i="3"/>
  <c r="F75" i="3"/>
  <c r="E75" i="3"/>
  <c r="D75" i="3"/>
  <c r="C75" i="3"/>
  <c r="B75" i="3"/>
  <c r="AW74" i="3"/>
  <c r="AV74" i="3"/>
  <c r="AQ74" i="3"/>
  <c r="AP74" i="3"/>
  <c r="AO74" i="3"/>
  <c r="AN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W74" i="3"/>
  <c r="V74" i="3"/>
  <c r="U74" i="3"/>
  <c r="T74" i="3"/>
  <c r="Q74" i="3"/>
  <c r="O74" i="3"/>
  <c r="L74" i="3"/>
  <c r="I74" i="3"/>
  <c r="H74" i="3"/>
  <c r="G74" i="3"/>
  <c r="F74" i="3"/>
  <c r="E74" i="3"/>
  <c r="D74" i="3"/>
  <c r="C74" i="3"/>
  <c r="B74" i="3"/>
  <c r="AW73" i="3"/>
  <c r="AV73" i="3"/>
  <c r="AQ73" i="3"/>
  <c r="AP73" i="3"/>
  <c r="AO73" i="3"/>
  <c r="AN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W73" i="3"/>
  <c r="V73" i="3"/>
  <c r="U73" i="3"/>
  <c r="T73" i="3"/>
  <c r="Q73" i="3"/>
  <c r="O73" i="3"/>
  <c r="L73" i="3"/>
  <c r="I73" i="3"/>
  <c r="H73" i="3"/>
  <c r="G73" i="3"/>
  <c r="F73" i="3"/>
  <c r="E73" i="3"/>
  <c r="D73" i="3"/>
  <c r="C73" i="3"/>
  <c r="B73" i="3"/>
  <c r="AW72" i="3"/>
  <c r="AV72" i="3"/>
  <c r="AQ72" i="3"/>
  <c r="AP72" i="3"/>
  <c r="AO72" i="3"/>
  <c r="AN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W72" i="3"/>
  <c r="V72" i="3"/>
  <c r="U72" i="3"/>
  <c r="T72" i="3"/>
  <c r="Q72" i="3"/>
  <c r="O72" i="3"/>
  <c r="L72" i="3"/>
  <c r="I72" i="3"/>
  <c r="H72" i="3"/>
  <c r="G72" i="3"/>
  <c r="F72" i="3"/>
  <c r="E72" i="3"/>
  <c r="D72" i="3"/>
  <c r="C72" i="3"/>
  <c r="B72" i="3"/>
  <c r="AW71" i="3"/>
  <c r="AV71" i="3"/>
  <c r="AQ71" i="3"/>
  <c r="AP71" i="3"/>
  <c r="AO71" i="3"/>
  <c r="AN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W71" i="3"/>
  <c r="V71" i="3"/>
  <c r="U71" i="3"/>
  <c r="T71" i="3"/>
  <c r="Q71" i="3"/>
  <c r="O71" i="3"/>
  <c r="L71" i="3"/>
  <c r="I71" i="3"/>
  <c r="H71" i="3"/>
  <c r="G71" i="3"/>
  <c r="F71" i="3"/>
  <c r="E71" i="3"/>
  <c r="D71" i="3"/>
  <c r="C71" i="3"/>
  <c r="B71" i="3"/>
  <c r="AW70" i="3"/>
  <c r="AV70" i="3"/>
  <c r="AQ70" i="3"/>
  <c r="AP70" i="3"/>
  <c r="AO70" i="3"/>
  <c r="AN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W70" i="3"/>
  <c r="V70" i="3"/>
  <c r="U70" i="3"/>
  <c r="T70" i="3"/>
  <c r="Q70" i="3"/>
  <c r="O70" i="3"/>
  <c r="L70" i="3"/>
  <c r="I70" i="3"/>
  <c r="H70" i="3"/>
  <c r="G70" i="3"/>
  <c r="F70" i="3"/>
  <c r="E70" i="3"/>
  <c r="D70" i="3"/>
  <c r="C70" i="3"/>
  <c r="B70" i="3"/>
  <c r="AW69" i="3"/>
  <c r="AV69" i="3"/>
  <c r="AQ69" i="3"/>
  <c r="AP69" i="3"/>
  <c r="AO69" i="3"/>
  <c r="AN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W69" i="3"/>
  <c r="V69" i="3"/>
  <c r="U69" i="3"/>
  <c r="T69" i="3"/>
  <c r="Q69" i="3"/>
  <c r="O69" i="3"/>
  <c r="L69" i="3"/>
  <c r="I69" i="3"/>
  <c r="H69" i="3"/>
  <c r="G69" i="3"/>
  <c r="F69" i="3"/>
  <c r="E69" i="3"/>
  <c r="D69" i="3"/>
  <c r="C69" i="3"/>
  <c r="B69" i="3"/>
  <c r="AW68" i="3"/>
  <c r="AV68" i="3"/>
  <c r="AQ68" i="3"/>
  <c r="AP68" i="3"/>
  <c r="AO68" i="3"/>
  <c r="AN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W68" i="3"/>
  <c r="V68" i="3"/>
  <c r="U68" i="3"/>
  <c r="T68" i="3"/>
  <c r="Q68" i="3"/>
  <c r="O68" i="3"/>
  <c r="L68" i="3"/>
  <c r="I68" i="3"/>
  <c r="H68" i="3"/>
  <c r="G68" i="3"/>
  <c r="F68" i="3"/>
  <c r="E68" i="3"/>
  <c r="D68" i="3"/>
  <c r="C68" i="3"/>
  <c r="B68" i="3"/>
  <c r="AW67" i="3"/>
  <c r="AV67" i="3"/>
  <c r="AQ67" i="3"/>
  <c r="AP67" i="3"/>
  <c r="AO67" i="3"/>
  <c r="AN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W67" i="3"/>
  <c r="V67" i="3"/>
  <c r="U67" i="3"/>
  <c r="T67" i="3"/>
  <c r="Q67" i="3"/>
  <c r="O67" i="3"/>
  <c r="L67" i="3"/>
  <c r="I67" i="3"/>
  <c r="H67" i="3"/>
  <c r="G67" i="3"/>
  <c r="F67" i="3"/>
  <c r="E67" i="3"/>
  <c r="D67" i="3"/>
  <c r="C67" i="3"/>
  <c r="B67" i="3"/>
  <c r="AW66" i="3"/>
  <c r="AV66" i="3"/>
  <c r="AQ66" i="3"/>
  <c r="AP66" i="3"/>
  <c r="AO66" i="3"/>
  <c r="AN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W66" i="3"/>
  <c r="V66" i="3"/>
  <c r="U66" i="3"/>
  <c r="T66" i="3"/>
  <c r="Q66" i="3"/>
  <c r="O66" i="3"/>
  <c r="L66" i="3"/>
  <c r="I66" i="3"/>
  <c r="H66" i="3"/>
  <c r="G66" i="3"/>
  <c r="F66" i="3"/>
  <c r="E66" i="3"/>
  <c r="D66" i="3"/>
  <c r="C66" i="3"/>
  <c r="B66" i="3"/>
  <c r="AW65" i="3"/>
  <c r="AV65" i="3"/>
  <c r="AQ65" i="3"/>
  <c r="AP65" i="3"/>
  <c r="AO65" i="3"/>
  <c r="AN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W65" i="3"/>
  <c r="V65" i="3"/>
  <c r="U65" i="3"/>
  <c r="T65" i="3"/>
  <c r="Q65" i="3"/>
  <c r="O65" i="3"/>
  <c r="L65" i="3"/>
  <c r="I65" i="3"/>
  <c r="H65" i="3"/>
  <c r="G65" i="3"/>
  <c r="F65" i="3"/>
  <c r="E65" i="3"/>
  <c r="D65" i="3"/>
  <c r="C65" i="3"/>
  <c r="B65" i="3"/>
  <c r="AW64" i="3"/>
  <c r="AV64" i="3"/>
  <c r="AQ64" i="3"/>
  <c r="AP64" i="3"/>
  <c r="AO64" i="3"/>
  <c r="AN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W64" i="3"/>
  <c r="V64" i="3"/>
  <c r="U64" i="3"/>
  <c r="T64" i="3"/>
  <c r="Q64" i="3"/>
  <c r="O64" i="3"/>
  <c r="L64" i="3"/>
  <c r="I64" i="3"/>
  <c r="H64" i="3"/>
  <c r="G64" i="3"/>
  <c r="F64" i="3"/>
  <c r="E64" i="3"/>
  <c r="D64" i="3"/>
  <c r="C64" i="3"/>
  <c r="B64" i="3"/>
  <c r="AW63" i="3"/>
  <c r="AV63" i="3"/>
  <c r="AQ63" i="3"/>
  <c r="AP63" i="3"/>
  <c r="AO63" i="3"/>
  <c r="AN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W63" i="3"/>
  <c r="V63" i="3"/>
  <c r="U63" i="3"/>
  <c r="T63" i="3"/>
  <c r="Q63" i="3"/>
  <c r="O63" i="3"/>
  <c r="L63" i="3"/>
  <c r="I63" i="3"/>
  <c r="H63" i="3"/>
  <c r="G63" i="3"/>
  <c r="F63" i="3"/>
  <c r="E63" i="3"/>
  <c r="D63" i="3"/>
  <c r="C63" i="3"/>
  <c r="B63" i="3"/>
  <c r="AW62" i="3"/>
  <c r="AV62" i="3"/>
  <c r="AQ62" i="3"/>
  <c r="AP62" i="3"/>
  <c r="AO62" i="3"/>
  <c r="AN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W62" i="3"/>
  <c r="V62" i="3"/>
  <c r="U62" i="3"/>
  <c r="T62" i="3"/>
  <c r="Q62" i="3"/>
  <c r="O62" i="3"/>
  <c r="L62" i="3"/>
  <c r="I62" i="3"/>
  <c r="H62" i="3"/>
  <c r="G62" i="3"/>
  <c r="F62" i="3"/>
  <c r="E62" i="3"/>
  <c r="D62" i="3"/>
  <c r="C62" i="3"/>
  <c r="B62" i="3"/>
  <c r="AW61" i="3"/>
  <c r="AV61" i="3"/>
  <c r="AQ61" i="3"/>
  <c r="AP61" i="3"/>
  <c r="AO61" i="3"/>
  <c r="AN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W61" i="3"/>
  <c r="V61" i="3"/>
  <c r="U61" i="3"/>
  <c r="T61" i="3"/>
  <c r="Q61" i="3"/>
  <c r="O61" i="3"/>
  <c r="L61" i="3"/>
  <c r="I61" i="3"/>
  <c r="H61" i="3"/>
  <c r="G61" i="3"/>
  <c r="F61" i="3"/>
  <c r="E61" i="3"/>
  <c r="D61" i="3"/>
  <c r="C61" i="3"/>
  <c r="B61" i="3"/>
  <c r="AW60" i="3"/>
  <c r="AV60" i="3"/>
  <c r="AQ60" i="3"/>
  <c r="AP60" i="3"/>
  <c r="AO60" i="3"/>
  <c r="AN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W60" i="3"/>
  <c r="V60" i="3"/>
  <c r="U60" i="3"/>
  <c r="T60" i="3"/>
  <c r="Q60" i="3"/>
  <c r="O60" i="3"/>
  <c r="L60" i="3"/>
  <c r="I60" i="3"/>
  <c r="H60" i="3"/>
  <c r="G60" i="3"/>
  <c r="F60" i="3"/>
  <c r="E60" i="3"/>
  <c r="D60" i="3"/>
  <c r="C60" i="3"/>
  <c r="B60" i="3"/>
  <c r="AW59" i="3"/>
  <c r="AV59" i="3"/>
  <c r="AQ59" i="3"/>
  <c r="AP59" i="3"/>
  <c r="AO59" i="3"/>
  <c r="AN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W59" i="3"/>
  <c r="V59" i="3"/>
  <c r="U59" i="3"/>
  <c r="T59" i="3"/>
  <c r="Q59" i="3"/>
  <c r="O59" i="3"/>
  <c r="L59" i="3"/>
  <c r="I59" i="3"/>
  <c r="H59" i="3"/>
  <c r="G59" i="3"/>
  <c r="F59" i="3"/>
  <c r="E59" i="3"/>
  <c r="D59" i="3"/>
  <c r="C59" i="3"/>
  <c r="B59" i="3"/>
  <c r="AW58" i="3"/>
  <c r="AV58" i="3"/>
  <c r="AQ58" i="3"/>
  <c r="AP58" i="3"/>
  <c r="AO58" i="3"/>
  <c r="AN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W58" i="3"/>
  <c r="V58" i="3"/>
  <c r="U58" i="3"/>
  <c r="T58" i="3"/>
  <c r="Q58" i="3"/>
  <c r="O58" i="3"/>
  <c r="L58" i="3"/>
  <c r="I58" i="3"/>
  <c r="H58" i="3"/>
  <c r="G58" i="3"/>
  <c r="F58" i="3"/>
  <c r="E58" i="3"/>
  <c r="D58" i="3"/>
  <c r="C58" i="3"/>
  <c r="B58" i="3"/>
  <c r="AW57" i="3"/>
  <c r="AV57" i="3"/>
  <c r="AQ57" i="3"/>
  <c r="AP57" i="3"/>
  <c r="AO57" i="3"/>
  <c r="AN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W57" i="3"/>
  <c r="V57" i="3"/>
  <c r="U57" i="3"/>
  <c r="T57" i="3"/>
  <c r="Q57" i="3"/>
  <c r="O57" i="3"/>
  <c r="L57" i="3"/>
  <c r="I57" i="3"/>
  <c r="H57" i="3"/>
  <c r="G57" i="3"/>
  <c r="F57" i="3"/>
  <c r="E57" i="3"/>
  <c r="D57" i="3"/>
  <c r="C57" i="3"/>
  <c r="B57" i="3"/>
  <c r="AW56" i="3"/>
  <c r="AV56" i="3"/>
  <c r="AQ56" i="3"/>
  <c r="AP56" i="3"/>
  <c r="AO56" i="3"/>
  <c r="AN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W56" i="3"/>
  <c r="V56" i="3"/>
  <c r="U56" i="3"/>
  <c r="T56" i="3"/>
  <c r="Q56" i="3"/>
  <c r="O56" i="3"/>
  <c r="L56" i="3"/>
  <c r="I56" i="3"/>
  <c r="H56" i="3"/>
  <c r="G56" i="3"/>
  <c r="F56" i="3"/>
  <c r="E56" i="3"/>
  <c r="D56" i="3"/>
  <c r="C56" i="3"/>
  <c r="B56" i="3"/>
  <c r="AW55" i="3"/>
  <c r="AV55" i="3"/>
  <c r="AQ55" i="3"/>
  <c r="AP55" i="3"/>
  <c r="AO55" i="3"/>
  <c r="AN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W55" i="3"/>
  <c r="V55" i="3"/>
  <c r="U55" i="3"/>
  <c r="T55" i="3"/>
  <c r="Q55" i="3"/>
  <c r="O55" i="3"/>
  <c r="L55" i="3"/>
  <c r="I55" i="3"/>
  <c r="H55" i="3"/>
  <c r="G55" i="3"/>
  <c r="F55" i="3"/>
  <c r="E55" i="3"/>
  <c r="D55" i="3"/>
  <c r="C55" i="3"/>
  <c r="B55" i="3"/>
  <c r="AW54" i="3"/>
  <c r="AV54" i="3"/>
  <c r="AQ54" i="3"/>
  <c r="AP54" i="3"/>
  <c r="AO54" i="3"/>
  <c r="AN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W54" i="3"/>
  <c r="V54" i="3"/>
  <c r="U54" i="3"/>
  <c r="T54" i="3"/>
  <c r="Q54" i="3"/>
  <c r="O54" i="3"/>
  <c r="L54" i="3"/>
  <c r="I54" i="3"/>
  <c r="H54" i="3"/>
  <c r="G54" i="3"/>
  <c r="F54" i="3"/>
  <c r="E54" i="3"/>
  <c r="D54" i="3"/>
  <c r="C54" i="3"/>
  <c r="B54" i="3"/>
  <c r="AW53" i="3"/>
  <c r="AV53" i="3"/>
  <c r="AQ53" i="3"/>
  <c r="AP53" i="3"/>
  <c r="AO53" i="3"/>
  <c r="AN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W53" i="3"/>
  <c r="V53" i="3"/>
  <c r="U53" i="3"/>
  <c r="T53" i="3"/>
  <c r="Q53" i="3"/>
  <c r="O53" i="3"/>
  <c r="L53" i="3"/>
  <c r="I53" i="3"/>
  <c r="H53" i="3"/>
  <c r="G53" i="3"/>
  <c r="F53" i="3"/>
  <c r="E53" i="3"/>
  <c r="D53" i="3"/>
  <c r="C53" i="3"/>
  <c r="B53" i="3"/>
  <c r="AW52" i="3"/>
  <c r="AV52" i="3"/>
  <c r="AQ52" i="3"/>
  <c r="AP52" i="3"/>
  <c r="AO52" i="3"/>
  <c r="AN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W52" i="3"/>
  <c r="V52" i="3"/>
  <c r="U52" i="3"/>
  <c r="T52" i="3"/>
  <c r="Q52" i="3"/>
  <c r="O52" i="3"/>
  <c r="L52" i="3"/>
  <c r="I52" i="3"/>
  <c r="H52" i="3"/>
  <c r="G52" i="3"/>
  <c r="F52" i="3"/>
  <c r="E52" i="3"/>
  <c r="D52" i="3"/>
  <c r="C52" i="3"/>
  <c r="B52" i="3"/>
  <c r="AW51" i="3"/>
  <c r="AV51" i="3"/>
  <c r="AQ51" i="3"/>
  <c r="AP51" i="3"/>
  <c r="AO51" i="3"/>
  <c r="AN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W51" i="3"/>
  <c r="V51" i="3"/>
  <c r="U51" i="3"/>
  <c r="T51" i="3"/>
  <c r="Q51" i="3"/>
  <c r="O51" i="3"/>
  <c r="L51" i="3"/>
  <c r="I51" i="3"/>
  <c r="H51" i="3"/>
  <c r="G51" i="3"/>
  <c r="F51" i="3"/>
  <c r="E51" i="3"/>
  <c r="D51" i="3"/>
  <c r="C51" i="3"/>
  <c r="B51" i="3"/>
  <c r="AW50" i="3"/>
  <c r="AV50" i="3"/>
  <c r="AQ50" i="3"/>
  <c r="AP50" i="3"/>
  <c r="AO50" i="3"/>
  <c r="AN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W50" i="3"/>
  <c r="V50" i="3"/>
  <c r="U50" i="3"/>
  <c r="T50" i="3"/>
  <c r="Q50" i="3"/>
  <c r="O50" i="3"/>
  <c r="L50" i="3"/>
  <c r="I50" i="3"/>
  <c r="H50" i="3"/>
  <c r="G50" i="3"/>
  <c r="F50" i="3"/>
  <c r="E50" i="3"/>
  <c r="D50" i="3"/>
  <c r="C50" i="3"/>
  <c r="B50" i="3"/>
  <c r="AW49" i="3"/>
  <c r="AV49" i="3"/>
  <c r="AQ49" i="3"/>
  <c r="AP49" i="3"/>
  <c r="AO49" i="3"/>
  <c r="AN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W49" i="3"/>
  <c r="V49" i="3"/>
  <c r="U49" i="3"/>
  <c r="T49" i="3"/>
  <c r="Q49" i="3"/>
  <c r="O49" i="3"/>
  <c r="L49" i="3"/>
  <c r="I49" i="3"/>
  <c r="H49" i="3"/>
  <c r="G49" i="3"/>
  <c r="F49" i="3"/>
  <c r="E49" i="3"/>
  <c r="D49" i="3"/>
  <c r="C49" i="3"/>
  <c r="B49" i="3"/>
  <c r="AW48" i="3"/>
  <c r="AV48" i="3"/>
  <c r="AQ48" i="3"/>
  <c r="AP48" i="3"/>
  <c r="AO48" i="3"/>
  <c r="AN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W48" i="3"/>
  <c r="V48" i="3"/>
  <c r="U48" i="3"/>
  <c r="T48" i="3"/>
  <c r="Q48" i="3"/>
  <c r="O48" i="3"/>
  <c r="L48" i="3"/>
  <c r="I48" i="3"/>
  <c r="H48" i="3"/>
  <c r="G48" i="3"/>
  <c r="F48" i="3"/>
  <c r="E48" i="3"/>
  <c r="D48" i="3"/>
  <c r="C48" i="3"/>
  <c r="B48" i="3"/>
  <c r="AW47" i="3"/>
  <c r="AV47" i="3"/>
  <c r="AQ47" i="3"/>
  <c r="AP47" i="3"/>
  <c r="AO47" i="3"/>
  <c r="AN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W47" i="3"/>
  <c r="V47" i="3"/>
  <c r="U47" i="3"/>
  <c r="T47" i="3"/>
  <c r="Q47" i="3"/>
  <c r="O47" i="3"/>
  <c r="L47" i="3"/>
  <c r="I47" i="3"/>
  <c r="H47" i="3"/>
  <c r="G47" i="3"/>
  <c r="F47" i="3"/>
  <c r="E47" i="3"/>
  <c r="D47" i="3"/>
  <c r="C47" i="3"/>
  <c r="B47" i="3"/>
  <c r="AW46" i="3"/>
  <c r="AV46" i="3"/>
  <c r="AQ46" i="3"/>
  <c r="AP46" i="3"/>
  <c r="AO46" i="3"/>
  <c r="AN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W46" i="3"/>
  <c r="V46" i="3"/>
  <c r="U46" i="3"/>
  <c r="T46" i="3"/>
  <c r="Q46" i="3"/>
  <c r="O46" i="3"/>
  <c r="L46" i="3"/>
  <c r="I46" i="3"/>
  <c r="H46" i="3"/>
  <c r="G46" i="3"/>
  <c r="F46" i="3"/>
  <c r="E46" i="3"/>
  <c r="D46" i="3"/>
  <c r="C46" i="3"/>
  <c r="B46" i="3"/>
  <c r="AW45" i="3"/>
  <c r="AV45" i="3"/>
  <c r="AQ45" i="3"/>
  <c r="AP45" i="3"/>
  <c r="AO45" i="3"/>
  <c r="AN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W45" i="3"/>
  <c r="V45" i="3"/>
  <c r="U45" i="3"/>
  <c r="T45" i="3"/>
  <c r="Q45" i="3"/>
  <c r="O45" i="3"/>
  <c r="L45" i="3"/>
  <c r="I45" i="3"/>
  <c r="H45" i="3"/>
  <c r="G45" i="3"/>
  <c r="F45" i="3"/>
  <c r="E45" i="3"/>
  <c r="D45" i="3"/>
  <c r="C45" i="3"/>
  <c r="B45" i="3"/>
  <c r="AW44" i="3"/>
  <c r="AV44" i="3"/>
  <c r="AQ44" i="3"/>
  <c r="AP44" i="3"/>
  <c r="AO44" i="3"/>
  <c r="AN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W44" i="3"/>
  <c r="V44" i="3"/>
  <c r="U44" i="3"/>
  <c r="T44" i="3"/>
  <c r="Q44" i="3"/>
  <c r="O44" i="3"/>
  <c r="L44" i="3"/>
  <c r="I44" i="3"/>
  <c r="H44" i="3"/>
  <c r="G44" i="3"/>
  <c r="F44" i="3"/>
  <c r="E44" i="3"/>
  <c r="D44" i="3"/>
  <c r="C44" i="3"/>
  <c r="B44" i="3"/>
  <c r="AW43" i="3"/>
  <c r="AV43" i="3"/>
  <c r="AQ43" i="3"/>
  <c r="AP43" i="3"/>
  <c r="AO43" i="3"/>
  <c r="AN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W43" i="3"/>
  <c r="V43" i="3"/>
  <c r="U43" i="3"/>
  <c r="T43" i="3"/>
  <c r="Q43" i="3"/>
  <c r="O43" i="3"/>
  <c r="L43" i="3"/>
  <c r="I43" i="3"/>
  <c r="H43" i="3"/>
  <c r="G43" i="3"/>
  <c r="F43" i="3"/>
  <c r="E43" i="3"/>
  <c r="D43" i="3"/>
  <c r="C43" i="3"/>
  <c r="B43" i="3"/>
  <c r="AW42" i="3"/>
  <c r="AV42" i="3"/>
  <c r="AQ42" i="3"/>
  <c r="AP42" i="3"/>
  <c r="AO42" i="3"/>
  <c r="AN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W42" i="3"/>
  <c r="V42" i="3"/>
  <c r="U42" i="3"/>
  <c r="T42" i="3"/>
  <c r="Q42" i="3"/>
  <c r="O42" i="3"/>
  <c r="L42" i="3"/>
  <c r="I42" i="3"/>
  <c r="H42" i="3"/>
  <c r="G42" i="3"/>
  <c r="F42" i="3"/>
  <c r="E42" i="3"/>
  <c r="D42" i="3"/>
  <c r="C42" i="3"/>
  <c r="B42" i="3"/>
  <c r="AW41" i="3"/>
  <c r="AV41" i="3"/>
  <c r="AQ41" i="3"/>
  <c r="AP41" i="3"/>
  <c r="AO41" i="3"/>
  <c r="AN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W41" i="3"/>
  <c r="V41" i="3"/>
  <c r="U41" i="3"/>
  <c r="T41" i="3"/>
  <c r="Q41" i="3"/>
  <c r="O41" i="3"/>
  <c r="L41" i="3"/>
  <c r="I41" i="3"/>
  <c r="H41" i="3"/>
  <c r="G41" i="3"/>
  <c r="F41" i="3"/>
  <c r="E41" i="3"/>
  <c r="D41" i="3"/>
  <c r="C41" i="3"/>
  <c r="B41" i="3"/>
  <c r="AW40" i="3"/>
  <c r="AV40" i="3"/>
  <c r="AQ40" i="3"/>
  <c r="AP40" i="3"/>
  <c r="AO40" i="3"/>
  <c r="AN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W40" i="3"/>
  <c r="V40" i="3"/>
  <c r="U40" i="3"/>
  <c r="T40" i="3"/>
  <c r="Q40" i="3"/>
  <c r="O40" i="3"/>
  <c r="L40" i="3"/>
  <c r="I40" i="3"/>
  <c r="H40" i="3"/>
  <c r="G40" i="3"/>
  <c r="F40" i="3"/>
  <c r="E40" i="3"/>
  <c r="D40" i="3"/>
  <c r="C40" i="3"/>
  <c r="B40" i="3"/>
  <c r="AW39" i="3"/>
  <c r="AV39" i="3"/>
  <c r="AQ39" i="3"/>
  <c r="AP39" i="3"/>
  <c r="AO39" i="3"/>
  <c r="AN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W39" i="3"/>
  <c r="V39" i="3"/>
  <c r="U39" i="3"/>
  <c r="T39" i="3"/>
  <c r="Q39" i="3"/>
  <c r="O39" i="3"/>
  <c r="L39" i="3"/>
  <c r="I39" i="3"/>
  <c r="H39" i="3"/>
  <c r="G39" i="3"/>
  <c r="F39" i="3"/>
  <c r="E39" i="3"/>
  <c r="D39" i="3"/>
  <c r="C39" i="3"/>
  <c r="B39" i="3"/>
  <c r="AW38" i="3"/>
  <c r="AV38" i="3"/>
  <c r="AQ38" i="3"/>
  <c r="AP38" i="3"/>
  <c r="AO38" i="3"/>
  <c r="AN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W38" i="3"/>
  <c r="V38" i="3"/>
  <c r="U38" i="3"/>
  <c r="T38" i="3"/>
  <c r="Q38" i="3"/>
  <c r="O38" i="3"/>
  <c r="L38" i="3"/>
  <c r="I38" i="3"/>
  <c r="H38" i="3"/>
  <c r="G38" i="3"/>
  <c r="F38" i="3"/>
  <c r="E38" i="3"/>
  <c r="D38" i="3"/>
  <c r="C38" i="3"/>
  <c r="B38" i="3"/>
  <c r="AW37" i="3"/>
  <c r="AV37" i="3"/>
  <c r="AQ37" i="3"/>
  <c r="AP37" i="3"/>
  <c r="AO37" i="3"/>
  <c r="AN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W37" i="3"/>
  <c r="V37" i="3"/>
  <c r="U37" i="3"/>
  <c r="T37" i="3"/>
  <c r="Q37" i="3"/>
  <c r="O37" i="3"/>
  <c r="L37" i="3"/>
  <c r="I37" i="3"/>
  <c r="H37" i="3"/>
  <c r="G37" i="3"/>
  <c r="F37" i="3"/>
  <c r="E37" i="3"/>
  <c r="D37" i="3"/>
  <c r="C37" i="3"/>
  <c r="B37" i="3"/>
  <c r="AW36" i="3"/>
  <c r="AV36" i="3"/>
  <c r="AQ36" i="3"/>
  <c r="AP36" i="3"/>
  <c r="AO36" i="3"/>
  <c r="AN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W36" i="3"/>
  <c r="V36" i="3"/>
  <c r="U36" i="3"/>
  <c r="T36" i="3"/>
  <c r="Q36" i="3"/>
  <c r="O36" i="3"/>
  <c r="L36" i="3"/>
  <c r="I36" i="3"/>
  <c r="H36" i="3"/>
  <c r="G36" i="3"/>
  <c r="F36" i="3"/>
  <c r="E36" i="3"/>
  <c r="D36" i="3"/>
  <c r="C36" i="3"/>
  <c r="B36" i="3"/>
  <c r="AW35" i="3"/>
  <c r="AV35" i="3"/>
  <c r="AQ35" i="3"/>
  <c r="AP35" i="3"/>
  <c r="AO35" i="3"/>
  <c r="AN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W35" i="3"/>
  <c r="V35" i="3"/>
  <c r="U35" i="3"/>
  <c r="T35" i="3"/>
  <c r="Q35" i="3"/>
  <c r="O35" i="3"/>
  <c r="L35" i="3"/>
  <c r="I35" i="3"/>
  <c r="H35" i="3"/>
  <c r="G35" i="3"/>
  <c r="F35" i="3"/>
  <c r="E35" i="3"/>
  <c r="D35" i="3"/>
  <c r="C35" i="3"/>
  <c r="B35" i="3"/>
  <c r="AW34" i="3"/>
  <c r="AV34" i="3"/>
  <c r="AQ34" i="3"/>
  <c r="AP34" i="3"/>
  <c r="AO34" i="3"/>
  <c r="AN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W34" i="3"/>
  <c r="V34" i="3"/>
  <c r="U34" i="3"/>
  <c r="T34" i="3"/>
  <c r="Q34" i="3"/>
  <c r="O34" i="3"/>
  <c r="L34" i="3"/>
  <c r="I34" i="3"/>
  <c r="H34" i="3"/>
  <c r="G34" i="3"/>
  <c r="F34" i="3"/>
  <c r="E34" i="3"/>
  <c r="D34" i="3"/>
  <c r="C34" i="3"/>
  <c r="B34" i="3"/>
  <c r="AW33" i="3"/>
  <c r="AV33" i="3"/>
  <c r="AQ33" i="3"/>
  <c r="AP33" i="3"/>
  <c r="AO33" i="3"/>
  <c r="AN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W33" i="3"/>
  <c r="V33" i="3"/>
  <c r="U33" i="3"/>
  <c r="T33" i="3"/>
  <c r="Q33" i="3"/>
  <c r="O33" i="3"/>
  <c r="L33" i="3"/>
  <c r="I33" i="3"/>
  <c r="H33" i="3"/>
  <c r="G33" i="3"/>
  <c r="F33" i="3"/>
  <c r="E33" i="3"/>
  <c r="D33" i="3"/>
  <c r="C33" i="3"/>
  <c r="B33" i="3"/>
  <c r="AW32" i="3"/>
  <c r="AV32" i="3"/>
  <c r="AQ32" i="3"/>
  <c r="AP32" i="3"/>
  <c r="AO32" i="3"/>
  <c r="AN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W32" i="3"/>
  <c r="V32" i="3"/>
  <c r="U32" i="3"/>
  <c r="T32" i="3"/>
  <c r="Q32" i="3"/>
  <c r="O32" i="3"/>
  <c r="L32" i="3"/>
  <c r="I32" i="3"/>
  <c r="H32" i="3"/>
  <c r="G32" i="3"/>
  <c r="F32" i="3"/>
  <c r="E32" i="3"/>
  <c r="D32" i="3"/>
  <c r="C32" i="3"/>
  <c r="B32" i="3"/>
  <c r="AW31" i="3"/>
  <c r="AV31" i="3"/>
  <c r="AQ31" i="3"/>
  <c r="AP31" i="3"/>
  <c r="AO31" i="3"/>
  <c r="AN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W31" i="3"/>
  <c r="V31" i="3"/>
  <c r="U31" i="3"/>
  <c r="T31" i="3"/>
  <c r="Q31" i="3"/>
  <c r="O31" i="3"/>
  <c r="L31" i="3"/>
  <c r="I31" i="3"/>
  <c r="H31" i="3"/>
  <c r="G31" i="3"/>
  <c r="F31" i="3"/>
  <c r="E31" i="3"/>
  <c r="D31" i="3"/>
  <c r="C31" i="3"/>
  <c r="B31" i="3"/>
  <c r="AW30" i="3"/>
  <c r="AV30" i="3"/>
  <c r="AQ30" i="3"/>
  <c r="AP30" i="3"/>
  <c r="AO30" i="3"/>
  <c r="AN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W30" i="3"/>
  <c r="V30" i="3"/>
  <c r="U30" i="3"/>
  <c r="T30" i="3"/>
  <c r="Q30" i="3"/>
  <c r="O30" i="3"/>
  <c r="L30" i="3"/>
  <c r="I30" i="3"/>
  <c r="H30" i="3"/>
  <c r="G30" i="3"/>
  <c r="F30" i="3"/>
  <c r="E30" i="3"/>
  <c r="D30" i="3"/>
  <c r="C30" i="3"/>
  <c r="B30" i="3"/>
  <c r="AW29" i="3"/>
  <c r="AV29" i="3"/>
  <c r="AQ29" i="3"/>
  <c r="AP29" i="3"/>
  <c r="AO29" i="3"/>
  <c r="AN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W29" i="3"/>
  <c r="V29" i="3"/>
  <c r="U29" i="3"/>
  <c r="T29" i="3"/>
  <c r="Q29" i="3"/>
  <c r="O29" i="3"/>
  <c r="L29" i="3"/>
  <c r="I29" i="3"/>
  <c r="H29" i="3"/>
  <c r="G29" i="3"/>
  <c r="F29" i="3"/>
  <c r="E29" i="3"/>
  <c r="D29" i="3"/>
  <c r="C29" i="3"/>
  <c r="B29" i="3"/>
  <c r="AW28" i="3"/>
  <c r="AV28" i="3"/>
  <c r="AQ28" i="3"/>
  <c r="AP28" i="3"/>
  <c r="AO28" i="3"/>
  <c r="AN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W28" i="3"/>
  <c r="V28" i="3"/>
  <c r="U28" i="3"/>
  <c r="T28" i="3"/>
  <c r="Q28" i="3"/>
  <c r="O28" i="3"/>
  <c r="L28" i="3"/>
  <c r="I28" i="3"/>
  <c r="H28" i="3"/>
  <c r="G28" i="3"/>
  <c r="F28" i="3"/>
  <c r="E28" i="3"/>
  <c r="D28" i="3"/>
  <c r="C28" i="3"/>
  <c r="B28" i="3"/>
  <c r="AW27" i="3"/>
  <c r="AV27" i="3"/>
  <c r="AQ27" i="3"/>
  <c r="AP27" i="3"/>
  <c r="AO27" i="3"/>
  <c r="AN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W27" i="3"/>
  <c r="V27" i="3"/>
  <c r="U27" i="3"/>
  <c r="T27" i="3"/>
  <c r="Q27" i="3"/>
  <c r="O27" i="3"/>
  <c r="L27" i="3"/>
  <c r="I27" i="3"/>
  <c r="H27" i="3"/>
  <c r="G27" i="3"/>
  <c r="F27" i="3"/>
  <c r="E27" i="3"/>
  <c r="D27" i="3"/>
  <c r="C27" i="3"/>
  <c r="B27" i="3"/>
  <c r="AW26" i="3"/>
  <c r="AV26" i="3"/>
  <c r="AQ26" i="3"/>
  <c r="AP26" i="3"/>
  <c r="AO26" i="3"/>
  <c r="AN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W26" i="3"/>
  <c r="V26" i="3"/>
  <c r="U26" i="3"/>
  <c r="T26" i="3"/>
  <c r="Q26" i="3"/>
  <c r="O26" i="3"/>
  <c r="L26" i="3"/>
  <c r="I26" i="3"/>
  <c r="H26" i="3"/>
  <c r="G26" i="3"/>
  <c r="F26" i="3"/>
  <c r="E26" i="3"/>
  <c r="D26" i="3"/>
  <c r="C26" i="3"/>
  <c r="B26" i="3"/>
  <c r="AW25" i="3"/>
  <c r="AV25" i="3"/>
  <c r="AQ25" i="3"/>
  <c r="AP25" i="3"/>
  <c r="AO25" i="3"/>
  <c r="AN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W25" i="3"/>
  <c r="V25" i="3"/>
  <c r="U25" i="3"/>
  <c r="T25" i="3"/>
  <c r="Q25" i="3"/>
  <c r="O25" i="3"/>
  <c r="L25" i="3"/>
  <c r="I25" i="3"/>
  <c r="H25" i="3"/>
  <c r="G25" i="3"/>
  <c r="F25" i="3"/>
  <c r="E25" i="3"/>
  <c r="D25" i="3"/>
  <c r="C25" i="3"/>
  <c r="B25" i="3"/>
  <c r="AW24" i="3"/>
  <c r="AV24" i="3"/>
  <c r="AQ24" i="3"/>
  <c r="AP24" i="3"/>
  <c r="AO24" i="3"/>
  <c r="AN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W24" i="3"/>
  <c r="V24" i="3"/>
  <c r="U24" i="3"/>
  <c r="T24" i="3"/>
  <c r="Q24" i="3"/>
  <c r="O24" i="3"/>
  <c r="L24" i="3"/>
  <c r="I24" i="3"/>
  <c r="H24" i="3"/>
  <c r="G24" i="3"/>
  <c r="F24" i="3"/>
  <c r="E24" i="3"/>
  <c r="D24" i="3"/>
  <c r="C24" i="3"/>
  <c r="B24" i="3"/>
  <c r="AW23" i="3"/>
  <c r="AV23" i="3"/>
  <c r="AQ23" i="3"/>
  <c r="AP23" i="3"/>
  <c r="AO23" i="3"/>
  <c r="AN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W23" i="3"/>
  <c r="V23" i="3"/>
  <c r="U23" i="3"/>
  <c r="T23" i="3"/>
  <c r="Q23" i="3"/>
  <c r="O23" i="3"/>
  <c r="L23" i="3"/>
  <c r="I23" i="3"/>
  <c r="H23" i="3"/>
  <c r="G23" i="3"/>
  <c r="F23" i="3"/>
  <c r="E23" i="3"/>
  <c r="D23" i="3"/>
  <c r="C23" i="3"/>
  <c r="B23" i="3"/>
  <c r="AW22" i="3"/>
  <c r="AV22" i="3"/>
  <c r="AQ22" i="3"/>
  <c r="AP22" i="3"/>
  <c r="AO22" i="3"/>
  <c r="AN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W22" i="3"/>
  <c r="V22" i="3"/>
  <c r="U22" i="3"/>
  <c r="T22" i="3"/>
  <c r="Q22" i="3"/>
  <c r="O22" i="3"/>
  <c r="L22" i="3"/>
  <c r="I22" i="3"/>
  <c r="H22" i="3"/>
  <c r="G22" i="3"/>
  <c r="F22" i="3"/>
  <c r="E22" i="3"/>
  <c r="D22" i="3"/>
  <c r="C22" i="3"/>
  <c r="B22" i="3"/>
  <c r="AW21" i="3"/>
  <c r="AV21" i="3"/>
  <c r="AQ21" i="3"/>
  <c r="AP21" i="3"/>
  <c r="AO21" i="3"/>
  <c r="AN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W21" i="3"/>
  <c r="V21" i="3"/>
  <c r="U21" i="3"/>
  <c r="T21" i="3"/>
  <c r="Q21" i="3"/>
  <c r="O21" i="3"/>
  <c r="L21" i="3"/>
  <c r="I21" i="3"/>
  <c r="H21" i="3"/>
  <c r="G21" i="3"/>
  <c r="F21" i="3"/>
  <c r="E21" i="3"/>
  <c r="D21" i="3"/>
  <c r="C21" i="3"/>
  <c r="B21" i="3"/>
  <c r="AW20" i="3"/>
  <c r="AV20" i="3"/>
  <c r="AQ20" i="3"/>
  <c r="AP20" i="3"/>
  <c r="AO20" i="3"/>
  <c r="AN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W20" i="3"/>
  <c r="V20" i="3"/>
  <c r="U20" i="3"/>
  <c r="T20" i="3"/>
  <c r="Q20" i="3"/>
  <c r="O20" i="3"/>
  <c r="L20" i="3"/>
  <c r="I20" i="3"/>
  <c r="H20" i="3"/>
  <c r="G20" i="3"/>
  <c r="F20" i="3"/>
  <c r="E20" i="3"/>
  <c r="D20" i="3"/>
  <c r="C20" i="3"/>
  <c r="B20" i="3"/>
  <c r="AW19" i="3"/>
  <c r="AV19" i="3"/>
  <c r="AQ19" i="3"/>
  <c r="AP19" i="3"/>
  <c r="AO19" i="3"/>
  <c r="AN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W19" i="3"/>
  <c r="V19" i="3"/>
  <c r="U19" i="3"/>
  <c r="T19" i="3"/>
  <c r="Q19" i="3"/>
  <c r="O19" i="3"/>
  <c r="L19" i="3"/>
  <c r="I19" i="3"/>
  <c r="H19" i="3"/>
  <c r="G19" i="3"/>
  <c r="F19" i="3"/>
  <c r="E19" i="3"/>
  <c r="D19" i="3"/>
  <c r="C19" i="3"/>
  <c r="B19" i="3"/>
  <c r="AW18" i="3"/>
  <c r="AV18" i="3"/>
  <c r="AQ18" i="3"/>
  <c r="AP18" i="3"/>
  <c r="AO18" i="3"/>
  <c r="AN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W18" i="3"/>
  <c r="V18" i="3"/>
  <c r="U18" i="3"/>
  <c r="T18" i="3"/>
  <c r="Q18" i="3"/>
  <c r="O18" i="3"/>
  <c r="L18" i="3"/>
  <c r="I18" i="3"/>
  <c r="H18" i="3"/>
  <c r="G18" i="3"/>
  <c r="F18" i="3"/>
  <c r="E18" i="3"/>
  <c r="D18" i="3"/>
  <c r="C18" i="3"/>
  <c r="B18" i="3"/>
  <c r="AW17" i="3"/>
  <c r="AV17" i="3"/>
  <c r="AQ17" i="3"/>
  <c r="AP17" i="3"/>
  <c r="AO17" i="3"/>
  <c r="AN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W17" i="3"/>
  <c r="V17" i="3"/>
  <c r="U17" i="3"/>
  <c r="T17" i="3"/>
  <c r="Q17" i="3"/>
  <c r="O17" i="3"/>
  <c r="L17" i="3"/>
  <c r="I17" i="3"/>
  <c r="H17" i="3"/>
  <c r="G17" i="3"/>
  <c r="F17" i="3"/>
  <c r="E17" i="3"/>
  <c r="D17" i="3"/>
  <c r="C17" i="3"/>
  <c r="B17" i="3"/>
  <c r="AW16" i="3"/>
  <c r="AV16" i="3"/>
  <c r="AQ16" i="3"/>
  <c r="AP16" i="3"/>
  <c r="AO16" i="3"/>
  <c r="AN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W16" i="3"/>
  <c r="V16" i="3"/>
  <c r="U16" i="3"/>
  <c r="T16" i="3"/>
  <c r="Q16" i="3"/>
  <c r="O16" i="3"/>
  <c r="L16" i="3"/>
  <c r="I16" i="3"/>
  <c r="H16" i="3"/>
  <c r="G16" i="3"/>
  <c r="F16" i="3"/>
  <c r="E16" i="3"/>
  <c r="D16" i="3"/>
  <c r="C16" i="3"/>
  <c r="B16" i="3"/>
  <c r="AW15" i="3"/>
  <c r="AV15" i="3"/>
  <c r="AQ15" i="3"/>
  <c r="AP15" i="3"/>
  <c r="AO15" i="3"/>
  <c r="AN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W15" i="3"/>
  <c r="V15" i="3"/>
  <c r="U15" i="3"/>
  <c r="T15" i="3"/>
  <c r="Q15" i="3"/>
  <c r="O15" i="3"/>
  <c r="L15" i="3"/>
  <c r="I15" i="3"/>
  <c r="H15" i="3"/>
  <c r="G15" i="3"/>
  <c r="F15" i="3"/>
  <c r="E15" i="3"/>
  <c r="D15" i="3"/>
  <c r="C15" i="3"/>
  <c r="B15" i="3"/>
  <c r="AW14" i="3"/>
  <c r="AV14" i="3"/>
  <c r="AQ14" i="3"/>
  <c r="AP14" i="3"/>
  <c r="AO14" i="3"/>
  <c r="AN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W14" i="3"/>
  <c r="V14" i="3"/>
  <c r="U14" i="3"/>
  <c r="T14" i="3"/>
  <c r="Q14" i="3"/>
  <c r="O14" i="3"/>
  <c r="L14" i="3"/>
  <c r="I14" i="3"/>
  <c r="H14" i="3"/>
  <c r="G14" i="3"/>
  <c r="F14" i="3"/>
  <c r="E14" i="3"/>
  <c r="D14" i="3"/>
  <c r="C14" i="3"/>
  <c r="B14" i="3"/>
  <c r="AW13" i="3"/>
  <c r="AV13" i="3"/>
  <c r="AQ13" i="3"/>
  <c r="AP13" i="3"/>
  <c r="AO13" i="3"/>
  <c r="AN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W13" i="3"/>
  <c r="V13" i="3"/>
  <c r="U13" i="3"/>
  <c r="T13" i="3"/>
  <c r="Q13" i="3"/>
  <c r="O13" i="3"/>
  <c r="L13" i="3"/>
  <c r="I13" i="3"/>
  <c r="H13" i="3"/>
  <c r="G13" i="3"/>
  <c r="F13" i="3"/>
  <c r="E13" i="3"/>
  <c r="D13" i="3"/>
  <c r="C13" i="3"/>
  <c r="B13" i="3"/>
  <c r="AW12" i="3"/>
  <c r="AV12" i="3"/>
  <c r="AQ12" i="3"/>
  <c r="AP12" i="3"/>
  <c r="AO12" i="3"/>
  <c r="AN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W12" i="3"/>
  <c r="V12" i="3"/>
  <c r="U12" i="3"/>
  <c r="T12" i="3"/>
  <c r="Q12" i="3"/>
  <c r="O12" i="3"/>
  <c r="L12" i="3"/>
  <c r="I12" i="3"/>
  <c r="H12" i="3"/>
  <c r="G12" i="3"/>
  <c r="F12" i="3"/>
  <c r="E12" i="3"/>
  <c r="D12" i="3"/>
  <c r="C12" i="3"/>
  <c r="B12" i="3"/>
  <c r="AW11" i="3"/>
  <c r="AV11" i="3"/>
  <c r="AQ11" i="3"/>
  <c r="AP11" i="3"/>
  <c r="AO11" i="3"/>
  <c r="AN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W11" i="3"/>
  <c r="V11" i="3"/>
  <c r="U11" i="3"/>
  <c r="T11" i="3"/>
  <c r="Q11" i="3"/>
  <c r="O11" i="3"/>
  <c r="L11" i="3"/>
  <c r="I11" i="3"/>
  <c r="H11" i="3"/>
  <c r="G11" i="3"/>
  <c r="F11" i="3"/>
  <c r="E11" i="3"/>
  <c r="D11" i="3"/>
  <c r="C11" i="3"/>
  <c r="B11" i="3"/>
  <c r="AW10" i="3"/>
  <c r="AV10" i="3"/>
  <c r="AQ10" i="3"/>
  <c r="AP10" i="3"/>
  <c r="AO10" i="3"/>
  <c r="AN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W10" i="3"/>
  <c r="V10" i="3"/>
  <c r="U10" i="3"/>
  <c r="T10" i="3"/>
  <c r="Q10" i="3"/>
  <c r="O10" i="3"/>
  <c r="L10" i="3"/>
  <c r="I10" i="3"/>
  <c r="H10" i="3"/>
  <c r="G10" i="3"/>
  <c r="F10" i="3"/>
  <c r="E10" i="3"/>
  <c r="D10" i="3"/>
  <c r="C10" i="3"/>
  <c r="B10" i="3"/>
  <c r="AW9" i="3"/>
  <c r="AV9" i="3"/>
  <c r="AQ9" i="3"/>
  <c r="AP9" i="3"/>
  <c r="AO9" i="3"/>
  <c r="AN9" i="3"/>
  <c r="AK9" i="3"/>
  <c r="AJ9" i="3"/>
  <c r="AI9" i="3"/>
  <c r="AH9" i="3"/>
  <c r="AG9" i="3"/>
  <c r="AF9" i="3"/>
  <c r="AE9" i="3"/>
  <c r="AD9" i="3"/>
  <c r="AC9" i="3"/>
  <c r="AB9" i="3"/>
  <c r="AA9" i="3"/>
  <c r="Z9" i="3"/>
  <c r="W9" i="3"/>
  <c r="V9" i="3"/>
  <c r="U9" i="3"/>
  <c r="T9" i="3"/>
  <c r="Q9" i="3"/>
  <c r="O9" i="3"/>
  <c r="L9" i="3"/>
  <c r="I9" i="3"/>
  <c r="H9" i="3"/>
  <c r="G9" i="3"/>
  <c r="F9" i="3"/>
  <c r="E9" i="3"/>
  <c r="D9" i="3"/>
  <c r="C9" i="3"/>
  <c r="B9" i="3"/>
  <c r="AW8" i="3"/>
  <c r="AV8" i="3"/>
  <c r="AQ8" i="3"/>
  <c r="AP8" i="3"/>
  <c r="AO8" i="3"/>
  <c r="AN8" i="3"/>
  <c r="AK8" i="3"/>
  <c r="AJ8" i="3"/>
  <c r="AI8" i="3"/>
  <c r="AH8" i="3"/>
  <c r="AG8" i="3"/>
  <c r="AF8" i="3"/>
  <c r="AE8" i="3"/>
  <c r="AD8" i="3"/>
  <c r="AC8" i="3"/>
  <c r="AB8" i="3"/>
  <c r="AA8" i="3"/>
  <c r="Z8" i="3"/>
  <c r="W8" i="3"/>
  <c r="V8" i="3"/>
  <c r="U8" i="3"/>
  <c r="T8" i="3"/>
  <c r="Q8" i="3"/>
  <c r="O8" i="3"/>
  <c r="L8" i="3"/>
  <c r="I8" i="3"/>
  <c r="H8" i="3"/>
  <c r="G8" i="3"/>
  <c r="F8" i="3"/>
  <c r="E8" i="3"/>
  <c r="D8" i="3"/>
  <c r="C8" i="3"/>
  <c r="B8" i="3"/>
  <c r="AW7" i="3"/>
  <c r="AV7" i="3"/>
  <c r="AQ7" i="3"/>
  <c r="AP7" i="3"/>
  <c r="AO7" i="3"/>
  <c r="AN7" i="3"/>
  <c r="AK7" i="3"/>
  <c r="AJ7" i="3"/>
  <c r="AI7" i="3"/>
  <c r="AH7" i="3"/>
  <c r="AG7" i="3"/>
  <c r="AF7" i="3"/>
  <c r="AE7" i="3"/>
  <c r="AD7" i="3"/>
  <c r="AC7" i="3"/>
  <c r="AB7" i="3"/>
  <c r="AA7" i="3"/>
  <c r="Z7" i="3"/>
  <c r="W7" i="3"/>
  <c r="V7" i="3"/>
  <c r="U7" i="3"/>
  <c r="T7" i="3"/>
  <c r="Q7" i="3"/>
  <c r="O7" i="3"/>
  <c r="L7" i="3"/>
  <c r="I7" i="3"/>
  <c r="H7" i="3"/>
  <c r="G7" i="3"/>
  <c r="F7" i="3"/>
  <c r="E7" i="3"/>
  <c r="D7" i="3"/>
  <c r="C7" i="3"/>
  <c r="B7" i="3"/>
  <c r="AW6" i="3"/>
  <c r="AV6" i="3"/>
  <c r="AQ6" i="3"/>
  <c r="AP6" i="3"/>
  <c r="AO6" i="3"/>
  <c r="AN6" i="3"/>
  <c r="AK6" i="3"/>
  <c r="AJ6" i="3"/>
  <c r="AI6" i="3"/>
  <c r="AH6" i="3"/>
  <c r="AG6" i="3"/>
  <c r="AF6" i="3"/>
  <c r="AE6" i="3"/>
  <c r="AD6" i="3"/>
  <c r="AC6" i="3"/>
  <c r="AB6" i="3"/>
  <c r="AA6" i="3"/>
  <c r="Z6" i="3"/>
  <c r="W6" i="3"/>
  <c r="V6" i="3"/>
  <c r="U6" i="3"/>
  <c r="T6" i="3"/>
  <c r="Q6" i="3"/>
  <c r="O6" i="3"/>
  <c r="L6" i="3"/>
  <c r="I6" i="3"/>
  <c r="H6" i="3"/>
  <c r="G6" i="3"/>
  <c r="F6" i="3"/>
  <c r="E6" i="3"/>
  <c r="D6" i="3"/>
  <c r="C6" i="3"/>
  <c r="B6" i="3"/>
  <c r="AW5" i="3"/>
  <c r="AV5" i="3"/>
  <c r="AQ5" i="3"/>
  <c r="AP5" i="3"/>
  <c r="AO5" i="3"/>
  <c r="AN5" i="3"/>
  <c r="AK5" i="3"/>
  <c r="AJ5" i="3"/>
  <c r="AI5" i="3"/>
  <c r="AH5" i="3"/>
  <c r="AG5" i="3"/>
  <c r="AF5" i="3"/>
  <c r="AE5" i="3"/>
  <c r="AD5" i="3"/>
  <c r="AC5" i="3"/>
  <c r="AB5" i="3"/>
  <c r="AA5" i="3"/>
  <c r="Z5" i="3"/>
  <c r="W5" i="3"/>
  <c r="V5" i="3"/>
  <c r="U5" i="3"/>
  <c r="T5" i="3"/>
  <c r="Q5" i="3"/>
  <c r="O5" i="3"/>
  <c r="L5" i="3"/>
  <c r="I5" i="3"/>
  <c r="H5" i="3"/>
  <c r="G5" i="3"/>
  <c r="F5" i="3"/>
  <c r="E5" i="3"/>
  <c r="D5" i="3"/>
  <c r="C5" i="3"/>
  <c r="B5" i="3"/>
  <c r="AW4" i="3"/>
  <c r="AV4" i="3"/>
  <c r="AQ4" i="3"/>
  <c r="AP4" i="3"/>
  <c r="AO4" i="3"/>
  <c r="AN4" i="3"/>
  <c r="AK4" i="3"/>
  <c r="AJ4" i="3"/>
  <c r="AI4" i="3"/>
  <c r="AH4" i="3"/>
  <c r="AG4" i="3"/>
  <c r="AF4" i="3"/>
  <c r="AE4" i="3"/>
  <c r="AD4" i="3"/>
  <c r="AC4" i="3"/>
  <c r="AB4" i="3"/>
  <c r="AA4" i="3"/>
  <c r="Z4" i="3"/>
  <c r="W4" i="3"/>
  <c r="V4" i="3"/>
  <c r="U4" i="3"/>
  <c r="T4" i="3"/>
  <c r="Q4" i="3"/>
  <c r="O4" i="3"/>
  <c r="L4" i="3"/>
  <c r="I4" i="3"/>
  <c r="H4" i="3"/>
  <c r="G4" i="3"/>
  <c r="F4" i="3"/>
  <c r="E4" i="3"/>
  <c r="D4" i="3"/>
  <c r="C4" i="3"/>
  <c r="B4" i="3"/>
  <c r="AW3" i="3"/>
  <c r="AV3" i="3"/>
  <c r="AQ3" i="3"/>
  <c r="AP3" i="3"/>
  <c r="AO3" i="3"/>
  <c r="AN3" i="3"/>
  <c r="AK3" i="3"/>
  <c r="AJ3" i="3"/>
  <c r="AI3" i="3"/>
  <c r="AH3" i="3"/>
  <c r="AG3" i="3"/>
  <c r="AF3" i="3"/>
  <c r="AE3" i="3"/>
  <c r="AD3" i="3"/>
  <c r="AC3" i="3"/>
  <c r="AB3" i="3"/>
  <c r="AA3" i="3"/>
  <c r="Z3" i="3"/>
  <c r="W3" i="3"/>
  <c r="V3" i="3"/>
  <c r="U3" i="3"/>
  <c r="T3" i="3"/>
  <c r="Q3" i="3"/>
  <c r="O3" i="3"/>
  <c r="L3" i="3"/>
  <c r="I3" i="3"/>
  <c r="H3" i="3"/>
  <c r="G3" i="3"/>
  <c r="F3" i="3"/>
  <c r="E3" i="3"/>
  <c r="D3" i="3"/>
  <c r="C3" i="3"/>
  <c r="B3" i="3"/>
  <c r="AW2" i="3"/>
  <c r="AV2" i="3"/>
  <c r="AQ2" i="3"/>
  <c r="AP2" i="3"/>
  <c r="AO2" i="3"/>
  <c r="AN2" i="3"/>
  <c r="AK2" i="3"/>
  <c r="AJ2" i="3"/>
  <c r="AI2" i="3"/>
  <c r="AH2" i="3"/>
  <c r="AG2" i="3"/>
  <c r="AF2" i="3"/>
  <c r="AE2" i="3"/>
  <c r="AD2" i="3"/>
  <c r="AC2" i="3"/>
  <c r="AB2" i="3"/>
  <c r="AA2" i="3"/>
  <c r="Z2" i="3"/>
  <c r="W2" i="3"/>
  <c r="V2" i="3"/>
  <c r="U2" i="3"/>
  <c r="T2" i="3"/>
  <c r="Q2" i="3"/>
  <c r="O2" i="3"/>
  <c r="L2" i="3"/>
  <c r="I2" i="3"/>
  <c r="H2" i="3"/>
  <c r="G2" i="3"/>
  <c r="F2" i="3"/>
  <c r="E2" i="3"/>
  <c r="D2" i="3"/>
  <c r="C2" i="3"/>
  <c r="B2" i="3"/>
  <c r="A35" i="8"/>
  <c r="A33" i="8"/>
  <c r="A32" i="8"/>
  <c r="A31" i="8"/>
  <c r="A27" i="8"/>
  <c r="A23" i="8"/>
  <c r="A19" i="8"/>
  <c r="A15" i="8"/>
  <c r="A13" i="8"/>
  <c r="A14" i="8"/>
  <c r="A12" i="8"/>
  <c r="A11" i="8"/>
  <c r="A7" i="8"/>
  <c r="A3" i="8"/>
  <c r="AS149" i="6"/>
  <c r="AS148" i="6"/>
  <c r="AS147" i="6"/>
  <c r="AS146" i="6"/>
  <c r="AS145" i="6"/>
  <c r="AS144" i="6"/>
  <c r="AS143" i="6"/>
  <c r="AS142" i="6"/>
  <c r="AS141" i="6"/>
  <c r="AS140" i="6"/>
  <c r="AS139" i="6"/>
  <c r="AS138" i="6"/>
  <c r="AS137" i="6"/>
  <c r="AS136" i="6"/>
  <c r="AS135" i="6"/>
  <c r="AS134" i="6"/>
  <c r="AS133" i="6"/>
  <c r="AS132" i="6"/>
  <c r="AS131" i="6"/>
  <c r="AS130" i="6"/>
  <c r="AS129" i="6"/>
  <c r="AS128" i="6"/>
  <c r="AS127" i="6"/>
  <c r="AS126" i="6"/>
  <c r="AS125" i="6"/>
  <c r="AS124" i="6"/>
  <c r="AS123" i="6"/>
  <c r="AS122" i="6"/>
  <c r="AS121" i="6"/>
  <c r="AS120" i="6"/>
  <c r="AS119" i="6"/>
  <c r="AS118" i="6"/>
  <c r="AS117" i="6"/>
  <c r="AS116" i="6"/>
  <c r="AS115" i="6"/>
  <c r="AS114" i="6"/>
  <c r="AS113" i="6"/>
  <c r="AS112" i="6"/>
  <c r="AS111" i="6"/>
  <c r="AS110" i="6"/>
  <c r="AS109" i="6"/>
  <c r="AS108" i="6"/>
  <c r="AS107" i="6"/>
  <c r="AS106" i="6"/>
  <c r="AS105" i="6"/>
  <c r="AS104" i="6"/>
  <c r="AS103" i="6"/>
  <c r="AS102" i="6"/>
  <c r="AS101" i="6"/>
  <c r="AS100" i="6"/>
  <c r="AS99" i="6"/>
  <c r="AS98" i="6"/>
  <c r="AS97" i="6"/>
  <c r="AS96" i="6"/>
  <c r="AS95" i="6"/>
  <c r="AS94" i="6"/>
  <c r="AS93" i="6"/>
  <c r="AS92" i="6"/>
  <c r="AS91" i="6"/>
  <c r="AS90" i="6"/>
  <c r="AS89" i="6"/>
  <c r="AS88" i="6"/>
  <c r="AS87" i="6"/>
  <c r="AS86" i="6"/>
  <c r="AS85" i="6"/>
  <c r="AS84" i="6"/>
  <c r="AS83" i="6"/>
  <c r="AS82" i="6"/>
  <c r="AS81" i="6"/>
  <c r="AS80" i="6"/>
  <c r="AS79" i="6"/>
  <c r="AS78" i="6"/>
  <c r="AS77" i="6"/>
  <c r="AS76" i="6"/>
  <c r="AS75" i="6"/>
  <c r="AS74" i="6"/>
  <c r="AS73" i="6"/>
  <c r="AS72" i="6"/>
  <c r="AS71" i="6"/>
  <c r="AS70" i="6"/>
  <c r="AS69" i="6"/>
  <c r="AS68" i="6"/>
  <c r="AS67" i="6"/>
  <c r="AS66" i="6"/>
  <c r="AS65" i="6"/>
  <c r="AS64" i="6"/>
  <c r="AS63" i="6"/>
  <c r="AS62" i="6"/>
  <c r="AS61" i="6"/>
  <c r="AS60" i="6"/>
  <c r="AS59" i="6"/>
  <c r="AS58" i="6"/>
  <c r="AS57" i="6"/>
  <c r="AS56" i="6"/>
  <c r="AS55" i="6"/>
  <c r="AS54" i="6"/>
  <c r="AS53" i="6"/>
  <c r="AS52" i="6"/>
  <c r="AS51" i="6"/>
  <c r="AS50" i="6"/>
  <c r="AS49" i="6"/>
  <c r="AS48" i="6"/>
  <c r="AS47" i="6"/>
  <c r="AS46" i="6"/>
  <c r="AS45" i="6"/>
  <c r="AS44" i="6"/>
  <c r="AS43" i="6"/>
  <c r="AS42" i="6"/>
  <c r="AS41" i="6"/>
  <c r="AS40" i="6"/>
  <c r="AS39" i="6"/>
  <c r="AS38" i="6"/>
  <c r="AS37" i="6"/>
  <c r="AS36" i="6"/>
  <c r="AS35" i="6"/>
  <c r="AS34" i="6"/>
  <c r="AS33" i="6"/>
  <c r="AS32" i="6"/>
  <c r="AS31" i="6"/>
  <c r="AS30" i="6"/>
  <c r="AS29" i="6"/>
  <c r="AS28" i="6"/>
  <c r="AS27" i="6"/>
  <c r="AS26" i="6"/>
  <c r="AS25" i="6"/>
  <c r="AS24" i="6"/>
  <c r="AS23" i="6"/>
  <c r="AS22" i="6"/>
  <c r="AS21" i="6"/>
  <c r="AS20" i="6"/>
  <c r="AS19" i="6"/>
  <c r="AS18" i="6"/>
  <c r="AS17" i="6"/>
  <c r="AS16" i="6"/>
  <c r="AS15" i="6"/>
  <c r="AS14" i="6"/>
  <c r="AS13" i="6"/>
  <c r="AS12" i="6"/>
  <c r="AS11" i="6"/>
  <c r="AS10" i="6"/>
  <c r="AS9" i="6"/>
  <c r="AS8" i="6"/>
  <c r="AS7" i="6"/>
  <c r="AS6" i="6"/>
  <c r="AS5" i="6"/>
  <c r="AS4" i="6"/>
  <c r="AS3" i="6"/>
  <c r="AS2" i="6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AU69" i="9" l="1"/>
  <c r="AT72" i="9"/>
  <c r="AU77" i="9"/>
  <c r="AT80" i="9"/>
  <c r="AU85" i="9"/>
  <c r="AT88" i="9"/>
  <c r="AU93" i="9"/>
  <c r="AT96" i="9"/>
  <c r="AU101" i="9"/>
  <c r="AT104" i="9"/>
  <c r="AU109" i="9"/>
  <c r="AT112" i="9"/>
  <c r="AU117" i="9"/>
  <c r="AT120" i="9"/>
  <c r="AU125" i="9"/>
  <c r="AT128" i="9"/>
  <c r="AU133" i="9"/>
  <c r="AT136" i="9"/>
  <c r="AU141" i="9"/>
  <c r="AT144" i="9"/>
  <c r="AU149" i="9"/>
  <c r="AU2" i="9"/>
  <c r="AU66" i="9"/>
  <c r="AT69" i="9"/>
  <c r="AT85" i="9"/>
  <c r="AT117" i="9"/>
  <c r="AU5" i="9"/>
  <c r="AT8" i="9"/>
  <c r="AU13" i="9"/>
  <c r="AU53" i="9"/>
  <c r="AT56" i="9"/>
  <c r="AU61" i="9"/>
  <c r="AU72" i="9"/>
  <c r="AT75" i="9"/>
  <c r="AU80" i="9"/>
  <c r="AT83" i="9"/>
  <c r="AU88" i="9"/>
  <c r="AT91" i="9"/>
  <c r="AU96" i="9"/>
  <c r="AT99" i="9"/>
  <c r="AU104" i="9"/>
  <c r="AT107" i="9"/>
  <c r="AU112" i="9"/>
  <c r="AT115" i="9"/>
  <c r="AU120" i="9"/>
  <c r="AT123" i="9"/>
  <c r="AU128" i="9"/>
  <c r="AT131" i="9"/>
  <c r="AU136" i="9"/>
  <c r="AT139" i="9"/>
  <c r="AU144" i="9"/>
  <c r="AT147" i="9"/>
  <c r="AU18" i="9"/>
  <c r="AU42" i="9"/>
  <c r="AT77" i="9"/>
  <c r="AU106" i="9"/>
  <c r="AU122" i="9"/>
  <c r="AU130" i="9"/>
  <c r="AT141" i="9"/>
  <c r="AT24" i="9"/>
  <c r="AU45" i="9"/>
  <c r="AU64" i="9"/>
  <c r="AU3" i="9"/>
  <c r="AT6" i="9"/>
  <c r="AU11" i="9"/>
  <c r="AT14" i="9"/>
  <c r="AU19" i="9"/>
  <c r="AT22" i="9"/>
  <c r="AU27" i="9"/>
  <c r="AT30" i="9"/>
  <c r="AU35" i="9"/>
  <c r="AT38" i="9"/>
  <c r="AU43" i="9"/>
  <c r="AT46" i="9"/>
  <c r="AU51" i="9"/>
  <c r="AT54" i="9"/>
  <c r="AU59" i="9"/>
  <c r="AT62" i="9"/>
  <c r="AU67" i="9"/>
  <c r="AT70" i="9"/>
  <c r="AU75" i="9"/>
  <c r="AT78" i="9"/>
  <c r="AU83" i="9"/>
  <c r="AT86" i="9"/>
  <c r="AU91" i="9"/>
  <c r="AT94" i="9"/>
  <c r="AU99" i="9"/>
  <c r="AT102" i="9"/>
  <c r="AU107" i="9"/>
  <c r="AT110" i="9"/>
  <c r="AU115" i="9"/>
  <c r="AT118" i="9"/>
  <c r="AU123" i="9"/>
  <c r="AT126" i="9"/>
  <c r="AU131" i="9"/>
  <c r="AT134" i="9"/>
  <c r="AU139" i="9"/>
  <c r="AT142" i="9"/>
  <c r="AU147" i="9"/>
  <c r="AU10" i="9"/>
  <c r="AT21" i="9"/>
  <c r="AT53" i="9"/>
  <c r="AT109" i="9"/>
  <c r="AT125" i="9"/>
  <c r="AU146" i="9"/>
  <c r="AT16" i="9"/>
  <c r="AU29" i="9"/>
  <c r="AT48" i="9"/>
  <c r="AT64" i="9"/>
  <c r="AT11" i="9"/>
  <c r="AU16" i="9"/>
  <c r="AT59" i="9"/>
  <c r="AU6" i="9"/>
  <c r="AT9" i="9"/>
  <c r="AU14" i="9"/>
  <c r="AT17" i="9"/>
  <c r="AU22" i="9"/>
  <c r="AT25" i="9"/>
  <c r="AU30" i="9"/>
  <c r="AT33" i="9"/>
  <c r="AU38" i="9"/>
  <c r="AT41" i="9"/>
  <c r="AU46" i="9"/>
  <c r="AT49" i="9"/>
  <c r="AU54" i="9"/>
  <c r="AT57" i="9"/>
  <c r="AU62" i="9"/>
  <c r="AT65" i="9"/>
  <c r="AU70" i="9"/>
  <c r="AT73" i="9"/>
  <c r="AU78" i="9"/>
  <c r="AT81" i="9"/>
  <c r="AU86" i="9"/>
  <c r="AT89" i="9"/>
  <c r="AU94" i="9"/>
  <c r="AT97" i="9"/>
  <c r="AU102" i="9"/>
  <c r="AT105" i="9"/>
  <c r="AU110" i="9"/>
  <c r="AT113" i="9"/>
  <c r="AU118" i="9"/>
  <c r="AT121" i="9"/>
  <c r="AU126" i="9"/>
  <c r="AT129" i="9"/>
  <c r="AU134" i="9"/>
  <c r="AT137" i="9"/>
  <c r="AU142" i="9"/>
  <c r="AT145" i="9"/>
  <c r="AT13" i="9"/>
  <c r="AU50" i="9"/>
  <c r="AU58" i="9"/>
  <c r="AT61" i="9"/>
  <c r="AU98" i="9"/>
  <c r="AT101" i="9"/>
  <c r="AT133" i="9"/>
  <c r="AT149" i="9"/>
  <c r="AU24" i="9"/>
  <c r="AT27" i="9"/>
  <c r="AU32" i="9"/>
  <c r="AU40" i="9"/>
  <c r="AT43" i="9"/>
  <c r="AU56" i="9"/>
  <c r="AT67" i="9"/>
  <c r="AT4" i="9"/>
  <c r="AU9" i="9"/>
  <c r="AT12" i="9"/>
  <c r="AU17" i="9"/>
  <c r="AT20" i="9"/>
  <c r="AU25" i="9"/>
  <c r="AT28" i="9"/>
  <c r="AU33" i="9"/>
  <c r="AT36" i="9"/>
  <c r="AU41" i="9"/>
  <c r="AT44" i="9"/>
  <c r="AU49" i="9"/>
  <c r="AT52" i="9"/>
  <c r="AU57" i="9"/>
  <c r="AT60" i="9"/>
  <c r="AU65" i="9"/>
  <c r="AT68" i="9"/>
  <c r="AU73" i="9"/>
  <c r="AT76" i="9"/>
  <c r="AU81" i="9"/>
  <c r="AT84" i="9"/>
  <c r="AU89" i="9"/>
  <c r="AT92" i="9"/>
  <c r="AU97" i="9"/>
  <c r="AT100" i="9"/>
  <c r="AU105" i="9"/>
  <c r="AT108" i="9"/>
  <c r="AU113" i="9"/>
  <c r="AT116" i="9"/>
  <c r="AU121" i="9"/>
  <c r="AT124" i="9"/>
  <c r="AU129" i="9"/>
  <c r="AT132" i="9"/>
  <c r="AU137" i="9"/>
  <c r="AT140" i="9"/>
  <c r="AU145" i="9"/>
  <c r="AT148" i="9"/>
  <c r="AT29" i="9"/>
  <c r="AT45" i="9"/>
  <c r="AU74" i="9"/>
  <c r="AU82" i="9"/>
  <c r="AU114" i="9"/>
  <c r="AU138" i="9"/>
  <c r="AU21" i="9"/>
  <c r="AU37" i="9"/>
  <c r="AT40" i="9"/>
  <c r="AT3" i="9"/>
  <c r="AU8" i="9"/>
  <c r="AT19" i="9"/>
  <c r="AU48" i="9"/>
  <c r="AT51" i="9"/>
  <c r="AU4" i="9"/>
  <c r="AT7" i="9"/>
  <c r="AU12" i="9"/>
  <c r="AT15" i="9"/>
  <c r="AU20" i="9"/>
  <c r="AT23" i="9"/>
  <c r="AU28" i="9"/>
  <c r="AT31" i="9"/>
  <c r="AU36" i="9"/>
  <c r="AT39" i="9"/>
  <c r="AU44" i="9"/>
  <c r="AT47" i="9"/>
  <c r="AU52" i="9"/>
  <c r="AT55" i="9"/>
  <c r="AU60" i="9"/>
  <c r="AT63" i="9"/>
  <c r="AU68" i="9"/>
  <c r="AT71" i="9"/>
  <c r="AU76" i="9"/>
  <c r="AT79" i="9"/>
  <c r="AU84" i="9"/>
  <c r="AT87" i="9"/>
  <c r="AU92" i="9"/>
  <c r="AT95" i="9"/>
  <c r="AU100" i="9"/>
  <c r="AT103" i="9"/>
  <c r="AU108" i="9"/>
  <c r="AT111" i="9"/>
  <c r="AU116" i="9"/>
  <c r="AT119" i="9"/>
  <c r="AU124" i="9"/>
  <c r="AT127" i="9"/>
  <c r="AU132" i="9"/>
  <c r="AT135" i="9"/>
  <c r="AU140" i="9"/>
  <c r="AT143" i="9"/>
  <c r="AU148" i="9"/>
  <c r="AT5" i="9"/>
  <c r="AU26" i="9"/>
  <c r="AU34" i="9"/>
  <c r="AT37" i="9"/>
  <c r="AU90" i="9"/>
  <c r="AT93" i="9"/>
  <c r="AT32" i="9"/>
  <c r="AT35" i="9"/>
  <c r="AT2" i="9"/>
  <c r="AU7" i="9"/>
  <c r="AT10" i="9"/>
  <c r="AU15" i="9"/>
  <c r="AT18" i="9"/>
  <c r="AU23" i="9"/>
  <c r="AT26" i="9"/>
  <c r="AU31" i="9"/>
  <c r="AT34" i="9"/>
  <c r="AU39" i="9"/>
  <c r="AT42" i="9"/>
  <c r="AU47" i="9"/>
  <c r="AT50" i="9"/>
  <c r="AU55" i="9"/>
  <c r="AT58" i="9"/>
  <c r="AU63" i="9"/>
  <c r="AT66" i="9"/>
  <c r="AU71" i="9"/>
  <c r="AT74" i="9"/>
  <c r="AU79" i="9"/>
  <c r="AT82" i="9"/>
  <c r="AU87" i="9"/>
  <c r="AT90" i="9"/>
  <c r="AU95" i="9"/>
  <c r="AT98" i="9"/>
  <c r="AU103" i="9"/>
  <c r="AT106" i="9"/>
  <c r="AU111" i="9"/>
  <c r="AT114" i="9"/>
  <c r="AU119" i="9"/>
  <c r="AT122" i="9"/>
  <c r="AU127" i="9"/>
  <c r="AT130" i="9"/>
  <c r="AU135" i="9"/>
  <c r="AT138" i="9"/>
  <c r="AU143" i="9"/>
  <c r="AT146" i="9"/>
  <c r="AR129" i="3"/>
  <c r="AS6" i="3"/>
  <c r="AR7" i="3"/>
  <c r="AS22" i="3"/>
  <c r="AS30" i="3"/>
  <c r="AR39" i="3"/>
  <c r="AR55" i="3"/>
  <c r="AR63" i="3"/>
  <c r="AS70" i="3"/>
  <c r="AR71" i="3"/>
  <c r="AS78" i="3"/>
  <c r="AR79" i="3"/>
  <c r="AS86" i="3"/>
  <c r="AS118" i="3"/>
  <c r="AR119" i="3"/>
  <c r="AS126" i="3"/>
  <c r="AR127" i="3"/>
  <c r="AS134" i="3"/>
  <c r="AR135" i="3"/>
  <c r="AS142" i="3"/>
  <c r="AR143" i="3"/>
  <c r="AS150" i="3"/>
  <c r="AR151" i="3"/>
  <c r="AS158" i="3"/>
  <c r="AR159" i="3"/>
  <c r="AS166" i="3"/>
  <c r="AR167" i="3"/>
  <c r="AS174" i="3"/>
  <c r="AR175" i="3"/>
  <c r="AS16" i="3"/>
  <c r="AR33" i="3"/>
  <c r="AS40" i="3"/>
  <c r="AR41" i="3"/>
  <c r="AS104" i="3"/>
  <c r="AS128" i="3"/>
  <c r="AS14" i="3"/>
  <c r="AR15" i="3"/>
  <c r="AR23" i="3"/>
  <c r="AR31" i="3"/>
  <c r="AS38" i="3"/>
  <c r="AS46" i="3"/>
  <c r="AR47" i="3"/>
  <c r="AS54" i="3"/>
  <c r="AS62" i="3"/>
  <c r="AR87" i="3"/>
  <c r="AS94" i="3"/>
  <c r="AR95" i="3"/>
  <c r="AS102" i="3"/>
  <c r="AR103" i="3"/>
  <c r="AS110" i="3"/>
  <c r="AR111" i="3"/>
  <c r="AS7" i="3"/>
  <c r="AR8" i="3"/>
  <c r="AS15" i="3"/>
  <c r="AR16" i="3"/>
  <c r="AS23" i="3"/>
  <c r="AR24" i="3"/>
  <c r="AS31" i="3"/>
  <c r="AR32" i="3"/>
  <c r="AS39" i="3"/>
  <c r="AR40" i="3"/>
  <c r="AS47" i="3"/>
  <c r="AR48" i="3"/>
  <c r="AS55" i="3"/>
  <c r="AR56" i="3"/>
  <c r="AS63" i="3"/>
  <c r="AR64" i="3"/>
  <c r="AS71" i="3"/>
  <c r="AR72" i="3"/>
  <c r="AS79" i="3"/>
  <c r="AR80" i="3"/>
  <c r="AS87" i="3"/>
  <c r="AR88" i="3"/>
  <c r="AS95" i="3"/>
  <c r="AR96" i="3"/>
  <c r="AS103" i="3"/>
  <c r="AR104" i="3"/>
  <c r="AS111" i="3"/>
  <c r="AR112" i="3"/>
  <c r="AS119" i="3"/>
  <c r="AR120" i="3"/>
  <c r="AS127" i="3"/>
  <c r="AR128" i="3"/>
  <c r="AS135" i="3"/>
  <c r="AR136" i="3"/>
  <c r="AS143" i="3"/>
  <c r="AR144" i="3"/>
  <c r="AS151" i="3"/>
  <c r="AR152" i="3"/>
  <c r="AS159" i="3"/>
  <c r="AR160" i="3"/>
  <c r="AS167" i="3"/>
  <c r="AR168" i="3"/>
  <c r="AS175" i="3"/>
  <c r="AR176" i="3"/>
  <c r="AR57" i="3"/>
  <c r="AS72" i="3"/>
  <c r="AS105" i="3"/>
  <c r="AR106" i="3"/>
  <c r="AR114" i="3"/>
  <c r="AS121" i="3"/>
  <c r="AS137" i="3"/>
  <c r="AR138" i="3"/>
  <c r="AS145" i="3"/>
  <c r="AR146" i="3"/>
  <c r="AS153" i="3"/>
  <c r="AR154" i="3"/>
  <c r="AS161" i="3"/>
  <c r="AR162" i="3"/>
  <c r="AS169" i="3"/>
  <c r="AR170" i="3"/>
  <c r="AS177" i="3"/>
  <c r="AR178" i="3"/>
  <c r="AR17" i="3"/>
  <c r="AS112" i="3"/>
  <c r="AR113" i="3"/>
  <c r="AS136" i="3"/>
  <c r="AR137" i="3"/>
  <c r="AS144" i="3"/>
  <c r="AR2" i="3"/>
  <c r="AR26" i="3"/>
  <c r="AS33" i="3"/>
  <c r="AR34" i="3"/>
  <c r="AS49" i="3"/>
  <c r="AR50" i="3"/>
  <c r="AS57" i="3"/>
  <c r="AR58" i="3"/>
  <c r="AR74" i="3"/>
  <c r="AS89" i="3"/>
  <c r="AS129" i="3"/>
  <c r="AS2" i="3"/>
  <c r="AR3" i="3"/>
  <c r="AS10" i="3"/>
  <c r="AR11" i="3"/>
  <c r="AS18" i="3"/>
  <c r="AR19" i="3"/>
  <c r="AS26" i="3"/>
  <c r="AR27" i="3"/>
  <c r="AS34" i="3"/>
  <c r="AR35" i="3"/>
  <c r="AS42" i="3"/>
  <c r="AR43" i="3"/>
  <c r="AS50" i="3"/>
  <c r="AR51" i="3"/>
  <c r="AS58" i="3"/>
  <c r="AR59" i="3"/>
  <c r="AS66" i="3"/>
  <c r="AR67" i="3"/>
  <c r="AS74" i="3"/>
  <c r="AR75" i="3"/>
  <c r="AS82" i="3"/>
  <c r="AR83" i="3"/>
  <c r="AS90" i="3"/>
  <c r="AR91" i="3"/>
  <c r="AS98" i="3"/>
  <c r="AR99" i="3"/>
  <c r="AS106" i="3"/>
  <c r="AR107" i="3"/>
  <c r="AS114" i="3"/>
  <c r="AR115" i="3"/>
  <c r="AS122" i="3"/>
  <c r="AR123" i="3"/>
  <c r="AS130" i="3"/>
  <c r="AR131" i="3"/>
  <c r="AS138" i="3"/>
  <c r="AR139" i="3"/>
  <c r="AS146" i="3"/>
  <c r="AR147" i="3"/>
  <c r="AS154" i="3"/>
  <c r="AR155" i="3"/>
  <c r="AS162" i="3"/>
  <c r="AR163" i="3"/>
  <c r="AS170" i="3"/>
  <c r="AR171" i="3"/>
  <c r="AS178" i="3"/>
  <c r="AR179" i="3"/>
  <c r="AR25" i="3"/>
  <c r="AR89" i="3"/>
  <c r="AR105" i="3"/>
  <c r="AR161" i="3"/>
  <c r="AS168" i="3"/>
  <c r="AR169" i="3"/>
  <c r="AS73" i="3"/>
  <c r="AS81" i="3"/>
  <c r="AR82" i="3"/>
  <c r="AS97" i="3"/>
  <c r="AR98" i="3"/>
  <c r="AS113" i="3"/>
  <c r="AR20" i="3"/>
  <c r="AS35" i="3"/>
  <c r="AR36" i="3"/>
  <c r="AS43" i="3"/>
  <c r="AR44" i="3"/>
  <c r="AS51" i="3"/>
  <c r="AR52" i="3"/>
  <c r="AS59" i="3"/>
  <c r="AR60" i="3"/>
  <c r="AS67" i="3"/>
  <c r="AR68" i="3"/>
  <c r="AS75" i="3"/>
  <c r="AR76" i="3"/>
  <c r="AS83" i="3"/>
  <c r="AR84" i="3"/>
  <c r="AS91" i="3"/>
  <c r="AR92" i="3"/>
  <c r="AS99" i="3"/>
  <c r="AR100" i="3"/>
  <c r="AS107" i="3"/>
  <c r="AR108" i="3"/>
  <c r="AS115" i="3"/>
  <c r="AR116" i="3"/>
  <c r="AS123" i="3"/>
  <c r="AR124" i="3"/>
  <c r="AS131" i="3"/>
  <c r="AR132" i="3"/>
  <c r="AS139" i="3"/>
  <c r="AR140" i="3"/>
  <c r="AS147" i="3"/>
  <c r="AR148" i="3"/>
  <c r="AS155" i="3"/>
  <c r="AR156" i="3"/>
  <c r="AS163" i="3"/>
  <c r="AR164" i="3"/>
  <c r="AS171" i="3"/>
  <c r="AR172" i="3"/>
  <c r="AS179" i="3"/>
  <c r="AS8" i="3"/>
  <c r="AS24" i="3"/>
  <c r="AR73" i="3"/>
  <c r="AS80" i="3"/>
  <c r="AS88" i="3"/>
  <c r="AR121" i="3"/>
  <c r="AR10" i="3"/>
  <c r="AS17" i="3"/>
  <c r="AS25" i="3"/>
  <c r="AS41" i="3"/>
  <c r="AR42" i="3"/>
  <c r="AR66" i="3"/>
  <c r="AR122" i="3"/>
  <c r="AS3" i="3"/>
  <c r="AR12" i="3"/>
  <c r="AS19" i="3"/>
  <c r="AS27" i="3"/>
  <c r="AR28" i="3"/>
  <c r="AS4" i="3"/>
  <c r="AR5" i="3"/>
  <c r="AS12" i="3"/>
  <c r="AR13" i="3"/>
  <c r="AS20" i="3"/>
  <c r="AR21" i="3"/>
  <c r="AS28" i="3"/>
  <c r="AR29" i="3"/>
  <c r="AS36" i="3"/>
  <c r="AR37" i="3"/>
  <c r="AS44" i="3"/>
  <c r="AR45" i="3"/>
  <c r="AS52" i="3"/>
  <c r="AR53" i="3"/>
  <c r="AS60" i="3"/>
  <c r="AR61" i="3"/>
  <c r="AS68" i="3"/>
  <c r="AR69" i="3"/>
  <c r="AS76" i="3"/>
  <c r="AR77" i="3"/>
  <c r="AS84" i="3"/>
  <c r="AR85" i="3"/>
  <c r="AS92" i="3"/>
  <c r="AR93" i="3"/>
  <c r="AS100" i="3"/>
  <c r="AR101" i="3"/>
  <c r="AS108" i="3"/>
  <c r="AR109" i="3"/>
  <c r="AS116" i="3"/>
  <c r="AR117" i="3"/>
  <c r="AS124" i="3"/>
  <c r="AR125" i="3"/>
  <c r="AS132" i="3"/>
  <c r="AR133" i="3"/>
  <c r="AS140" i="3"/>
  <c r="AR141" i="3"/>
  <c r="AS148" i="3"/>
  <c r="AR149" i="3"/>
  <c r="AS156" i="3"/>
  <c r="AR157" i="3"/>
  <c r="AS164" i="3"/>
  <c r="AR165" i="3"/>
  <c r="AS172" i="3"/>
  <c r="AR173" i="3"/>
  <c r="AR9" i="3"/>
  <c r="AS32" i="3"/>
  <c r="AS48" i="3"/>
  <c r="AR49" i="3"/>
  <c r="AS56" i="3"/>
  <c r="AS64" i="3"/>
  <c r="AR65" i="3"/>
  <c r="AR81" i="3"/>
  <c r="AS96" i="3"/>
  <c r="AR97" i="3"/>
  <c r="AS120" i="3"/>
  <c r="AR145" i="3"/>
  <c r="AS152" i="3"/>
  <c r="AR153" i="3"/>
  <c r="AS160" i="3"/>
  <c r="AS176" i="3"/>
  <c r="AR177" i="3"/>
  <c r="AS9" i="3"/>
  <c r="AR18" i="3"/>
  <c r="AS65" i="3"/>
  <c r="AR90" i="3"/>
  <c r="AR130" i="3"/>
  <c r="AR4" i="3"/>
  <c r="AS11" i="3"/>
  <c r="AS5" i="3"/>
  <c r="AR6" i="3"/>
  <c r="AS13" i="3"/>
  <c r="AR14" i="3"/>
  <c r="AS21" i="3"/>
  <c r="AR22" i="3"/>
  <c r="AS29" i="3"/>
  <c r="AR30" i="3"/>
  <c r="AS37" i="3"/>
  <c r="AR38" i="3"/>
  <c r="AS45" i="3"/>
  <c r="AR46" i="3"/>
  <c r="AS53" i="3"/>
  <c r="AR54" i="3"/>
  <c r="AS61" i="3"/>
  <c r="AR62" i="3"/>
  <c r="AS69" i="3"/>
  <c r="AR70" i="3"/>
  <c r="AS77" i="3"/>
  <c r="AR78" i="3"/>
  <c r="AS85" i="3"/>
  <c r="AR86" i="3"/>
  <c r="AS93" i="3"/>
  <c r="AR94" i="3"/>
  <c r="AS101" i="3"/>
  <c r="AR102" i="3"/>
  <c r="AS109" i="3"/>
  <c r="AR110" i="3"/>
  <c r="AS117" i="3"/>
  <c r="AR118" i="3"/>
  <c r="AS125" i="3"/>
  <c r="AR126" i="3"/>
  <c r="AS133" i="3"/>
  <c r="AR134" i="3"/>
  <c r="AS141" i="3"/>
  <c r="AR142" i="3"/>
  <c r="AS149" i="3"/>
  <c r="AR150" i="3"/>
  <c r="AS157" i="3"/>
  <c r="AR158" i="3"/>
  <c r="AS165" i="3"/>
  <c r="AR166" i="3"/>
  <c r="AS173" i="3"/>
  <c r="AR174" i="3"/>
  <c r="AX16" i="3"/>
  <c r="AY152" i="3"/>
  <c r="AX8" i="3"/>
  <c r="AX170" i="3"/>
  <c r="AY168" i="3"/>
  <c r="AX23" i="3"/>
  <c r="AX31" i="3"/>
  <c r="AX6" i="9"/>
  <c r="AY12" i="9"/>
  <c r="AX14" i="9"/>
  <c r="AY36" i="9"/>
  <c r="AY68" i="9"/>
  <c r="AX12" i="9"/>
  <c r="AY41" i="9"/>
  <c r="AX54" i="9"/>
  <c r="AY73" i="9"/>
  <c r="AX86" i="9"/>
  <c r="AX118" i="9"/>
  <c r="AY76" i="9"/>
  <c r="AY108" i="9"/>
  <c r="AY135" i="9"/>
  <c r="AY140" i="9"/>
  <c r="AY66" i="9"/>
  <c r="AY58" i="9"/>
  <c r="AY50" i="9"/>
  <c r="AY42" i="9"/>
  <c r="AY34" i="9"/>
  <c r="AY26" i="9"/>
  <c r="AY18" i="9"/>
  <c r="AY8" i="9"/>
  <c r="AX25" i="9"/>
  <c r="AY49" i="9"/>
  <c r="AX94" i="9"/>
  <c r="AY113" i="9"/>
  <c r="AX121" i="9"/>
  <c r="AX126" i="9"/>
  <c r="AY145" i="9"/>
  <c r="AX4" i="9"/>
  <c r="AX11" i="9"/>
  <c r="AY15" i="9"/>
  <c r="AY20" i="9"/>
  <c r="AY47" i="9"/>
  <c r="AY52" i="9"/>
  <c r="AY79" i="9"/>
  <c r="AY84" i="9"/>
  <c r="AY111" i="9"/>
  <c r="AY116" i="9"/>
  <c r="AY143" i="9"/>
  <c r="AY148" i="9"/>
  <c r="AX10" i="9"/>
  <c r="AY63" i="9"/>
  <c r="AX17" i="9"/>
  <c r="AX8" i="9"/>
  <c r="AY71" i="9"/>
  <c r="AY7" i="9"/>
  <c r="AY81" i="9"/>
  <c r="AX89" i="9"/>
  <c r="AY2" i="9"/>
  <c r="AY4" i="9"/>
  <c r="AY6" i="9"/>
  <c r="AX9" i="9"/>
  <c r="AY25" i="9"/>
  <c r="AX33" i="9"/>
  <c r="AX38" i="9"/>
  <c r="AY57" i="9"/>
  <c r="AX65" i="9"/>
  <c r="AX70" i="9"/>
  <c r="AY89" i="9"/>
  <c r="AX97" i="9"/>
  <c r="AX102" i="9"/>
  <c r="AY121" i="9"/>
  <c r="AX129" i="9"/>
  <c r="AX134" i="9"/>
  <c r="AY31" i="9"/>
  <c r="AY95" i="9"/>
  <c r="AY100" i="9"/>
  <c r="AY127" i="9"/>
  <c r="AY132" i="9"/>
  <c r="AX22" i="9"/>
  <c r="AX49" i="9"/>
  <c r="AX81" i="9"/>
  <c r="AY105" i="9"/>
  <c r="AX113" i="9"/>
  <c r="AY137" i="9"/>
  <c r="AY10" i="9"/>
  <c r="AY44" i="9"/>
  <c r="AY103" i="9"/>
  <c r="AY17" i="9"/>
  <c r="AX30" i="9"/>
  <c r="AX57" i="9"/>
  <c r="AX62" i="9"/>
  <c r="AY9" i="9"/>
  <c r="AY23" i="9"/>
  <c r="AY28" i="9"/>
  <c r="AY55" i="9"/>
  <c r="AY60" i="9"/>
  <c r="AY87" i="9"/>
  <c r="AY92" i="9"/>
  <c r="AY119" i="9"/>
  <c r="AY124" i="9"/>
  <c r="AY39" i="9"/>
  <c r="AX3" i="9"/>
  <c r="AY14" i="9"/>
  <c r="AY33" i="9"/>
  <c r="AX41" i="9"/>
  <c r="AX46" i="9"/>
  <c r="AY65" i="9"/>
  <c r="AX73" i="9"/>
  <c r="AX78" i="9"/>
  <c r="AY97" i="9"/>
  <c r="AX105" i="9"/>
  <c r="AX110" i="9"/>
  <c r="AY129" i="9"/>
  <c r="AX137" i="9"/>
  <c r="AX142" i="9"/>
  <c r="AX24" i="9"/>
  <c r="AY30" i="9"/>
  <c r="AX42" i="9"/>
  <c r="AY46" i="9"/>
  <c r="AY78" i="9"/>
  <c r="AY94" i="9"/>
  <c r="AX5" i="9"/>
  <c r="AX20" i="9"/>
  <c r="AX28" i="9"/>
  <c r="AX60" i="9"/>
  <c r="AY5" i="9"/>
  <c r="AY74" i="9"/>
  <c r="AY82" i="9"/>
  <c r="AY90" i="9"/>
  <c r="AY98" i="9"/>
  <c r="AY106" i="9"/>
  <c r="AY114" i="9"/>
  <c r="AY122" i="9"/>
  <c r="AY130" i="9"/>
  <c r="AY138" i="9"/>
  <c r="AY146" i="9"/>
  <c r="AX32" i="9"/>
  <c r="AY38" i="9"/>
  <c r="AX48" i="9"/>
  <c r="AY62" i="9"/>
  <c r="AX64" i="9"/>
  <c r="AY70" i="9"/>
  <c r="AX72" i="9"/>
  <c r="AX80" i="9"/>
  <c r="AX82" i="9"/>
  <c r="AX98" i="9"/>
  <c r="AX104" i="9"/>
  <c r="AX112" i="9"/>
  <c r="AY134" i="9"/>
  <c r="AX146" i="9"/>
  <c r="AY16" i="9"/>
  <c r="AY24" i="9"/>
  <c r="AY32" i="9"/>
  <c r="AY40" i="9"/>
  <c r="AX44" i="9"/>
  <c r="AY48" i="9"/>
  <c r="AX52" i="9"/>
  <c r="AX68" i="9"/>
  <c r="AX76" i="9"/>
  <c r="AY80" i="9"/>
  <c r="AX84" i="9"/>
  <c r="AY88" i="9"/>
  <c r="AX92" i="9"/>
  <c r="AY96" i="9"/>
  <c r="AY104" i="9"/>
  <c r="AX140" i="9"/>
  <c r="AY144" i="9"/>
  <c r="AY11" i="9"/>
  <c r="AX18" i="9"/>
  <c r="AX26" i="9"/>
  <c r="AX40" i="9"/>
  <c r="AX50" i="9"/>
  <c r="AY54" i="9"/>
  <c r="AX66" i="9"/>
  <c r="AX88" i="9"/>
  <c r="AX96" i="9"/>
  <c r="AY102" i="9"/>
  <c r="AX114" i="9"/>
  <c r="AY118" i="9"/>
  <c r="AX120" i="9"/>
  <c r="AX122" i="9"/>
  <c r="AY126" i="9"/>
  <c r="AX128" i="9"/>
  <c r="AX130" i="9"/>
  <c r="AX136" i="9"/>
  <c r="AX138" i="9"/>
  <c r="AY142" i="9"/>
  <c r="AX144" i="9"/>
  <c r="AY3" i="9"/>
  <c r="AX36" i="9"/>
  <c r="AY56" i="9"/>
  <c r="AY64" i="9"/>
  <c r="AY72" i="9"/>
  <c r="AX100" i="9"/>
  <c r="AX108" i="9"/>
  <c r="AY112" i="9"/>
  <c r="AX116" i="9"/>
  <c r="AY120" i="9"/>
  <c r="AX124" i="9"/>
  <c r="AY128" i="9"/>
  <c r="AX132" i="9"/>
  <c r="AY136" i="9"/>
  <c r="AX148" i="9"/>
  <c r="AX7" i="9"/>
  <c r="AX13" i="9"/>
  <c r="AX2" i="9"/>
  <c r="AY13" i="9"/>
  <c r="AX19" i="9"/>
  <c r="AX21" i="9"/>
  <c r="AX27" i="9"/>
  <c r="AX29" i="9"/>
  <c r="AX35" i="9"/>
  <c r="AX37" i="9"/>
  <c r="AX43" i="9"/>
  <c r="AX45" i="9"/>
  <c r="AX51" i="9"/>
  <c r="AX53" i="9"/>
  <c r="AX59" i="9"/>
  <c r="AX61" i="9"/>
  <c r="AX67" i="9"/>
  <c r="AX69" i="9"/>
  <c r="AX75" i="9"/>
  <c r="AX77" i="9"/>
  <c r="AX83" i="9"/>
  <c r="AX85" i="9"/>
  <c r="AX91" i="9"/>
  <c r="AX93" i="9"/>
  <c r="AX99" i="9"/>
  <c r="AX101" i="9"/>
  <c r="AX107" i="9"/>
  <c r="AX109" i="9"/>
  <c r="AX115" i="9"/>
  <c r="AX117" i="9"/>
  <c r="AX123" i="9"/>
  <c r="AX125" i="9"/>
  <c r="AX131" i="9"/>
  <c r="AX133" i="9"/>
  <c r="AX139" i="9"/>
  <c r="AX141" i="9"/>
  <c r="AX147" i="9"/>
  <c r="AX149" i="9"/>
  <c r="AX16" i="9"/>
  <c r="AY22" i="9"/>
  <c r="AX34" i="9"/>
  <c r="AX56" i="9"/>
  <c r="AX58" i="9"/>
  <c r="AX74" i="9"/>
  <c r="AY86" i="9"/>
  <c r="AX90" i="9"/>
  <c r="AX106" i="9"/>
  <c r="AY110" i="9"/>
  <c r="AX15" i="9"/>
  <c r="AY19" i="9"/>
  <c r="AY21" i="9"/>
  <c r="AX23" i="9"/>
  <c r="AY27" i="9"/>
  <c r="AY29" i="9"/>
  <c r="AX31" i="9"/>
  <c r="AY35" i="9"/>
  <c r="AY37" i="9"/>
  <c r="AX39" i="9"/>
  <c r="AY43" i="9"/>
  <c r="AY45" i="9"/>
  <c r="AX47" i="9"/>
  <c r="AY51" i="9"/>
  <c r="AY53" i="9"/>
  <c r="AX55" i="9"/>
  <c r="AY59" i="9"/>
  <c r="AY61" i="9"/>
  <c r="AX63" i="9"/>
  <c r="AY67" i="9"/>
  <c r="AY69" i="9"/>
  <c r="AX71" i="9"/>
  <c r="AY75" i="9"/>
  <c r="AY77" i="9"/>
  <c r="AX79" i="9"/>
  <c r="AY83" i="9"/>
  <c r="AY85" i="9"/>
  <c r="AX87" i="9"/>
  <c r="AY91" i="9"/>
  <c r="AY93" i="9"/>
  <c r="AX95" i="9"/>
  <c r="AY99" i="9"/>
  <c r="AY101" i="9"/>
  <c r="AX103" i="9"/>
  <c r="AY107" i="9"/>
  <c r="AY109" i="9"/>
  <c r="AX111" i="9"/>
  <c r="AY115" i="9"/>
  <c r="AY117" i="9"/>
  <c r="AX119" i="9"/>
  <c r="AY123" i="9"/>
  <c r="AY125" i="9"/>
  <c r="AX127" i="9"/>
  <c r="AY131" i="9"/>
  <c r="AY133" i="9"/>
  <c r="AX135" i="9"/>
  <c r="AY139" i="9"/>
  <c r="AY141" i="9"/>
  <c r="AX143" i="9"/>
  <c r="AX145" i="9"/>
  <c r="AY147" i="9"/>
  <c r="AY149" i="9"/>
  <c r="AY20" i="3"/>
  <c r="AX39" i="3"/>
  <c r="AY52" i="3"/>
  <c r="AY35" i="3"/>
  <c r="AY42" i="3"/>
  <c r="AX14" i="3"/>
  <c r="AY33" i="3"/>
  <c r="AY111" i="3"/>
  <c r="AY129" i="3"/>
  <c r="AX132" i="3"/>
  <c r="AY31" i="3"/>
  <c r="AX46" i="3"/>
  <c r="AY58" i="3"/>
  <c r="AY66" i="3"/>
  <c r="AX76" i="3"/>
  <c r="AY86" i="3"/>
  <c r="AX106" i="3"/>
  <c r="AX127" i="3"/>
  <c r="AX35" i="3"/>
  <c r="AX82" i="3"/>
  <c r="AX138" i="3"/>
  <c r="AX159" i="3"/>
  <c r="AX74" i="3"/>
  <c r="AX18" i="3"/>
  <c r="AY37" i="3"/>
  <c r="AY50" i="3"/>
  <c r="AY65" i="3"/>
  <c r="AY95" i="3"/>
  <c r="AY136" i="3"/>
  <c r="AY177" i="3"/>
  <c r="AY18" i="3"/>
  <c r="AX33" i="3"/>
  <c r="AX40" i="3"/>
  <c r="AX50" i="3"/>
  <c r="AX78" i="3"/>
  <c r="AY90" i="3"/>
  <c r="AX175" i="3"/>
  <c r="AY14" i="3"/>
  <c r="AY88" i="3"/>
  <c r="AY175" i="3"/>
  <c r="AY26" i="3"/>
  <c r="AY12" i="3"/>
  <c r="AX15" i="3"/>
  <c r="AY24" i="3"/>
  <c r="AY46" i="3"/>
  <c r="AY56" i="3"/>
  <c r="AX79" i="3"/>
  <c r="AX102" i="3"/>
  <c r="AY104" i="3"/>
  <c r="AY127" i="3"/>
  <c r="AY145" i="3"/>
  <c r="AX148" i="3"/>
  <c r="AX166" i="3"/>
  <c r="AX37" i="3"/>
  <c r="AX65" i="3"/>
  <c r="AY113" i="3"/>
  <c r="AY176" i="3"/>
  <c r="AY16" i="3"/>
  <c r="AX48" i="3"/>
  <c r="AY63" i="3"/>
  <c r="AX150" i="3"/>
  <c r="AX12" i="3"/>
  <c r="AX173" i="3"/>
  <c r="AX157" i="3"/>
  <c r="AX93" i="3"/>
  <c r="AX61" i="3"/>
  <c r="AX109" i="3"/>
  <c r="AX141" i="3"/>
  <c r="AX125" i="3"/>
  <c r="AX128" i="3"/>
  <c r="AX5" i="3"/>
  <c r="AX7" i="3"/>
  <c r="AY22" i="3"/>
  <c r="AX27" i="3"/>
  <c r="AX29" i="3"/>
  <c r="AY34" i="3"/>
  <c r="AX44" i="3"/>
  <c r="AY54" i="3"/>
  <c r="AX67" i="3"/>
  <c r="AX69" i="3"/>
  <c r="AX71" i="3"/>
  <c r="AY84" i="3"/>
  <c r="AX87" i="3"/>
  <c r="AX122" i="3"/>
  <c r="AX143" i="3"/>
  <c r="AX55" i="3"/>
  <c r="AX95" i="3"/>
  <c r="AX116" i="3"/>
  <c r="AX134" i="3"/>
  <c r="AY159" i="3"/>
  <c r="AX63" i="3"/>
  <c r="AX111" i="3"/>
  <c r="AX154" i="3"/>
  <c r="AY107" i="3"/>
  <c r="AY5" i="3"/>
  <c r="AY61" i="3"/>
  <c r="AY29" i="3"/>
  <c r="AY10" i="3"/>
  <c r="AY173" i="3"/>
  <c r="AY141" i="3"/>
  <c r="AY157" i="3"/>
  <c r="AY125" i="3"/>
  <c r="AY93" i="3"/>
  <c r="AY48" i="3"/>
  <c r="AY109" i="3"/>
  <c r="AY80" i="3"/>
  <c r="AX25" i="3"/>
  <c r="AY44" i="3"/>
  <c r="AX47" i="3"/>
  <c r="AY69" i="3"/>
  <c r="AY74" i="3"/>
  <c r="AY82" i="3"/>
  <c r="AY97" i="3"/>
  <c r="AX100" i="3"/>
  <c r="AX118" i="3"/>
  <c r="AY120" i="3"/>
  <c r="AY143" i="3"/>
  <c r="AY161" i="3"/>
  <c r="AX164" i="3"/>
  <c r="AX59" i="3"/>
  <c r="AY76" i="3"/>
  <c r="AY78" i="3"/>
  <c r="AY102" i="3"/>
  <c r="AX107" i="3"/>
  <c r="AY116" i="3"/>
  <c r="AY118" i="3"/>
  <c r="AY134" i="3"/>
  <c r="AX139" i="3"/>
  <c r="AY150" i="3"/>
  <c r="AY23" i="3"/>
  <c r="AX70" i="3"/>
  <c r="AY162" i="3"/>
  <c r="AX91" i="3"/>
  <c r="AY132" i="3"/>
  <c r="AY148" i="3"/>
  <c r="AX155" i="3"/>
  <c r="AY164" i="3"/>
  <c r="AX4" i="3"/>
  <c r="AX68" i="3"/>
  <c r="AX105" i="3"/>
  <c r="AY114" i="3"/>
  <c r="AX121" i="3"/>
  <c r="AX19" i="3"/>
  <c r="AX32" i="3"/>
  <c r="AX49" i="3"/>
  <c r="AX53" i="3"/>
  <c r="AY68" i="3"/>
  <c r="AY70" i="3"/>
  <c r="AY72" i="3"/>
  <c r="AX81" i="3"/>
  <c r="AX83" i="3"/>
  <c r="AX85" i="3"/>
  <c r="AX98" i="3"/>
  <c r="AX103" i="3"/>
  <c r="AY105" i="3"/>
  <c r="AX114" i="3"/>
  <c r="AX119" i="3"/>
  <c r="AY121" i="3"/>
  <c r="AX130" i="3"/>
  <c r="AX135" i="3"/>
  <c r="AY137" i="3"/>
  <c r="AX146" i="3"/>
  <c r="AX151" i="3"/>
  <c r="AY153" i="3"/>
  <c r="AX162" i="3"/>
  <c r="AX167" i="3"/>
  <c r="AY169" i="3"/>
  <c r="AX178" i="3"/>
  <c r="AY15" i="3"/>
  <c r="AY17" i="3"/>
  <c r="AY19" i="3"/>
  <c r="AY21" i="3"/>
  <c r="AX28" i="3"/>
  <c r="AX30" i="3"/>
  <c r="AX34" i="3"/>
  <c r="AY47" i="3"/>
  <c r="AY49" i="3"/>
  <c r="AY51" i="3"/>
  <c r="AY53" i="3"/>
  <c r="AX60" i="3"/>
  <c r="AX62" i="3"/>
  <c r="AX66" i="3"/>
  <c r="AY79" i="3"/>
  <c r="AY81" i="3"/>
  <c r="AY85" i="3"/>
  <c r="AX92" i="3"/>
  <c r="AX94" i="3"/>
  <c r="AY96" i="3"/>
  <c r="AY103" i="3"/>
  <c r="AX108" i="3"/>
  <c r="AX110" i="3"/>
  <c r="AY112" i="3"/>
  <c r="AY119" i="3"/>
  <c r="AX124" i="3"/>
  <c r="AX126" i="3"/>
  <c r="AY128" i="3"/>
  <c r="AY135" i="3"/>
  <c r="AX140" i="3"/>
  <c r="AX142" i="3"/>
  <c r="AY144" i="3"/>
  <c r="AY151" i="3"/>
  <c r="AX156" i="3"/>
  <c r="AX158" i="3"/>
  <c r="AY160" i="3"/>
  <c r="AY167" i="3"/>
  <c r="AX172" i="3"/>
  <c r="AX174" i="3"/>
  <c r="AX57" i="3"/>
  <c r="AY100" i="3"/>
  <c r="AX123" i="3"/>
  <c r="AY166" i="3"/>
  <c r="AX10" i="3"/>
  <c r="AX36" i="3"/>
  <c r="AX137" i="3"/>
  <c r="AY139" i="3"/>
  <c r="AY146" i="3"/>
  <c r="AX153" i="3"/>
  <c r="AY155" i="3"/>
  <c r="AX160" i="3"/>
  <c r="AX169" i="3"/>
  <c r="AY178" i="3"/>
  <c r="AY4" i="3"/>
  <c r="AY6" i="3"/>
  <c r="AY8" i="3"/>
  <c r="AX17" i="3"/>
  <c r="AX21" i="3"/>
  <c r="AY36" i="3"/>
  <c r="AX11" i="3"/>
  <c r="AY28" i="3"/>
  <c r="AY32" i="3"/>
  <c r="AX41" i="3"/>
  <c r="AX43" i="3"/>
  <c r="AX45" i="3"/>
  <c r="AX56" i="3"/>
  <c r="AY60" i="3"/>
  <c r="AY62" i="3"/>
  <c r="AY64" i="3"/>
  <c r="AX73" i="3"/>
  <c r="AX75" i="3"/>
  <c r="AX77" i="3"/>
  <c r="AY92" i="3"/>
  <c r="AY94" i="3"/>
  <c r="AX99" i="3"/>
  <c r="AX101" i="3"/>
  <c r="AY108" i="3"/>
  <c r="AY110" i="3"/>
  <c r="AX115" i="3"/>
  <c r="AX117" i="3"/>
  <c r="AY124" i="3"/>
  <c r="AY126" i="3"/>
  <c r="AX131" i="3"/>
  <c r="AX133" i="3"/>
  <c r="AY140" i="3"/>
  <c r="AY142" i="3"/>
  <c r="AX147" i="3"/>
  <c r="AX149" i="3"/>
  <c r="AY156" i="3"/>
  <c r="AY158" i="3"/>
  <c r="AX163" i="3"/>
  <c r="AX165" i="3"/>
  <c r="AY172" i="3"/>
  <c r="AY174" i="3"/>
  <c r="AX179" i="3"/>
  <c r="AX89" i="3"/>
  <c r="AX171" i="3"/>
  <c r="AX6" i="3"/>
  <c r="AY25" i="3"/>
  <c r="AY27" i="3"/>
  <c r="AX38" i="3"/>
  <c r="AX42" i="3"/>
  <c r="AY55" i="3"/>
  <c r="AY57" i="3"/>
  <c r="AY59" i="3"/>
  <c r="AY87" i="3"/>
  <c r="AY89" i="3"/>
  <c r="AY98" i="3"/>
  <c r="AY123" i="3"/>
  <c r="AY130" i="3"/>
  <c r="AX144" i="3"/>
  <c r="AY171" i="3"/>
  <c r="AX176" i="3"/>
  <c r="AY38" i="3"/>
  <c r="AY40" i="3"/>
  <c r="AX51" i="3"/>
  <c r="AX9" i="3"/>
  <c r="AX13" i="3"/>
  <c r="AX24" i="3"/>
  <c r="AY30" i="3"/>
  <c r="AY7" i="3"/>
  <c r="AY9" i="3"/>
  <c r="AY11" i="3"/>
  <c r="AY13" i="3"/>
  <c r="AX20" i="3"/>
  <c r="AX22" i="3"/>
  <c r="AX26" i="3"/>
  <c r="AY39" i="3"/>
  <c r="AY41" i="3"/>
  <c r="AY43" i="3"/>
  <c r="AY45" i="3"/>
  <c r="AX52" i="3"/>
  <c r="AX54" i="3"/>
  <c r="AX58" i="3"/>
  <c r="AY71" i="3"/>
  <c r="AY73" i="3"/>
  <c r="AY77" i="3"/>
  <c r="AX84" i="3"/>
  <c r="AX86" i="3"/>
  <c r="AX90" i="3"/>
  <c r="AX97" i="3"/>
  <c r="AY101" i="3"/>
  <c r="AY106" i="3"/>
  <c r="AX113" i="3"/>
  <c r="AY115" i="3"/>
  <c r="AY117" i="3"/>
  <c r="AY122" i="3"/>
  <c r="AX129" i="3"/>
  <c r="AY131" i="3"/>
  <c r="AY133" i="3"/>
  <c r="AX136" i="3"/>
  <c r="AY138" i="3"/>
  <c r="AX145" i="3"/>
  <c r="AY147" i="3"/>
  <c r="AY149" i="3"/>
  <c r="AX152" i="3"/>
  <c r="AY154" i="3"/>
  <c r="AX161" i="3"/>
  <c r="AY163" i="3"/>
  <c r="AY165" i="3"/>
  <c r="AX168" i="3"/>
  <c r="AY170" i="3"/>
  <c r="AX177" i="3"/>
  <c r="AY179" i="3"/>
  <c r="AX3" i="3"/>
  <c r="AY3" i="3"/>
  <c r="AX64" i="3"/>
  <c r="AY67" i="3"/>
  <c r="AX72" i="3"/>
  <c r="AY75" i="3"/>
  <c r="AX80" i="3"/>
  <c r="AY83" i="3"/>
  <c r="AX88" i="3"/>
  <c r="AY91" i="3"/>
  <c r="AX96" i="3"/>
  <c r="AY99" i="3"/>
  <c r="AX104" i="3"/>
  <c r="AX112" i="3"/>
  <c r="AX120" i="3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P31" i="1" s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P15" i="1" s="1"/>
  <c r="O14" i="1"/>
  <c r="P14" i="1" s="1"/>
  <c r="O13" i="1"/>
  <c r="P13" i="1" s="1"/>
  <c r="O12" i="1"/>
  <c r="P12" i="1" s="1"/>
  <c r="O11" i="1"/>
  <c r="P11" i="1" s="1"/>
  <c r="N192" i="1"/>
  <c r="O149" i="6" s="1"/>
  <c r="M192" i="1"/>
  <c r="N191" i="1"/>
  <c r="O148" i="6" s="1"/>
  <c r="M191" i="1"/>
  <c r="N190" i="1"/>
  <c r="O147" i="6" s="1"/>
  <c r="M190" i="1"/>
  <c r="N189" i="1"/>
  <c r="O146" i="6" s="1"/>
  <c r="M189" i="1"/>
  <c r="N188" i="1"/>
  <c r="O145" i="6" s="1"/>
  <c r="M188" i="1"/>
  <c r="N187" i="1"/>
  <c r="O144" i="6" s="1"/>
  <c r="M187" i="1"/>
  <c r="N186" i="1"/>
  <c r="O143" i="6" s="1"/>
  <c r="M186" i="1"/>
  <c r="N185" i="1"/>
  <c r="O142" i="6" s="1"/>
  <c r="M185" i="1"/>
  <c r="N184" i="1"/>
  <c r="O141" i="6" s="1"/>
  <c r="M184" i="1"/>
  <c r="N183" i="1"/>
  <c r="O140" i="6" s="1"/>
  <c r="M183" i="1"/>
  <c r="N182" i="1"/>
  <c r="O139" i="6" s="1"/>
  <c r="M182" i="1"/>
  <c r="N181" i="1"/>
  <c r="O138" i="6" s="1"/>
  <c r="M181" i="1"/>
  <c r="N180" i="1"/>
  <c r="O137" i="6" s="1"/>
  <c r="M180" i="1"/>
  <c r="N179" i="1"/>
  <c r="O136" i="6" s="1"/>
  <c r="M179" i="1"/>
  <c r="N178" i="1"/>
  <c r="O135" i="6" s="1"/>
  <c r="M178" i="1"/>
  <c r="N177" i="1"/>
  <c r="O134" i="6" s="1"/>
  <c r="M177" i="1"/>
  <c r="N176" i="1"/>
  <c r="O133" i="6" s="1"/>
  <c r="M176" i="1"/>
  <c r="N175" i="1"/>
  <c r="O132" i="6" s="1"/>
  <c r="M175" i="1"/>
  <c r="N174" i="1"/>
  <c r="O131" i="6" s="1"/>
  <c r="M174" i="1"/>
  <c r="N173" i="1"/>
  <c r="O130" i="6" s="1"/>
  <c r="M173" i="1"/>
  <c r="N172" i="1"/>
  <c r="O129" i="6" s="1"/>
  <c r="M172" i="1"/>
  <c r="N171" i="1"/>
  <c r="O128" i="6" s="1"/>
  <c r="M171" i="1"/>
  <c r="N170" i="1"/>
  <c r="O127" i="6" s="1"/>
  <c r="M170" i="1"/>
  <c r="N169" i="1"/>
  <c r="O126" i="6" s="1"/>
  <c r="M169" i="1"/>
  <c r="N168" i="1"/>
  <c r="O125" i="6" s="1"/>
  <c r="M168" i="1"/>
  <c r="N167" i="1"/>
  <c r="O124" i="6" s="1"/>
  <c r="M167" i="1"/>
  <c r="N166" i="1"/>
  <c r="O123" i="6" s="1"/>
  <c r="M166" i="1"/>
  <c r="N165" i="1"/>
  <c r="O122" i="6" s="1"/>
  <c r="M165" i="1"/>
  <c r="N164" i="1"/>
  <c r="O121" i="6" s="1"/>
  <c r="M164" i="1"/>
  <c r="N163" i="1"/>
  <c r="O120" i="6" s="1"/>
  <c r="M163" i="1"/>
  <c r="N162" i="1"/>
  <c r="O119" i="6" s="1"/>
  <c r="M162" i="1"/>
  <c r="N161" i="1"/>
  <c r="O118" i="6" s="1"/>
  <c r="M161" i="1"/>
  <c r="N160" i="1"/>
  <c r="O117" i="6" s="1"/>
  <c r="M160" i="1"/>
  <c r="N159" i="1"/>
  <c r="O116" i="6" s="1"/>
  <c r="M159" i="1"/>
  <c r="N158" i="1"/>
  <c r="O115" i="6" s="1"/>
  <c r="M158" i="1"/>
  <c r="N157" i="1"/>
  <c r="O114" i="6" s="1"/>
  <c r="M157" i="1"/>
  <c r="N156" i="1"/>
  <c r="O113" i="6" s="1"/>
  <c r="M156" i="1"/>
  <c r="N155" i="1"/>
  <c r="O112" i="6" s="1"/>
  <c r="M155" i="1"/>
  <c r="N154" i="1"/>
  <c r="O111" i="6" s="1"/>
  <c r="M154" i="1"/>
  <c r="N153" i="1"/>
  <c r="O110" i="6" s="1"/>
  <c r="M153" i="1"/>
  <c r="N152" i="1"/>
  <c r="O109" i="6" s="1"/>
  <c r="M152" i="1"/>
  <c r="N151" i="1"/>
  <c r="O108" i="6" s="1"/>
  <c r="M151" i="1"/>
  <c r="N150" i="1"/>
  <c r="O107" i="6" s="1"/>
  <c r="M150" i="1"/>
  <c r="N149" i="1"/>
  <c r="O106" i="6" s="1"/>
  <c r="M149" i="1"/>
  <c r="N148" i="1"/>
  <c r="O105" i="6" s="1"/>
  <c r="M148" i="1"/>
  <c r="N147" i="1"/>
  <c r="O104" i="6" s="1"/>
  <c r="M147" i="1"/>
  <c r="N146" i="1"/>
  <c r="O103" i="6" s="1"/>
  <c r="M146" i="1"/>
  <c r="N145" i="1"/>
  <c r="O102" i="6" s="1"/>
  <c r="M145" i="1"/>
  <c r="N144" i="1"/>
  <c r="O101" i="6" s="1"/>
  <c r="M144" i="1"/>
  <c r="N143" i="1"/>
  <c r="O100" i="6" s="1"/>
  <c r="M143" i="1"/>
  <c r="N142" i="1"/>
  <c r="O99" i="6" s="1"/>
  <c r="M142" i="1"/>
  <c r="N141" i="1"/>
  <c r="O98" i="6" s="1"/>
  <c r="M141" i="1"/>
  <c r="N140" i="1"/>
  <c r="O97" i="6" s="1"/>
  <c r="M140" i="1"/>
  <c r="N139" i="1"/>
  <c r="O96" i="6" s="1"/>
  <c r="M139" i="1"/>
  <c r="N138" i="1"/>
  <c r="O95" i="6" s="1"/>
  <c r="M138" i="1"/>
  <c r="N137" i="1"/>
  <c r="O94" i="6" s="1"/>
  <c r="M137" i="1"/>
  <c r="N136" i="1"/>
  <c r="O93" i="6" s="1"/>
  <c r="M136" i="1"/>
  <c r="N135" i="1"/>
  <c r="O92" i="6" s="1"/>
  <c r="M135" i="1"/>
  <c r="N134" i="1"/>
  <c r="O91" i="6" s="1"/>
  <c r="M134" i="1"/>
  <c r="N133" i="1"/>
  <c r="O90" i="6" s="1"/>
  <c r="M133" i="1"/>
  <c r="N132" i="1"/>
  <c r="O89" i="6" s="1"/>
  <c r="M132" i="1"/>
  <c r="N131" i="1"/>
  <c r="O88" i="6" s="1"/>
  <c r="M131" i="1"/>
  <c r="N130" i="1"/>
  <c r="O87" i="6" s="1"/>
  <c r="M130" i="1"/>
  <c r="N129" i="1"/>
  <c r="O86" i="6" s="1"/>
  <c r="M129" i="1"/>
  <c r="N128" i="1"/>
  <c r="O85" i="6" s="1"/>
  <c r="M128" i="1"/>
  <c r="N127" i="1"/>
  <c r="O84" i="6" s="1"/>
  <c r="M127" i="1"/>
  <c r="N126" i="1"/>
  <c r="O83" i="6" s="1"/>
  <c r="M126" i="1"/>
  <c r="N125" i="1"/>
  <c r="O82" i="6" s="1"/>
  <c r="M125" i="1"/>
  <c r="N124" i="1"/>
  <c r="O81" i="6" s="1"/>
  <c r="M124" i="1"/>
  <c r="N123" i="1"/>
  <c r="O80" i="6" s="1"/>
  <c r="M123" i="1"/>
  <c r="N122" i="1"/>
  <c r="O79" i="6" s="1"/>
  <c r="M122" i="1"/>
  <c r="N121" i="1"/>
  <c r="O78" i="6" s="1"/>
  <c r="M121" i="1"/>
  <c r="N120" i="1"/>
  <c r="O77" i="6" s="1"/>
  <c r="M120" i="1"/>
  <c r="N119" i="1"/>
  <c r="O76" i="6" s="1"/>
  <c r="M119" i="1"/>
  <c r="N118" i="1"/>
  <c r="O75" i="6" s="1"/>
  <c r="M118" i="1"/>
  <c r="N117" i="1"/>
  <c r="O74" i="6" s="1"/>
  <c r="M117" i="1"/>
  <c r="N116" i="1"/>
  <c r="O73" i="6" s="1"/>
  <c r="M116" i="1"/>
  <c r="N115" i="1"/>
  <c r="O72" i="6" s="1"/>
  <c r="M115" i="1"/>
  <c r="N114" i="1"/>
  <c r="O71" i="6" s="1"/>
  <c r="M114" i="1"/>
  <c r="N113" i="1"/>
  <c r="O70" i="6" s="1"/>
  <c r="M113" i="1"/>
  <c r="N112" i="1"/>
  <c r="O69" i="6" s="1"/>
  <c r="M112" i="1"/>
  <c r="N111" i="1"/>
  <c r="O68" i="6" s="1"/>
  <c r="M111" i="1"/>
  <c r="N110" i="1"/>
  <c r="O67" i="6" s="1"/>
  <c r="M110" i="1"/>
  <c r="N109" i="1"/>
  <c r="O66" i="6" s="1"/>
  <c r="M109" i="1"/>
  <c r="N108" i="1"/>
  <c r="O65" i="6" s="1"/>
  <c r="M108" i="1"/>
  <c r="N107" i="1"/>
  <c r="O64" i="6" s="1"/>
  <c r="M107" i="1"/>
  <c r="N106" i="1"/>
  <c r="O63" i="6" s="1"/>
  <c r="M106" i="1"/>
  <c r="N105" i="1"/>
  <c r="O62" i="6" s="1"/>
  <c r="M105" i="1"/>
  <c r="N104" i="1"/>
  <c r="O61" i="6" s="1"/>
  <c r="M104" i="1"/>
  <c r="N103" i="1"/>
  <c r="O60" i="6" s="1"/>
  <c r="M103" i="1"/>
  <c r="N102" i="1"/>
  <c r="O59" i="6" s="1"/>
  <c r="M102" i="1"/>
  <c r="N101" i="1"/>
  <c r="O58" i="6" s="1"/>
  <c r="M101" i="1"/>
  <c r="N100" i="1"/>
  <c r="O57" i="6" s="1"/>
  <c r="M100" i="1"/>
  <c r="N99" i="1"/>
  <c r="O56" i="6" s="1"/>
  <c r="M99" i="1"/>
  <c r="N98" i="1"/>
  <c r="O55" i="6" s="1"/>
  <c r="M98" i="1"/>
  <c r="N97" i="1"/>
  <c r="O54" i="6" s="1"/>
  <c r="M97" i="1"/>
  <c r="N96" i="1"/>
  <c r="O53" i="6" s="1"/>
  <c r="M96" i="1"/>
  <c r="N95" i="1"/>
  <c r="O52" i="6" s="1"/>
  <c r="M95" i="1"/>
  <c r="N94" i="1"/>
  <c r="O51" i="6" s="1"/>
  <c r="M94" i="1"/>
  <c r="N93" i="1"/>
  <c r="O50" i="6" s="1"/>
  <c r="M93" i="1"/>
  <c r="N92" i="1"/>
  <c r="O49" i="6" s="1"/>
  <c r="M92" i="1"/>
  <c r="N91" i="1"/>
  <c r="O48" i="6" s="1"/>
  <c r="M91" i="1"/>
  <c r="N90" i="1"/>
  <c r="O47" i="6" s="1"/>
  <c r="M90" i="1"/>
  <c r="N89" i="1"/>
  <c r="O46" i="6" s="1"/>
  <c r="M89" i="1"/>
  <c r="N88" i="1"/>
  <c r="O45" i="6" s="1"/>
  <c r="M88" i="1"/>
  <c r="N87" i="1"/>
  <c r="O44" i="6" s="1"/>
  <c r="M87" i="1"/>
  <c r="N86" i="1"/>
  <c r="O43" i="6" s="1"/>
  <c r="M86" i="1"/>
  <c r="N85" i="1"/>
  <c r="O42" i="6" s="1"/>
  <c r="M85" i="1"/>
  <c r="N84" i="1"/>
  <c r="O41" i="6" s="1"/>
  <c r="M84" i="1"/>
  <c r="N83" i="1"/>
  <c r="O40" i="6" s="1"/>
  <c r="M83" i="1"/>
  <c r="N82" i="1"/>
  <c r="O39" i="6" s="1"/>
  <c r="M82" i="1"/>
  <c r="N81" i="1"/>
  <c r="O38" i="6" s="1"/>
  <c r="M81" i="1"/>
  <c r="N80" i="1"/>
  <c r="O37" i="6" s="1"/>
  <c r="M80" i="1"/>
  <c r="N79" i="1"/>
  <c r="O36" i="6" s="1"/>
  <c r="M79" i="1"/>
  <c r="N78" i="1"/>
  <c r="O35" i="6" s="1"/>
  <c r="M78" i="1"/>
  <c r="N77" i="1"/>
  <c r="O34" i="6" s="1"/>
  <c r="M77" i="1"/>
  <c r="N76" i="1"/>
  <c r="O33" i="6" s="1"/>
  <c r="M76" i="1"/>
  <c r="N75" i="1"/>
  <c r="O32" i="6" s="1"/>
  <c r="M75" i="1"/>
  <c r="N74" i="1"/>
  <c r="O31" i="6" s="1"/>
  <c r="M74" i="1"/>
  <c r="N73" i="1"/>
  <c r="O30" i="6" s="1"/>
  <c r="M73" i="1"/>
  <c r="N72" i="1"/>
  <c r="O29" i="6" s="1"/>
  <c r="M72" i="1"/>
  <c r="N71" i="1"/>
  <c r="O28" i="6" s="1"/>
  <c r="M71" i="1"/>
  <c r="N70" i="1"/>
  <c r="O27" i="6" s="1"/>
  <c r="M70" i="1"/>
  <c r="N69" i="1"/>
  <c r="O26" i="6" s="1"/>
  <c r="M69" i="1"/>
  <c r="N68" i="1"/>
  <c r="O25" i="6" s="1"/>
  <c r="M68" i="1"/>
  <c r="N67" i="1"/>
  <c r="O24" i="6" s="1"/>
  <c r="M67" i="1"/>
  <c r="N66" i="1"/>
  <c r="O23" i="6" s="1"/>
  <c r="M66" i="1"/>
  <c r="N65" i="1"/>
  <c r="O22" i="6" s="1"/>
  <c r="M65" i="1"/>
  <c r="N64" i="1"/>
  <c r="O21" i="6" s="1"/>
  <c r="M64" i="1"/>
  <c r="N63" i="1"/>
  <c r="O20" i="6" s="1"/>
  <c r="M63" i="1"/>
  <c r="N62" i="1"/>
  <c r="O19" i="6" s="1"/>
  <c r="M62" i="1"/>
  <c r="N61" i="1"/>
  <c r="O18" i="6" s="1"/>
  <c r="M61" i="1"/>
  <c r="N60" i="1"/>
  <c r="O17" i="6" s="1"/>
  <c r="M60" i="1"/>
  <c r="N59" i="1"/>
  <c r="O16" i="6" s="1"/>
  <c r="M59" i="1"/>
  <c r="N58" i="1"/>
  <c r="O15" i="6" s="1"/>
  <c r="M58" i="1"/>
  <c r="N57" i="1"/>
  <c r="O14" i="6" s="1"/>
  <c r="M57" i="1"/>
  <c r="N56" i="1"/>
  <c r="O13" i="6" s="1"/>
  <c r="M56" i="1"/>
  <c r="N55" i="1"/>
  <c r="O12" i="6" s="1"/>
  <c r="M55" i="1"/>
  <c r="N54" i="1"/>
  <c r="O11" i="6" s="1"/>
  <c r="M54" i="1"/>
  <c r="N53" i="1"/>
  <c r="O10" i="6" s="1"/>
  <c r="M53" i="1"/>
  <c r="N52" i="1"/>
  <c r="O9" i="6" s="1"/>
  <c r="M52" i="1"/>
  <c r="N51" i="1"/>
  <c r="O8" i="6" s="1"/>
  <c r="M51" i="1"/>
  <c r="N50" i="1"/>
  <c r="O7" i="6" s="1"/>
  <c r="M50" i="1"/>
  <c r="N49" i="1"/>
  <c r="O6" i="6" s="1"/>
  <c r="M49" i="1"/>
  <c r="N48" i="1"/>
  <c r="O5" i="6" s="1"/>
  <c r="M48" i="1"/>
  <c r="N47" i="1"/>
  <c r="O4" i="6" s="1"/>
  <c r="M47" i="1"/>
  <c r="N46" i="1"/>
  <c r="O3" i="6" s="1"/>
  <c r="M46" i="1"/>
  <c r="N45" i="1"/>
  <c r="O2" i="6" s="1"/>
  <c r="M45" i="1"/>
  <c r="M44" i="1"/>
  <c r="C31" i="2" s="1"/>
  <c r="M43" i="1"/>
  <c r="C30" i="2" s="1"/>
  <c r="M42" i="1"/>
  <c r="C29" i="2" s="1"/>
  <c r="M41" i="1"/>
  <c r="C28" i="2" s="1"/>
  <c r="M40" i="1"/>
  <c r="C27" i="2" s="1"/>
  <c r="M39" i="1"/>
  <c r="C26" i="2" s="1"/>
  <c r="M38" i="1"/>
  <c r="C25" i="2" s="1"/>
  <c r="M37" i="1"/>
  <c r="C24" i="2" s="1"/>
  <c r="M36" i="1"/>
  <c r="C23" i="2" s="1"/>
  <c r="M35" i="1"/>
  <c r="C22" i="2" s="1"/>
  <c r="M34" i="1"/>
  <c r="C21" i="2" s="1"/>
  <c r="M33" i="1"/>
  <c r="C20" i="2" s="1"/>
  <c r="M32" i="1"/>
  <c r="C19" i="2" s="1"/>
  <c r="M31" i="1"/>
  <c r="C18" i="2" s="1"/>
  <c r="M30" i="1"/>
  <c r="C17" i="2" s="1"/>
  <c r="M29" i="1"/>
  <c r="C16" i="2" s="1"/>
  <c r="M28" i="1"/>
  <c r="C15" i="2" s="1"/>
  <c r="M27" i="1"/>
  <c r="C14" i="2" s="1"/>
  <c r="M26" i="1"/>
  <c r="C13" i="2" s="1"/>
  <c r="M25" i="1"/>
  <c r="C12" i="2" s="1"/>
  <c r="M24" i="1"/>
  <c r="C11" i="2" s="1"/>
  <c r="M23" i="1"/>
  <c r="C10" i="2" s="1"/>
  <c r="M22" i="1"/>
  <c r="C9" i="2" s="1"/>
  <c r="M21" i="1"/>
  <c r="C8" i="2" s="1"/>
  <c r="M20" i="1"/>
  <c r="C7" i="2" s="1"/>
  <c r="M19" i="1"/>
  <c r="C6" i="2" s="1"/>
  <c r="M18" i="1"/>
  <c r="C5" i="2" s="1"/>
  <c r="M17" i="1"/>
  <c r="C4" i="2" s="1"/>
  <c r="M16" i="1"/>
  <c r="C3" i="2" s="1"/>
  <c r="M15" i="1"/>
  <c r="C2" i="2" s="1"/>
  <c r="M14" i="1"/>
  <c r="M13" i="1"/>
  <c r="M12" i="1"/>
  <c r="M11" i="1"/>
  <c r="K185" i="1"/>
  <c r="L181" i="1"/>
  <c r="K177" i="1"/>
  <c r="L173" i="1"/>
  <c r="K173" i="1"/>
  <c r="L165" i="1"/>
  <c r="L161" i="1"/>
  <c r="K161" i="1"/>
  <c r="K153" i="1"/>
  <c r="L149" i="1"/>
  <c r="K145" i="1"/>
  <c r="L141" i="1"/>
  <c r="K141" i="1"/>
  <c r="L133" i="1"/>
  <c r="L129" i="1"/>
  <c r="K129" i="1"/>
  <c r="K121" i="1"/>
  <c r="L117" i="1"/>
  <c r="K113" i="1"/>
  <c r="L109" i="1"/>
  <c r="K109" i="1"/>
  <c r="L101" i="1"/>
  <c r="L97" i="1"/>
  <c r="K97" i="1"/>
  <c r="K89" i="1"/>
  <c r="L85" i="1"/>
  <c r="K81" i="1"/>
  <c r="L77" i="1"/>
  <c r="K77" i="1"/>
  <c r="L69" i="1"/>
  <c r="L65" i="1"/>
  <c r="K65" i="1"/>
  <c r="K57" i="1"/>
  <c r="L53" i="1"/>
  <c r="K49" i="1"/>
  <c r="L45" i="1"/>
  <c r="K45" i="1"/>
  <c r="L37" i="1"/>
  <c r="M24" i="2" s="1"/>
  <c r="L33" i="1"/>
  <c r="M20" i="2" s="1"/>
  <c r="K29" i="1"/>
  <c r="L16" i="2" s="1"/>
  <c r="L25" i="1"/>
  <c r="M12" i="2" s="1"/>
  <c r="K25" i="1"/>
  <c r="L12" i="2" s="1"/>
  <c r="L17" i="1"/>
  <c r="M4" i="2" s="1"/>
  <c r="K17" i="1"/>
  <c r="L4" i="2" s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L184" i="1"/>
  <c r="K184" i="1"/>
  <c r="L183" i="1"/>
  <c r="K183" i="1"/>
  <c r="L182" i="1"/>
  <c r="K182" i="1"/>
  <c r="K181" i="1"/>
  <c r="L180" i="1"/>
  <c r="K180" i="1"/>
  <c r="L179" i="1"/>
  <c r="K179" i="1"/>
  <c r="L178" i="1"/>
  <c r="K178" i="1"/>
  <c r="L177" i="1"/>
  <c r="L176" i="1"/>
  <c r="K176" i="1"/>
  <c r="L175" i="1"/>
  <c r="K175" i="1"/>
  <c r="L174" i="1"/>
  <c r="K174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K165" i="1"/>
  <c r="L164" i="1"/>
  <c r="K164" i="1"/>
  <c r="L163" i="1"/>
  <c r="K163" i="1"/>
  <c r="L162" i="1"/>
  <c r="K162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L152" i="1"/>
  <c r="K152" i="1"/>
  <c r="L151" i="1"/>
  <c r="K151" i="1"/>
  <c r="L150" i="1"/>
  <c r="K150" i="1"/>
  <c r="K149" i="1"/>
  <c r="L148" i="1"/>
  <c r="K148" i="1"/>
  <c r="L147" i="1"/>
  <c r="K147" i="1"/>
  <c r="L146" i="1"/>
  <c r="K146" i="1"/>
  <c r="L145" i="1"/>
  <c r="L144" i="1"/>
  <c r="K144" i="1"/>
  <c r="L143" i="1"/>
  <c r="K143" i="1"/>
  <c r="L142" i="1"/>
  <c r="K142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K133" i="1"/>
  <c r="L132" i="1"/>
  <c r="K132" i="1"/>
  <c r="L131" i="1"/>
  <c r="K131" i="1"/>
  <c r="L130" i="1"/>
  <c r="K130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L120" i="1"/>
  <c r="K120" i="1"/>
  <c r="L119" i="1"/>
  <c r="K119" i="1"/>
  <c r="L118" i="1"/>
  <c r="K118" i="1"/>
  <c r="K117" i="1"/>
  <c r="L116" i="1"/>
  <c r="K116" i="1"/>
  <c r="L115" i="1"/>
  <c r="K115" i="1"/>
  <c r="L114" i="1"/>
  <c r="K114" i="1"/>
  <c r="L113" i="1"/>
  <c r="L112" i="1"/>
  <c r="K112" i="1"/>
  <c r="L111" i="1"/>
  <c r="K111" i="1"/>
  <c r="L110" i="1"/>
  <c r="K110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K101" i="1"/>
  <c r="L100" i="1"/>
  <c r="K100" i="1"/>
  <c r="L99" i="1"/>
  <c r="K99" i="1"/>
  <c r="L98" i="1"/>
  <c r="K98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L88" i="1"/>
  <c r="K88" i="1"/>
  <c r="L87" i="1"/>
  <c r="K87" i="1"/>
  <c r="L86" i="1"/>
  <c r="K86" i="1"/>
  <c r="K85" i="1"/>
  <c r="L84" i="1"/>
  <c r="K84" i="1"/>
  <c r="L83" i="1"/>
  <c r="K83" i="1"/>
  <c r="L82" i="1"/>
  <c r="K82" i="1"/>
  <c r="L81" i="1"/>
  <c r="L80" i="1"/>
  <c r="K80" i="1"/>
  <c r="L79" i="1"/>
  <c r="K79" i="1"/>
  <c r="L78" i="1"/>
  <c r="K78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K69" i="1"/>
  <c r="L68" i="1"/>
  <c r="K68" i="1"/>
  <c r="L67" i="1"/>
  <c r="K67" i="1"/>
  <c r="L66" i="1"/>
  <c r="K66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L56" i="1"/>
  <c r="K56" i="1"/>
  <c r="L55" i="1"/>
  <c r="K55" i="1"/>
  <c r="L54" i="1"/>
  <c r="K54" i="1"/>
  <c r="K53" i="1"/>
  <c r="L52" i="1"/>
  <c r="K52" i="1"/>
  <c r="L51" i="1"/>
  <c r="K51" i="1"/>
  <c r="L50" i="1"/>
  <c r="K50" i="1"/>
  <c r="L49" i="1"/>
  <c r="L48" i="1"/>
  <c r="K48" i="1"/>
  <c r="L47" i="1"/>
  <c r="K47" i="1"/>
  <c r="L46" i="1"/>
  <c r="K46" i="1"/>
  <c r="L44" i="1"/>
  <c r="M31" i="2" s="1"/>
  <c r="K44" i="1"/>
  <c r="L31" i="2" s="1"/>
  <c r="L43" i="1"/>
  <c r="M30" i="2" s="1"/>
  <c r="K43" i="1"/>
  <c r="L30" i="2" s="1"/>
  <c r="L42" i="1"/>
  <c r="M29" i="2" s="1"/>
  <c r="K42" i="1"/>
  <c r="L29" i="2" s="1"/>
  <c r="L41" i="1"/>
  <c r="M28" i="2" s="1"/>
  <c r="K41" i="1"/>
  <c r="L28" i="2" s="1"/>
  <c r="L40" i="1"/>
  <c r="M27" i="2" s="1"/>
  <c r="K40" i="1"/>
  <c r="L27" i="2" s="1"/>
  <c r="L39" i="1"/>
  <c r="M26" i="2" s="1"/>
  <c r="K39" i="1"/>
  <c r="L26" i="2" s="1"/>
  <c r="L38" i="1"/>
  <c r="M25" i="2" s="1"/>
  <c r="K38" i="1"/>
  <c r="L25" i="2" s="1"/>
  <c r="K37" i="1"/>
  <c r="L24" i="2" s="1"/>
  <c r="L36" i="1"/>
  <c r="M23" i="2" s="1"/>
  <c r="K36" i="1"/>
  <c r="L23" i="2" s="1"/>
  <c r="L35" i="1"/>
  <c r="M22" i="2" s="1"/>
  <c r="K35" i="1"/>
  <c r="L22" i="2" s="1"/>
  <c r="L34" i="1"/>
  <c r="M21" i="2" s="1"/>
  <c r="K34" i="1"/>
  <c r="L21" i="2" s="1"/>
  <c r="K33" i="1"/>
  <c r="L20" i="2" s="1"/>
  <c r="L32" i="1"/>
  <c r="M19" i="2" s="1"/>
  <c r="K32" i="1"/>
  <c r="L19" i="2" s="1"/>
  <c r="L31" i="1"/>
  <c r="M18" i="2" s="1"/>
  <c r="K31" i="1"/>
  <c r="L18" i="2" s="1"/>
  <c r="L30" i="1"/>
  <c r="M17" i="2" s="1"/>
  <c r="K30" i="1"/>
  <c r="L17" i="2" s="1"/>
  <c r="L29" i="1"/>
  <c r="M16" i="2" s="1"/>
  <c r="L28" i="1"/>
  <c r="M15" i="2" s="1"/>
  <c r="K28" i="1"/>
  <c r="L15" i="2" s="1"/>
  <c r="L27" i="1"/>
  <c r="M14" i="2" s="1"/>
  <c r="K27" i="1"/>
  <c r="L14" i="2" s="1"/>
  <c r="L26" i="1"/>
  <c r="M13" i="2" s="1"/>
  <c r="K26" i="1"/>
  <c r="L13" i="2" s="1"/>
  <c r="L24" i="1"/>
  <c r="M11" i="2" s="1"/>
  <c r="K24" i="1"/>
  <c r="L11" i="2" s="1"/>
  <c r="L23" i="1"/>
  <c r="M10" i="2" s="1"/>
  <c r="K23" i="1"/>
  <c r="L10" i="2" s="1"/>
  <c r="L22" i="1"/>
  <c r="M9" i="2" s="1"/>
  <c r="K22" i="1"/>
  <c r="L9" i="2" s="1"/>
  <c r="L21" i="1"/>
  <c r="M8" i="2" s="1"/>
  <c r="K21" i="1"/>
  <c r="L8" i="2" s="1"/>
  <c r="L20" i="1"/>
  <c r="M7" i="2" s="1"/>
  <c r="K20" i="1"/>
  <c r="L7" i="2" s="1"/>
  <c r="L19" i="1"/>
  <c r="M6" i="2" s="1"/>
  <c r="K19" i="1"/>
  <c r="L6" i="2" s="1"/>
  <c r="L18" i="1"/>
  <c r="M5" i="2" s="1"/>
  <c r="K18" i="1"/>
  <c r="L5" i="2" s="1"/>
  <c r="L16" i="1"/>
  <c r="M3" i="2" s="1"/>
  <c r="K16" i="1"/>
  <c r="L3" i="2" s="1"/>
  <c r="L15" i="1"/>
  <c r="M2" i="2" s="1"/>
  <c r="K15" i="1"/>
  <c r="L2" i="2" s="1"/>
  <c r="L14" i="1"/>
  <c r="K14" i="1"/>
  <c r="L13" i="1"/>
  <c r="K13" i="1"/>
  <c r="L12" i="1"/>
  <c r="K12" i="1"/>
  <c r="L11" i="1"/>
  <c r="K11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G192" i="1"/>
  <c r="D149" i="6" s="1"/>
  <c r="E192" i="1"/>
  <c r="D192" i="1"/>
  <c r="G191" i="1"/>
  <c r="D148" i="6" s="1"/>
  <c r="E191" i="1"/>
  <c r="D191" i="1"/>
  <c r="G190" i="1"/>
  <c r="D147" i="6" s="1"/>
  <c r="E190" i="1"/>
  <c r="D190" i="1"/>
  <c r="G189" i="1"/>
  <c r="D146" i="6" s="1"/>
  <c r="E189" i="1"/>
  <c r="D189" i="1"/>
  <c r="G188" i="1"/>
  <c r="D145" i="6" s="1"/>
  <c r="E188" i="1"/>
  <c r="D188" i="1"/>
  <c r="G187" i="1"/>
  <c r="D144" i="6" s="1"/>
  <c r="E187" i="1"/>
  <c r="D187" i="1"/>
  <c r="G186" i="1"/>
  <c r="D143" i="6" s="1"/>
  <c r="E186" i="1"/>
  <c r="D186" i="1"/>
  <c r="G185" i="1"/>
  <c r="D142" i="6" s="1"/>
  <c r="E185" i="1"/>
  <c r="D185" i="1"/>
  <c r="G184" i="1"/>
  <c r="D141" i="6" s="1"/>
  <c r="E184" i="1"/>
  <c r="D184" i="1"/>
  <c r="G183" i="1"/>
  <c r="D140" i="6" s="1"/>
  <c r="E183" i="1"/>
  <c r="D183" i="1"/>
  <c r="G182" i="1"/>
  <c r="D139" i="6" s="1"/>
  <c r="E182" i="1"/>
  <c r="D182" i="1"/>
  <c r="G181" i="1"/>
  <c r="D138" i="6" s="1"/>
  <c r="E181" i="1"/>
  <c r="D181" i="1"/>
  <c r="G180" i="1"/>
  <c r="D137" i="6" s="1"/>
  <c r="E180" i="1"/>
  <c r="D180" i="1"/>
  <c r="G179" i="1"/>
  <c r="D136" i="6" s="1"/>
  <c r="E179" i="1"/>
  <c r="D179" i="1"/>
  <c r="G178" i="1"/>
  <c r="D135" i="6" s="1"/>
  <c r="E178" i="1"/>
  <c r="D178" i="1"/>
  <c r="G177" i="1"/>
  <c r="D134" i="6" s="1"/>
  <c r="E177" i="1"/>
  <c r="D177" i="1"/>
  <c r="G176" i="1"/>
  <c r="D133" i="6" s="1"/>
  <c r="E176" i="1"/>
  <c r="D176" i="1"/>
  <c r="G175" i="1"/>
  <c r="D132" i="6" s="1"/>
  <c r="E175" i="1"/>
  <c r="D175" i="1"/>
  <c r="G174" i="1"/>
  <c r="D131" i="6" s="1"/>
  <c r="E174" i="1"/>
  <c r="D174" i="1"/>
  <c r="G173" i="1"/>
  <c r="D130" i="6" s="1"/>
  <c r="E173" i="1"/>
  <c r="D173" i="1"/>
  <c r="G172" i="1"/>
  <c r="D129" i="6" s="1"/>
  <c r="E172" i="1"/>
  <c r="D172" i="1"/>
  <c r="G171" i="1"/>
  <c r="D128" i="6" s="1"/>
  <c r="E171" i="1"/>
  <c r="D171" i="1"/>
  <c r="G170" i="1"/>
  <c r="D127" i="6" s="1"/>
  <c r="E170" i="1"/>
  <c r="D170" i="1"/>
  <c r="G169" i="1"/>
  <c r="D126" i="6" s="1"/>
  <c r="E169" i="1"/>
  <c r="D169" i="1"/>
  <c r="G168" i="1"/>
  <c r="D125" i="6" s="1"/>
  <c r="E168" i="1"/>
  <c r="D168" i="1"/>
  <c r="G167" i="1"/>
  <c r="D124" i="6" s="1"/>
  <c r="E167" i="1"/>
  <c r="D167" i="1"/>
  <c r="G166" i="1"/>
  <c r="D123" i="6" s="1"/>
  <c r="E166" i="1"/>
  <c r="D166" i="1"/>
  <c r="G165" i="1"/>
  <c r="D122" i="6" s="1"/>
  <c r="E165" i="1"/>
  <c r="D165" i="1"/>
  <c r="G164" i="1"/>
  <c r="D121" i="6" s="1"/>
  <c r="E164" i="1"/>
  <c r="D164" i="1"/>
  <c r="G163" i="1"/>
  <c r="D120" i="6" s="1"/>
  <c r="E163" i="1"/>
  <c r="D163" i="1"/>
  <c r="G162" i="1"/>
  <c r="D119" i="6" s="1"/>
  <c r="E162" i="1"/>
  <c r="D162" i="1"/>
  <c r="G161" i="1"/>
  <c r="D118" i="6" s="1"/>
  <c r="E161" i="1"/>
  <c r="D161" i="1"/>
  <c r="G160" i="1"/>
  <c r="D117" i="6" s="1"/>
  <c r="E160" i="1"/>
  <c r="D160" i="1"/>
  <c r="G159" i="1"/>
  <c r="D116" i="6" s="1"/>
  <c r="E159" i="1"/>
  <c r="D159" i="1"/>
  <c r="G158" i="1"/>
  <c r="D115" i="6" s="1"/>
  <c r="E158" i="1"/>
  <c r="D158" i="1"/>
  <c r="G157" i="1"/>
  <c r="D114" i="6" s="1"/>
  <c r="E157" i="1"/>
  <c r="D157" i="1"/>
  <c r="G156" i="1"/>
  <c r="D113" i="6" s="1"/>
  <c r="E156" i="1"/>
  <c r="D156" i="1"/>
  <c r="G155" i="1"/>
  <c r="D112" i="6" s="1"/>
  <c r="E155" i="1"/>
  <c r="D155" i="1"/>
  <c r="G154" i="1"/>
  <c r="D111" i="6" s="1"/>
  <c r="E154" i="1"/>
  <c r="D154" i="1"/>
  <c r="G153" i="1"/>
  <c r="D110" i="6" s="1"/>
  <c r="E153" i="1"/>
  <c r="D153" i="1"/>
  <c r="G152" i="1"/>
  <c r="D109" i="6" s="1"/>
  <c r="E152" i="1"/>
  <c r="D152" i="1"/>
  <c r="G151" i="1"/>
  <c r="D108" i="6" s="1"/>
  <c r="E151" i="1"/>
  <c r="D151" i="1"/>
  <c r="G150" i="1"/>
  <c r="D107" i="6" s="1"/>
  <c r="E150" i="1"/>
  <c r="D150" i="1"/>
  <c r="G149" i="1"/>
  <c r="D106" i="6" s="1"/>
  <c r="E149" i="1"/>
  <c r="D149" i="1"/>
  <c r="G148" i="1"/>
  <c r="D105" i="6" s="1"/>
  <c r="E148" i="1"/>
  <c r="D148" i="1"/>
  <c r="G147" i="1"/>
  <c r="D104" i="6" s="1"/>
  <c r="E147" i="1"/>
  <c r="D147" i="1"/>
  <c r="G146" i="1"/>
  <c r="D103" i="6" s="1"/>
  <c r="E146" i="1"/>
  <c r="D146" i="1"/>
  <c r="G145" i="1"/>
  <c r="D102" i="6" s="1"/>
  <c r="E145" i="1"/>
  <c r="D145" i="1"/>
  <c r="G144" i="1"/>
  <c r="D101" i="6" s="1"/>
  <c r="E144" i="1"/>
  <c r="D144" i="1"/>
  <c r="G143" i="1"/>
  <c r="D100" i="6" s="1"/>
  <c r="E143" i="1"/>
  <c r="D143" i="1"/>
  <c r="G142" i="1"/>
  <c r="D99" i="6" s="1"/>
  <c r="E142" i="1"/>
  <c r="D142" i="1"/>
  <c r="G141" i="1"/>
  <c r="D98" i="6" s="1"/>
  <c r="E141" i="1"/>
  <c r="D141" i="1"/>
  <c r="G140" i="1"/>
  <c r="D97" i="6" s="1"/>
  <c r="E140" i="1"/>
  <c r="D140" i="1"/>
  <c r="G139" i="1"/>
  <c r="D96" i="6" s="1"/>
  <c r="E139" i="1"/>
  <c r="D139" i="1"/>
  <c r="G138" i="1"/>
  <c r="D95" i="6" s="1"/>
  <c r="E138" i="1"/>
  <c r="D138" i="1"/>
  <c r="G137" i="1"/>
  <c r="D94" i="6" s="1"/>
  <c r="E137" i="1"/>
  <c r="D137" i="1"/>
  <c r="G136" i="1"/>
  <c r="D93" i="6" s="1"/>
  <c r="E136" i="1"/>
  <c r="D136" i="1"/>
  <c r="G135" i="1"/>
  <c r="D92" i="6" s="1"/>
  <c r="E135" i="1"/>
  <c r="D135" i="1"/>
  <c r="G134" i="1"/>
  <c r="D91" i="6" s="1"/>
  <c r="E134" i="1"/>
  <c r="D134" i="1"/>
  <c r="G133" i="1"/>
  <c r="D90" i="6" s="1"/>
  <c r="E133" i="1"/>
  <c r="D133" i="1"/>
  <c r="G132" i="1"/>
  <c r="D89" i="6" s="1"/>
  <c r="E132" i="1"/>
  <c r="D132" i="1"/>
  <c r="G131" i="1"/>
  <c r="D88" i="6" s="1"/>
  <c r="E131" i="1"/>
  <c r="D131" i="1"/>
  <c r="G130" i="1"/>
  <c r="D87" i="6" s="1"/>
  <c r="E130" i="1"/>
  <c r="D130" i="1"/>
  <c r="G129" i="1"/>
  <c r="D86" i="6" s="1"/>
  <c r="E129" i="1"/>
  <c r="D129" i="1"/>
  <c r="G128" i="1"/>
  <c r="D85" i="6" s="1"/>
  <c r="E128" i="1"/>
  <c r="D128" i="1"/>
  <c r="G127" i="1"/>
  <c r="D84" i="6" s="1"/>
  <c r="E127" i="1"/>
  <c r="D127" i="1"/>
  <c r="G126" i="1"/>
  <c r="D83" i="6" s="1"/>
  <c r="E126" i="1"/>
  <c r="D126" i="1"/>
  <c r="G125" i="1"/>
  <c r="D82" i="6" s="1"/>
  <c r="E125" i="1"/>
  <c r="D125" i="1"/>
  <c r="G124" i="1"/>
  <c r="D81" i="6" s="1"/>
  <c r="E124" i="1"/>
  <c r="D124" i="1"/>
  <c r="G123" i="1"/>
  <c r="D80" i="6" s="1"/>
  <c r="E123" i="1"/>
  <c r="D123" i="1"/>
  <c r="G122" i="1"/>
  <c r="D79" i="6" s="1"/>
  <c r="E122" i="1"/>
  <c r="D122" i="1"/>
  <c r="G121" i="1"/>
  <c r="D78" i="6" s="1"/>
  <c r="E121" i="1"/>
  <c r="D121" i="1"/>
  <c r="G120" i="1"/>
  <c r="D77" i="6" s="1"/>
  <c r="E120" i="1"/>
  <c r="D120" i="1"/>
  <c r="G119" i="1"/>
  <c r="D76" i="6" s="1"/>
  <c r="E119" i="1"/>
  <c r="D119" i="1"/>
  <c r="G118" i="1"/>
  <c r="D75" i="6" s="1"/>
  <c r="E118" i="1"/>
  <c r="D118" i="1"/>
  <c r="G117" i="1"/>
  <c r="D74" i="6" s="1"/>
  <c r="E117" i="1"/>
  <c r="D117" i="1"/>
  <c r="G116" i="1"/>
  <c r="D73" i="6" s="1"/>
  <c r="E116" i="1"/>
  <c r="D116" i="1"/>
  <c r="G115" i="1"/>
  <c r="D72" i="6" s="1"/>
  <c r="E115" i="1"/>
  <c r="D115" i="1"/>
  <c r="G114" i="1"/>
  <c r="D71" i="6" s="1"/>
  <c r="E114" i="1"/>
  <c r="D114" i="1"/>
  <c r="G113" i="1"/>
  <c r="D70" i="6" s="1"/>
  <c r="E113" i="1"/>
  <c r="D113" i="1"/>
  <c r="G112" i="1"/>
  <c r="D69" i="6" s="1"/>
  <c r="E112" i="1"/>
  <c r="D112" i="1"/>
  <c r="G111" i="1"/>
  <c r="D68" i="6" s="1"/>
  <c r="E111" i="1"/>
  <c r="D111" i="1"/>
  <c r="G110" i="1"/>
  <c r="D67" i="6" s="1"/>
  <c r="E110" i="1"/>
  <c r="D110" i="1"/>
  <c r="G109" i="1"/>
  <c r="D66" i="6" s="1"/>
  <c r="E109" i="1"/>
  <c r="D109" i="1"/>
  <c r="G108" i="1"/>
  <c r="D65" i="6" s="1"/>
  <c r="E108" i="1"/>
  <c r="D108" i="1"/>
  <c r="G107" i="1"/>
  <c r="D64" i="6" s="1"/>
  <c r="E107" i="1"/>
  <c r="D107" i="1"/>
  <c r="G106" i="1"/>
  <c r="D63" i="6" s="1"/>
  <c r="E106" i="1"/>
  <c r="D106" i="1"/>
  <c r="G105" i="1"/>
  <c r="D62" i="6" s="1"/>
  <c r="E105" i="1"/>
  <c r="D105" i="1"/>
  <c r="G104" i="1"/>
  <c r="D61" i="6" s="1"/>
  <c r="E104" i="1"/>
  <c r="D104" i="1"/>
  <c r="G103" i="1"/>
  <c r="D60" i="6" s="1"/>
  <c r="E103" i="1"/>
  <c r="D103" i="1"/>
  <c r="G102" i="1"/>
  <c r="D59" i="6" s="1"/>
  <c r="E102" i="1"/>
  <c r="D102" i="1"/>
  <c r="G101" i="1"/>
  <c r="D58" i="6" s="1"/>
  <c r="E101" i="1"/>
  <c r="D101" i="1"/>
  <c r="G100" i="1"/>
  <c r="D57" i="6" s="1"/>
  <c r="E100" i="1"/>
  <c r="D100" i="1"/>
  <c r="G99" i="1"/>
  <c r="D56" i="6" s="1"/>
  <c r="E99" i="1"/>
  <c r="D99" i="1"/>
  <c r="G98" i="1"/>
  <c r="D55" i="6" s="1"/>
  <c r="E98" i="1"/>
  <c r="D98" i="1"/>
  <c r="G97" i="1"/>
  <c r="D54" i="6" s="1"/>
  <c r="E97" i="1"/>
  <c r="D97" i="1"/>
  <c r="G96" i="1"/>
  <c r="D53" i="6" s="1"/>
  <c r="E96" i="1"/>
  <c r="D96" i="1"/>
  <c r="G95" i="1"/>
  <c r="D52" i="6" s="1"/>
  <c r="E95" i="1"/>
  <c r="D95" i="1"/>
  <c r="G94" i="1"/>
  <c r="D51" i="6" s="1"/>
  <c r="E94" i="1"/>
  <c r="D94" i="1"/>
  <c r="G93" i="1"/>
  <c r="D50" i="6" s="1"/>
  <c r="E93" i="1"/>
  <c r="D93" i="1"/>
  <c r="G92" i="1"/>
  <c r="D49" i="6" s="1"/>
  <c r="E92" i="1"/>
  <c r="D92" i="1"/>
  <c r="G91" i="1"/>
  <c r="D48" i="6" s="1"/>
  <c r="E91" i="1"/>
  <c r="D91" i="1"/>
  <c r="G90" i="1"/>
  <c r="D47" i="6" s="1"/>
  <c r="E90" i="1"/>
  <c r="D90" i="1"/>
  <c r="G89" i="1"/>
  <c r="D46" i="6" s="1"/>
  <c r="E89" i="1"/>
  <c r="D89" i="1"/>
  <c r="G88" i="1"/>
  <c r="D45" i="6" s="1"/>
  <c r="E88" i="1"/>
  <c r="D88" i="1"/>
  <c r="G87" i="1"/>
  <c r="D44" i="6" s="1"/>
  <c r="E87" i="1"/>
  <c r="D87" i="1"/>
  <c r="G86" i="1"/>
  <c r="D43" i="6" s="1"/>
  <c r="E86" i="1"/>
  <c r="D86" i="1"/>
  <c r="G85" i="1"/>
  <c r="D42" i="6" s="1"/>
  <c r="E85" i="1"/>
  <c r="D85" i="1"/>
  <c r="G84" i="1"/>
  <c r="D41" i="6" s="1"/>
  <c r="E84" i="1"/>
  <c r="D84" i="1"/>
  <c r="G83" i="1"/>
  <c r="D40" i="6" s="1"/>
  <c r="E83" i="1"/>
  <c r="D83" i="1"/>
  <c r="G82" i="1"/>
  <c r="D39" i="6" s="1"/>
  <c r="E82" i="1"/>
  <c r="D82" i="1"/>
  <c r="G81" i="1"/>
  <c r="D38" i="6" s="1"/>
  <c r="E81" i="1"/>
  <c r="D81" i="1"/>
  <c r="G80" i="1"/>
  <c r="D37" i="6" s="1"/>
  <c r="E80" i="1"/>
  <c r="D80" i="1"/>
  <c r="G79" i="1"/>
  <c r="D36" i="6" s="1"/>
  <c r="E79" i="1"/>
  <c r="D79" i="1"/>
  <c r="G78" i="1"/>
  <c r="D35" i="6" s="1"/>
  <c r="E78" i="1"/>
  <c r="D78" i="1"/>
  <c r="G77" i="1"/>
  <c r="D34" i="6" s="1"/>
  <c r="E77" i="1"/>
  <c r="D77" i="1"/>
  <c r="G76" i="1"/>
  <c r="D33" i="6" s="1"/>
  <c r="E76" i="1"/>
  <c r="D76" i="1"/>
  <c r="G75" i="1"/>
  <c r="D32" i="6" s="1"/>
  <c r="E75" i="1"/>
  <c r="D75" i="1"/>
  <c r="G74" i="1"/>
  <c r="D31" i="6" s="1"/>
  <c r="E74" i="1"/>
  <c r="D74" i="1"/>
  <c r="G73" i="1"/>
  <c r="D30" i="6" s="1"/>
  <c r="E73" i="1"/>
  <c r="D73" i="1"/>
  <c r="G72" i="1"/>
  <c r="D29" i="6" s="1"/>
  <c r="E72" i="1"/>
  <c r="D72" i="1"/>
  <c r="G71" i="1"/>
  <c r="D28" i="6" s="1"/>
  <c r="E71" i="1"/>
  <c r="D71" i="1"/>
  <c r="G70" i="1"/>
  <c r="D27" i="6" s="1"/>
  <c r="E70" i="1"/>
  <c r="D70" i="1"/>
  <c r="G69" i="1"/>
  <c r="D26" i="6" s="1"/>
  <c r="E69" i="1"/>
  <c r="D69" i="1"/>
  <c r="G68" i="1"/>
  <c r="D25" i="6" s="1"/>
  <c r="E68" i="1"/>
  <c r="D68" i="1"/>
  <c r="G67" i="1"/>
  <c r="D24" i="6" s="1"/>
  <c r="E67" i="1"/>
  <c r="D67" i="1"/>
  <c r="G66" i="1"/>
  <c r="D23" i="6" s="1"/>
  <c r="E66" i="1"/>
  <c r="D66" i="1"/>
  <c r="G65" i="1"/>
  <c r="D22" i="6" s="1"/>
  <c r="E65" i="1"/>
  <c r="D65" i="1"/>
  <c r="G64" i="1"/>
  <c r="D21" i="6" s="1"/>
  <c r="E64" i="1"/>
  <c r="D64" i="1"/>
  <c r="G63" i="1"/>
  <c r="D20" i="6" s="1"/>
  <c r="E63" i="1"/>
  <c r="D63" i="1"/>
  <c r="G62" i="1"/>
  <c r="D19" i="6" s="1"/>
  <c r="E62" i="1"/>
  <c r="D62" i="1"/>
  <c r="G61" i="1"/>
  <c r="D18" i="6" s="1"/>
  <c r="E61" i="1"/>
  <c r="D61" i="1"/>
  <c r="G60" i="1"/>
  <c r="D17" i="6" s="1"/>
  <c r="E60" i="1"/>
  <c r="D60" i="1"/>
  <c r="G59" i="1"/>
  <c r="D16" i="6" s="1"/>
  <c r="E59" i="1"/>
  <c r="D59" i="1"/>
  <c r="G58" i="1"/>
  <c r="D15" i="6" s="1"/>
  <c r="E58" i="1"/>
  <c r="D58" i="1"/>
  <c r="G57" i="1"/>
  <c r="D14" i="6" s="1"/>
  <c r="E57" i="1"/>
  <c r="D57" i="1"/>
  <c r="G56" i="1"/>
  <c r="D13" i="6" s="1"/>
  <c r="E56" i="1"/>
  <c r="D56" i="1"/>
  <c r="G55" i="1"/>
  <c r="D12" i="6" s="1"/>
  <c r="E55" i="1"/>
  <c r="D55" i="1"/>
  <c r="G54" i="1"/>
  <c r="D11" i="6" s="1"/>
  <c r="E54" i="1"/>
  <c r="D54" i="1"/>
  <c r="G53" i="1"/>
  <c r="D10" i="6" s="1"/>
  <c r="E53" i="1"/>
  <c r="D53" i="1"/>
  <c r="G52" i="1"/>
  <c r="D9" i="6" s="1"/>
  <c r="E52" i="1"/>
  <c r="D52" i="1"/>
  <c r="G51" i="1"/>
  <c r="D8" i="6" s="1"/>
  <c r="E51" i="1"/>
  <c r="D51" i="1"/>
  <c r="G50" i="1"/>
  <c r="D7" i="6" s="1"/>
  <c r="E50" i="1"/>
  <c r="D50" i="1"/>
  <c r="G49" i="1"/>
  <c r="D6" i="6" s="1"/>
  <c r="E49" i="1"/>
  <c r="D49" i="1"/>
  <c r="G48" i="1"/>
  <c r="D5" i="6" s="1"/>
  <c r="E48" i="1"/>
  <c r="D48" i="1"/>
  <c r="G47" i="1"/>
  <c r="D4" i="6" s="1"/>
  <c r="E47" i="1"/>
  <c r="D47" i="1"/>
  <c r="G46" i="1"/>
  <c r="D3" i="6" s="1"/>
  <c r="E46" i="1"/>
  <c r="D46" i="1"/>
  <c r="G45" i="1"/>
  <c r="D2" i="6" s="1"/>
  <c r="E45" i="1"/>
  <c r="D45" i="1"/>
  <c r="G44" i="1"/>
  <c r="D31" i="2" s="1"/>
  <c r="E44" i="1"/>
  <c r="D44" i="1"/>
  <c r="B31" i="2" s="1"/>
  <c r="G43" i="1"/>
  <c r="D30" i="2" s="1"/>
  <c r="E43" i="1"/>
  <c r="D43" i="1"/>
  <c r="B30" i="2" s="1"/>
  <c r="G42" i="1"/>
  <c r="D29" i="2" s="1"/>
  <c r="E42" i="1"/>
  <c r="D42" i="1"/>
  <c r="B29" i="2" s="1"/>
  <c r="G41" i="1"/>
  <c r="D28" i="2" s="1"/>
  <c r="E41" i="1"/>
  <c r="D41" i="1"/>
  <c r="B28" i="2" s="1"/>
  <c r="G40" i="1"/>
  <c r="D27" i="2" s="1"/>
  <c r="E40" i="1"/>
  <c r="D40" i="1"/>
  <c r="B27" i="2" s="1"/>
  <c r="G39" i="1"/>
  <c r="D26" i="2" s="1"/>
  <c r="E39" i="1"/>
  <c r="D39" i="1"/>
  <c r="B26" i="2" s="1"/>
  <c r="G38" i="1"/>
  <c r="D25" i="2" s="1"/>
  <c r="E38" i="1"/>
  <c r="D38" i="1"/>
  <c r="B25" i="2" s="1"/>
  <c r="G37" i="1"/>
  <c r="D24" i="2" s="1"/>
  <c r="E37" i="1"/>
  <c r="D37" i="1"/>
  <c r="B24" i="2" s="1"/>
  <c r="G36" i="1"/>
  <c r="D23" i="2" s="1"/>
  <c r="E36" i="1"/>
  <c r="D36" i="1"/>
  <c r="B23" i="2" s="1"/>
  <c r="G35" i="1"/>
  <c r="D22" i="2" s="1"/>
  <c r="E35" i="1"/>
  <c r="D35" i="1"/>
  <c r="B22" i="2" s="1"/>
  <c r="G34" i="1"/>
  <c r="D21" i="2" s="1"/>
  <c r="E34" i="1"/>
  <c r="D34" i="1"/>
  <c r="B21" i="2" s="1"/>
  <c r="G33" i="1"/>
  <c r="D20" i="2" s="1"/>
  <c r="E33" i="1"/>
  <c r="D33" i="1"/>
  <c r="B20" i="2" s="1"/>
  <c r="G32" i="1"/>
  <c r="D19" i="2" s="1"/>
  <c r="E32" i="1"/>
  <c r="D32" i="1"/>
  <c r="B19" i="2" s="1"/>
  <c r="G31" i="1"/>
  <c r="D18" i="2" s="1"/>
  <c r="E31" i="1"/>
  <c r="D31" i="1"/>
  <c r="B18" i="2" s="1"/>
  <c r="G30" i="1"/>
  <c r="D17" i="2" s="1"/>
  <c r="E30" i="1"/>
  <c r="D30" i="1"/>
  <c r="B17" i="2" s="1"/>
  <c r="G29" i="1"/>
  <c r="D16" i="2" s="1"/>
  <c r="E29" i="1"/>
  <c r="D29" i="1"/>
  <c r="B16" i="2" s="1"/>
  <c r="G28" i="1"/>
  <c r="D15" i="2" s="1"/>
  <c r="E28" i="1"/>
  <c r="D28" i="1"/>
  <c r="B15" i="2" s="1"/>
  <c r="G27" i="1"/>
  <c r="D14" i="2" s="1"/>
  <c r="E27" i="1"/>
  <c r="D27" i="1"/>
  <c r="B14" i="2" s="1"/>
  <c r="G26" i="1"/>
  <c r="D13" i="2" s="1"/>
  <c r="E26" i="1"/>
  <c r="D26" i="1"/>
  <c r="B13" i="2" s="1"/>
  <c r="G25" i="1"/>
  <c r="D12" i="2" s="1"/>
  <c r="E25" i="1"/>
  <c r="D25" i="1"/>
  <c r="B12" i="2" s="1"/>
  <c r="G24" i="1"/>
  <c r="D11" i="2" s="1"/>
  <c r="E24" i="1"/>
  <c r="D24" i="1"/>
  <c r="B11" i="2" s="1"/>
  <c r="G23" i="1"/>
  <c r="D10" i="2" s="1"/>
  <c r="E23" i="1"/>
  <c r="D23" i="1"/>
  <c r="B10" i="2" s="1"/>
  <c r="G22" i="1"/>
  <c r="D9" i="2" s="1"/>
  <c r="E22" i="1"/>
  <c r="D22" i="1"/>
  <c r="B9" i="2" s="1"/>
  <c r="G21" i="1"/>
  <c r="D8" i="2" s="1"/>
  <c r="E21" i="1"/>
  <c r="D21" i="1"/>
  <c r="B8" i="2" s="1"/>
  <c r="G20" i="1"/>
  <c r="D7" i="2" s="1"/>
  <c r="E20" i="1"/>
  <c r="D20" i="1"/>
  <c r="B7" i="2" s="1"/>
  <c r="G19" i="1"/>
  <c r="D6" i="2" s="1"/>
  <c r="E19" i="1"/>
  <c r="D19" i="1"/>
  <c r="B6" i="2" s="1"/>
  <c r="G18" i="1"/>
  <c r="D5" i="2" s="1"/>
  <c r="E18" i="1"/>
  <c r="D18" i="1"/>
  <c r="B5" i="2" s="1"/>
  <c r="G17" i="1"/>
  <c r="D4" i="2" s="1"/>
  <c r="E17" i="1"/>
  <c r="D17" i="1"/>
  <c r="B4" i="2" s="1"/>
  <c r="G16" i="1"/>
  <c r="D3" i="2" s="1"/>
  <c r="E16" i="1"/>
  <c r="D16" i="1"/>
  <c r="B3" i="2" s="1"/>
  <c r="G15" i="1"/>
  <c r="D2" i="2" s="1"/>
  <c r="E15" i="1"/>
  <c r="D15" i="1"/>
  <c r="B2" i="2" s="1"/>
  <c r="G14" i="1"/>
  <c r="E14" i="1"/>
  <c r="D14" i="1"/>
  <c r="G13" i="1"/>
  <c r="E13" i="1"/>
  <c r="D13" i="1"/>
  <c r="G12" i="1"/>
  <c r="E12" i="1"/>
  <c r="D12" i="1"/>
  <c r="G11" i="1"/>
  <c r="E11" i="1"/>
  <c r="D11" i="1"/>
  <c r="AT174" i="3" l="1"/>
  <c r="AT158" i="3"/>
  <c r="AT142" i="3"/>
  <c r="AT126" i="3"/>
  <c r="AT110" i="3"/>
  <c r="AT94" i="3"/>
  <c r="AT78" i="3"/>
  <c r="AT62" i="3"/>
  <c r="AT46" i="3"/>
  <c r="AT30" i="3"/>
  <c r="AT14" i="3"/>
  <c r="AU11" i="3"/>
  <c r="AU65" i="3"/>
  <c r="AU176" i="3"/>
  <c r="AT145" i="3"/>
  <c r="AT81" i="3"/>
  <c r="AT49" i="3"/>
  <c r="AT173" i="3"/>
  <c r="AT157" i="3"/>
  <c r="AT141" i="3"/>
  <c r="AT125" i="3"/>
  <c r="AT109" i="3"/>
  <c r="AT93" i="3"/>
  <c r="AT77" i="3"/>
  <c r="AT61" i="3"/>
  <c r="AT45" i="3"/>
  <c r="AT29" i="3"/>
  <c r="AT13" i="3"/>
  <c r="AT28" i="3"/>
  <c r="AU3" i="3"/>
  <c r="AU41" i="3"/>
  <c r="AT121" i="3"/>
  <c r="AU24" i="3"/>
  <c r="AU171" i="3"/>
  <c r="AU155" i="3"/>
  <c r="AU139" i="3"/>
  <c r="AU123" i="3"/>
  <c r="AU107" i="3"/>
  <c r="AU91" i="3"/>
  <c r="AU75" i="3"/>
  <c r="AU59" i="3"/>
  <c r="AU43" i="3"/>
  <c r="AU113" i="3"/>
  <c r="AU81" i="3"/>
  <c r="AT161" i="3"/>
  <c r="AT179" i="3"/>
  <c r="AT163" i="3"/>
  <c r="AT147" i="3"/>
  <c r="AT131" i="3"/>
  <c r="AT115" i="3"/>
  <c r="AT99" i="3"/>
  <c r="AT83" i="3"/>
  <c r="AT67" i="3"/>
  <c r="AT51" i="3"/>
  <c r="AT35" i="3"/>
  <c r="AT19" i="3"/>
  <c r="AT3" i="3"/>
  <c r="AT74" i="3"/>
  <c r="AU49" i="3"/>
  <c r="AT2" i="3"/>
  <c r="AT113" i="3"/>
  <c r="AU177" i="3"/>
  <c r="AU161" i="3"/>
  <c r="AU145" i="3"/>
  <c r="AT114" i="3"/>
  <c r="AT57" i="3"/>
  <c r="AU167" i="3"/>
  <c r="AU151" i="3"/>
  <c r="AU135" i="3"/>
  <c r="AU119" i="3"/>
  <c r="AU103" i="3"/>
  <c r="AU87" i="3"/>
  <c r="AU71" i="3"/>
  <c r="AU55" i="3"/>
  <c r="AU39" i="3"/>
  <c r="AU23" i="3"/>
  <c r="AU7" i="3"/>
  <c r="AU102" i="3"/>
  <c r="AU62" i="3"/>
  <c r="AU38" i="3"/>
  <c r="AU14" i="3"/>
  <c r="AU40" i="3"/>
  <c r="AU174" i="3"/>
  <c r="AU158" i="3"/>
  <c r="AU142" i="3"/>
  <c r="AU126" i="3"/>
  <c r="AT79" i="3"/>
  <c r="AT63" i="3"/>
  <c r="AU22" i="3"/>
  <c r="AU173" i="3"/>
  <c r="AU157" i="3"/>
  <c r="AU141" i="3"/>
  <c r="AU125" i="3"/>
  <c r="AU109" i="3"/>
  <c r="AU93" i="3"/>
  <c r="AU77" i="3"/>
  <c r="AU61" i="3"/>
  <c r="AU45" i="3"/>
  <c r="AU29" i="3"/>
  <c r="AU13" i="3"/>
  <c r="AT4" i="3"/>
  <c r="AT18" i="3"/>
  <c r="AU160" i="3"/>
  <c r="AU120" i="3"/>
  <c r="AT65" i="3"/>
  <c r="AU48" i="3"/>
  <c r="AU172" i="3"/>
  <c r="AU156" i="3"/>
  <c r="AU140" i="3"/>
  <c r="AU124" i="3"/>
  <c r="AU108" i="3"/>
  <c r="AU92" i="3"/>
  <c r="AU76" i="3"/>
  <c r="AU60" i="3"/>
  <c r="AU44" i="3"/>
  <c r="AU28" i="3"/>
  <c r="AU12" i="3"/>
  <c r="AU27" i="3"/>
  <c r="AT122" i="3"/>
  <c r="AU25" i="3"/>
  <c r="AU88" i="3"/>
  <c r="AU8" i="3"/>
  <c r="AT164" i="3"/>
  <c r="AT148" i="3"/>
  <c r="AT132" i="3"/>
  <c r="AT116" i="3"/>
  <c r="AT100" i="3"/>
  <c r="AT84" i="3"/>
  <c r="AT68" i="3"/>
  <c r="AT52" i="3"/>
  <c r="AT36" i="3"/>
  <c r="AT98" i="3"/>
  <c r="AU73" i="3"/>
  <c r="AT105" i="3"/>
  <c r="AU178" i="3"/>
  <c r="AU162" i="3"/>
  <c r="AU146" i="3"/>
  <c r="AU130" i="3"/>
  <c r="AU114" i="3"/>
  <c r="AU98" i="3"/>
  <c r="AU82" i="3"/>
  <c r="AU66" i="3"/>
  <c r="AU50" i="3"/>
  <c r="AU34" i="3"/>
  <c r="AU18" i="3"/>
  <c r="AU2" i="3"/>
  <c r="AT58" i="3"/>
  <c r="AT34" i="3"/>
  <c r="AU144" i="3"/>
  <c r="AU112" i="3"/>
  <c r="AT170" i="3"/>
  <c r="AT154" i="3"/>
  <c r="AT138" i="3"/>
  <c r="AT106" i="3"/>
  <c r="AT176" i="3"/>
  <c r="AT160" i="3"/>
  <c r="AT144" i="3"/>
  <c r="AT128" i="3"/>
  <c r="AT112" i="3"/>
  <c r="AT96" i="3"/>
  <c r="AT80" i="3"/>
  <c r="AT64" i="3"/>
  <c r="AT48" i="3"/>
  <c r="AT32" i="3"/>
  <c r="AT16" i="3"/>
  <c r="AT111" i="3"/>
  <c r="AT95" i="3"/>
  <c r="AU54" i="3"/>
  <c r="AT31" i="3"/>
  <c r="AU128" i="3"/>
  <c r="AT33" i="3"/>
  <c r="AT167" i="3"/>
  <c r="AT151" i="3"/>
  <c r="AT135" i="3"/>
  <c r="AT119" i="3"/>
  <c r="AU78" i="3"/>
  <c r="AT55" i="3"/>
  <c r="AT7" i="3"/>
  <c r="AT166" i="3"/>
  <c r="AT150" i="3"/>
  <c r="AT134" i="3"/>
  <c r="AT118" i="3"/>
  <c r="AT102" i="3"/>
  <c r="AT86" i="3"/>
  <c r="AT70" i="3"/>
  <c r="AT54" i="3"/>
  <c r="AT38" i="3"/>
  <c r="AT22" i="3"/>
  <c r="AT6" i="3"/>
  <c r="AT130" i="3"/>
  <c r="AU9" i="3"/>
  <c r="AT153" i="3"/>
  <c r="AT97" i="3"/>
  <c r="AU64" i="3"/>
  <c r="AU32" i="3"/>
  <c r="AT165" i="3"/>
  <c r="AT149" i="3"/>
  <c r="AT133" i="3"/>
  <c r="AT117" i="3"/>
  <c r="AT101" i="3"/>
  <c r="AT85" i="3"/>
  <c r="AT69" i="3"/>
  <c r="AT53" i="3"/>
  <c r="AT37" i="3"/>
  <c r="AT21" i="3"/>
  <c r="AT5" i="3"/>
  <c r="AU19" i="3"/>
  <c r="AT66" i="3"/>
  <c r="AU17" i="3"/>
  <c r="AU80" i="3"/>
  <c r="AU179" i="3"/>
  <c r="AU163" i="3"/>
  <c r="AU147" i="3"/>
  <c r="AU131" i="3"/>
  <c r="AU115" i="3"/>
  <c r="AU99" i="3"/>
  <c r="AU83" i="3"/>
  <c r="AU67" i="3"/>
  <c r="AU51" i="3"/>
  <c r="AU35" i="3"/>
  <c r="AU97" i="3"/>
  <c r="AT169" i="3"/>
  <c r="AT89" i="3"/>
  <c r="AT171" i="3"/>
  <c r="AT155" i="3"/>
  <c r="AT139" i="3"/>
  <c r="AT123" i="3"/>
  <c r="AT107" i="3"/>
  <c r="AT91" i="3"/>
  <c r="AT75" i="3"/>
  <c r="AT59" i="3"/>
  <c r="AT43" i="3"/>
  <c r="AT27" i="3"/>
  <c r="AT11" i="3"/>
  <c r="AU129" i="3"/>
  <c r="AU57" i="3"/>
  <c r="AU33" i="3"/>
  <c r="AT137" i="3"/>
  <c r="AT17" i="3"/>
  <c r="AU169" i="3"/>
  <c r="AU153" i="3"/>
  <c r="AU137" i="3"/>
  <c r="AU105" i="3"/>
  <c r="AU175" i="3"/>
  <c r="AU159" i="3"/>
  <c r="AU143" i="3"/>
  <c r="AU127" i="3"/>
  <c r="AU111" i="3"/>
  <c r="AU95" i="3"/>
  <c r="AU79" i="3"/>
  <c r="AU63" i="3"/>
  <c r="AU47" i="3"/>
  <c r="AU31" i="3"/>
  <c r="AU15" i="3"/>
  <c r="AU110" i="3"/>
  <c r="AU94" i="3"/>
  <c r="AT47" i="3"/>
  <c r="AT23" i="3"/>
  <c r="AU104" i="3"/>
  <c r="AU16" i="3"/>
  <c r="AU166" i="3"/>
  <c r="AU150" i="3"/>
  <c r="AU134" i="3"/>
  <c r="AU118" i="3"/>
  <c r="AT71" i="3"/>
  <c r="AT39" i="3"/>
  <c r="AU6" i="3"/>
  <c r="AU165" i="3"/>
  <c r="AU149" i="3"/>
  <c r="AU133" i="3"/>
  <c r="AU117" i="3"/>
  <c r="AU101" i="3"/>
  <c r="AU85" i="3"/>
  <c r="AU69" i="3"/>
  <c r="AU53" i="3"/>
  <c r="AU37" i="3"/>
  <c r="AU21" i="3"/>
  <c r="AU5" i="3"/>
  <c r="AT90" i="3"/>
  <c r="AT177" i="3"/>
  <c r="AU152" i="3"/>
  <c r="AU96" i="3"/>
  <c r="AU56" i="3"/>
  <c r="AT9" i="3"/>
  <c r="AU164" i="3"/>
  <c r="AU148" i="3"/>
  <c r="AU132" i="3"/>
  <c r="AU116" i="3"/>
  <c r="AU100" i="3"/>
  <c r="AU84" i="3"/>
  <c r="AU68" i="3"/>
  <c r="AU52" i="3"/>
  <c r="AU36" i="3"/>
  <c r="AU20" i="3"/>
  <c r="AU4" i="3"/>
  <c r="AT12" i="3"/>
  <c r="AT42" i="3"/>
  <c r="AT10" i="3"/>
  <c r="AT73" i="3"/>
  <c r="AT172" i="3"/>
  <c r="AT156" i="3"/>
  <c r="AT140" i="3"/>
  <c r="AT124" i="3"/>
  <c r="AT108" i="3"/>
  <c r="AT92" i="3"/>
  <c r="AT76" i="3"/>
  <c r="AT60" i="3"/>
  <c r="AT44" i="3"/>
  <c r="AT20" i="3"/>
  <c r="AT82" i="3"/>
  <c r="AU168" i="3"/>
  <c r="AT25" i="3"/>
  <c r="AU170" i="3"/>
  <c r="AU154" i="3"/>
  <c r="AU138" i="3"/>
  <c r="AU122" i="3"/>
  <c r="AU106" i="3"/>
  <c r="AU90" i="3"/>
  <c r="AU74" i="3"/>
  <c r="AU58" i="3"/>
  <c r="AU42" i="3"/>
  <c r="AU26" i="3"/>
  <c r="AU10" i="3"/>
  <c r="AU89" i="3"/>
  <c r="AT50" i="3"/>
  <c r="AT26" i="3"/>
  <c r="AU136" i="3"/>
  <c r="AT178" i="3"/>
  <c r="AT162" i="3"/>
  <c r="AT146" i="3"/>
  <c r="AU121" i="3"/>
  <c r="AU72" i="3"/>
  <c r="AT168" i="3"/>
  <c r="AT152" i="3"/>
  <c r="AT136" i="3"/>
  <c r="AT120" i="3"/>
  <c r="AT104" i="3"/>
  <c r="AT88" i="3"/>
  <c r="AT72" i="3"/>
  <c r="AT56" i="3"/>
  <c r="AT40" i="3"/>
  <c r="AT24" i="3"/>
  <c r="AT8" i="3"/>
  <c r="AT103" i="3"/>
  <c r="AT87" i="3"/>
  <c r="AU46" i="3"/>
  <c r="AT15" i="3"/>
  <c r="AT41" i="3"/>
  <c r="AT175" i="3"/>
  <c r="AT159" i="3"/>
  <c r="AT143" i="3"/>
  <c r="AT127" i="3"/>
  <c r="AU86" i="3"/>
  <c r="AU70" i="3"/>
  <c r="AU30" i="3"/>
  <c r="AT129" i="3"/>
  <c r="P47" i="1"/>
  <c r="P55" i="1"/>
  <c r="P63" i="1"/>
  <c r="P87" i="1"/>
  <c r="P111" i="1"/>
  <c r="P119" i="1"/>
  <c r="P143" i="1"/>
  <c r="P175" i="1"/>
  <c r="P183" i="1"/>
  <c r="D55" i="2"/>
  <c r="D71" i="2"/>
  <c r="D135" i="2"/>
  <c r="D87" i="2"/>
  <c r="D151" i="2"/>
  <c r="D103" i="2"/>
  <c r="D119" i="2"/>
  <c r="D39" i="2"/>
  <c r="D167" i="2"/>
  <c r="D40" i="2"/>
  <c r="D56" i="2"/>
  <c r="D72" i="2"/>
  <c r="D88" i="2"/>
  <c r="D104" i="2"/>
  <c r="D120" i="2"/>
  <c r="D136" i="2"/>
  <c r="D152" i="2"/>
  <c r="D168" i="2"/>
  <c r="D170" i="2"/>
  <c r="F19" i="1"/>
  <c r="D43" i="2"/>
  <c r="D59" i="2"/>
  <c r="D75" i="2"/>
  <c r="D91" i="2"/>
  <c r="D107" i="2"/>
  <c r="D123" i="2"/>
  <c r="D139" i="2"/>
  <c r="D155" i="2"/>
  <c r="D171" i="2"/>
  <c r="D58" i="2"/>
  <c r="D90" i="2"/>
  <c r="D106" i="2"/>
  <c r="D47" i="2"/>
  <c r="D63" i="2"/>
  <c r="D79" i="2"/>
  <c r="D95" i="2"/>
  <c r="D111" i="2"/>
  <c r="D127" i="2"/>
  <c r="D143" i="2"/>
  <c r="D159" i="2"/>
  <c r="D175" i="2"/>
  <c r="D74" i="2"/>
  <c r="D122" i="2"/>
  <c r="D32" i="2"/>
  <c r="D48" i="2"/>
  <c r="D64" i="2"/>
  <c r="D80" i="2"/>
  <c r="D96" i="2"/>
  <c r="D112" i="2"/>
  <c r="D128" i="2"/>
  <c r="D144" i="2"/>
  <c r="D160" i="2"/>
  <c r="D176" i="2"/>
  <c r="D42" i="2"/>
  <c r="D154" i="2"/>
  <c r="T15" i="1"/>
  <c r="D34" i="2"/>
  <c r="D50" i="2"/>
  <c r="D66" i="2"/>
  <c r="D82" i="2"/>
  <c r="D98" i="2"/>
  <c r="D114" i="2"/>
  <c r="D130" i="2"/>
  <c r="D146" i="2"/>
  <c r="D162" i="2"/>
  <c r="D178" i="2"/>
  <c r="D138" i="2"/>
  <c r="D35" i="2"/>
  <c r="D51" i="2"/>
  <c r="D67" i="2"/>
  <c r="D83" i="2"/>
  <c r="D99" i="2"/>
  <c r="D115" i="2"/>
  <c r="D131" i="2"/>
  <c r="D147" i="2"/>
  <c r="D163" i="2"/>
  <c r="D179" i="2"/>
  <c r="L38" i="6"/>
  <c r="L68" i="2"/>
  <c r="L70" i="6"/>
  <c r="L100" i="2"/>
  <c r="L134" i="6"/>
  <c r="L164" i="2"/>
  <c r="L102" i="6"/>
  <c r="L132" i="2"/>
  <c r="P30" i="1"/>
  <c r="T31" i="1" s="1"/>
  <c r="N17" i="2"/>
  <c r="P62" i="1"/>
  <c r="N19" i="6"/>
  <c r="N49" i="2"/>
  <c r="P86" i="1"/>
  <c r="N43" i="6"/>
  <c r="N73" i="2"/>
  <c r="P110" i="1"/>
  <c r="N67" i="6"/>
  <c r="N97" i="2"/>
  <c r="P142" i="1"/>
  <c r="N99" i="6"/>
  <c r="N129" i="2"/>
  <c r="P174" i="1"/>
  <c r="N131" i="6"/>
  <c r="N161" i="2"/>
  <c r="B74" i="2"/>
  <c r="B44" i="6"/>
  <c r="AR44" i="6" s="1"/>
  <c r="B82" i="2"/>
  <c r="B52" i="6"/>
  <c r="AR52" i="6" s="1"/>
  <c r="B98" i="2"/>
  <c r="B68" i="6"/>
  <c r="AR68" i="6" s="1"/>
  <c r="B138" i="2"/>
  <c r="B108" i="6"/>
  <c r="AR108" i="6" s="1"/>
  <c r="B178" i="2"/>
  <c r="B148" i="6"/>
  <c r="AR148" i="6" s="1"/>
  <c r="H24" i="2"/>
  <c r="J24" i="2"/>
  <c r="J34" i="6"/>
  <c r="H64" i="2"/>
  <c r="H34" i="6"/>
  <c r="J64" i="2"/>
  <c r="J74" i="6"/>
  <c r="H74" i="6"/>
  <c r="H104" i="2"/>
  <c r="J104" i="2"/>
  <c r="H122" i="6"/>
  <c r="J122" i="6"/>
  <c r="H152" i="2"/>
  <c r="J152" i="2"/>
  <c r="L45" i="2"/>
  <c r="L15" i="6"/>
  <c r="M28" i="6"/>
  <c r="M58" i="2"/>
  <c r="L47" i="6"/>
  <c r="L77" i="2"/>
  <c r="M60" i="6"/>
  <c r="M90" i="2"/>
  <c r="L74" i="6"/>
  <c r="L104" i="2"/>
  <c r="L88" i="6"/>
  <c r="L118" i="2"/>
  <c r="M101" i="6"/>
  <c r="M131" i="2"/>
  <c r="L111" i="6"/>
  <c r="L141" i="2"/>
  <c r="M124" i="6"/>
  <c r="M154" i="2"/>
  <c r="M133" i="6"/>
  <c r="M163" i="2"/>
  <c r="L143" i="6"/>
  <c r="L173" i="2"/>
  <c r="M40" i="2"/>
  <c r="M10" i="6"/>
  <c r="M74" i="6"/>
  <c r="M104" i="2"/>
  <c r="M138" i="6"/>
  <c r="M168" i="2"/>
  <c r="C42" i="2"/>
  <c r="C12" i="6"/>
  <c r="C24" i="6"/>
  <c r="C54" i="2"/>
  <c r="C70" i="2"/>
  <c r="C40" i="6"/>
  <c r="C82" i="2"/>
  <c r="C52" i="6"/>
  <c r="C98" i="2"/>
  <c r="C68" i="6"/>
  <c r="C110" i="2"/>
  <c r="C80" i="6"/>
  <c r="C96" i="6"/>
  <c r="C126" i="2"/>
  <c r="C112" i="6"/>
  <c r="C142" i="2"/>
  <c r="C124" i="6"/>
  <c r="C154" i="2"/>
  <c r="C140" i="6"/>
  <c r="C170" i="2"/>
  <c r="N10" i="2"/>
  <c r="N34" i="2"/>
  <c r="N4" i="6"/>
  <c r="N28" i="6"/>
  <c r="N58" i="2"/>
  <c r="N60" i="6"/>
  <c r="N90" i="2"/>
  <c r="N84" i="6"/>
  <c r="N114" i="2"/>
  <c r="N108" i="6"/>
  <c r="N138" i="2"/>
  <c r="N132" i="6"/>
  <c r="N162" i="2"/>
  <c r="D41" i="2"/>
  <c r="D81" i="2"/>
  <c r="D121" i="2"/>
  <c r="B37" i="2"/>
  <c r="B7" i="6"/>
  <c r="AR7" i="6" s="1"/>
  <c r="B45" i="2"/>
  <c r="B15" i="6"/>
  <c r="AR15" i="6" s="1"/>
  <c r="B77" i="2"/>
  <c r="B47" i="6"/>
  <c r="AR47" i="6" s="1"/>
  <c r="B93" i="2"/>
  <c r="B63" i="6"/>
  <c r="AR63" i="6" s="1"/>
  <c r="B109" i="2"/>
  <c r="B79" i="6"/>
  <c r="AR79" i="6" s="1"/>
  <c r="B125" i="2"/>
  <c r="B95" i="6"/>
  <c r="AR95" i="6" s="1"/>
  <c r="J25" i="2"/>
  <c r="H25" i="2"/>
  <c r="J19" i="6"/>
  <c r="J49" i="2"/>
  <c r="H19" i="6"/>
  <c r="H49" i="2"/>
  <c r="J73" i="2"/>
  <c r="J43" i="6"/>
  <c r="H73" i="2"/>
  <c r="H43" i="6"/>
  <c r="J97" i="2"/>
  <c r="H97" i="2"/>
  <c r="J67" i="6"/>
  <c r="H67" i="6"/>
  <c r="J91" i="6"/>
  <c r="J121" i="2"/>
  <c r="H121" i="2"/>
  <c r="H91" i="6"/>
  <c r="J115" i="6"/>
  <c r="J145" i="2"/>
  <c r="H115" i="6"/>
  <c r="H145" i="2"/>
  <c r="J139" i="6"/>
  <c r="J169" i="2"/>
  <c r="H139" i="6"/>
  <c r="H169" i="2"/>
  <c r="J147" i="6"/>
  <c r="J177" i="2"/>
  <c r="H147" i="6"/>
  <c r="H177" i="2"/>
  <c r="M15" i="6"/>
  <c r="M45" i="2"/>
  <c r="L29" i="6"/>
  <c r="L59" i="2"/>
  <c r="L43" i="6"/>
  <c r="L73" i="2"/>
  <c r="L61" i="6"/>
  <c r="L91" i="2"/>
  <c r="M79" i="6"/>
  <c r="M109" i="2"/>
  <c r="L93" i="6"/>
  <c r="L123" i="2"/>
  <c r="M141" i="2"/>
  <c r="M111" i="6"/>
  <c r="L125" i="6"/>
  <c r="L155" i="2"/>
  <c r="M143" i="6"/>
  <c r="M173" i="2"/>
  <c r="L46" i="6"/>
  <c r="L76" i="2"/>
  <c r="P32" i="1"/>
  <c r="N19" i="2"/>
  <c r="P56" i="1"/>
  <c r="N43" i="2"/>
  <c r="N13" i="6"/>
  <c r="P80" i="1"/>
  <c r="N37" i="6"/>
  <c r="N67" i="2"/>
  <c r="P104" i="1"/>
  <c r="N61" i="6"/>
  <c r="N91" i="2"/>
  <c r="P128" i="1"/>
  <c r="N85" i="6"/>
  <c r="N115" i="2"/>
  <c r="P152" i="1"/>
  <c r="N139" i="2"/>
  <c r="N109" i="6"/>
  <c r="P184" i="1"/>
  <c r="N141" i="6"/>
  <c r="N171" i="2"/>
  <c r="F18" i="1"/>
  <c r="I6" i="2" s="1"/>
  <c r="F50" i="1"/>
  <c r="B64" i="2"/>
  <c r="B34" i="6"/>
  <c r="AR34" i="6" s="1"/>
  <c r="F82" i="1"/>
  <c r="B80" i="2"/>
  <c r="B50" i="6"/>
  <c r="AR50" i="6" s="1"/>
  <c r="F114" i="1"/>
  <c r="F130" i="1"/>
  <c r="F138" i="1"/>
  <c r="B144" i="2"/>
  <c r="B114" i="6"/>
  <c r="AR114" i="6" s="1"/>
  <c r="F178" i="1"/>
  <c r="F186" i="1"/>
  <c r="H2" i="2"/>
  <c r="J2" i="2"/>
  <c r="H12" i="6"/>
  <c r="J42" i="2"/>
  <c r="J12" i="6"/>
  <c r="H42" i="2"/>
  <c r="J36" i="6"/>
  <c r="H66" i="2"/>
  <c r="J66" i="2"/>
  <c r="H36" i="6"/>
  <c r="J60" i="6"/>
  <c r="H60" i="6"/>
  <c r="H90" i="2"/>
  <c r="J90" i="2"/>
  <c r="H84" i="6"/>
  <c r="H114" i="2"/>
  <c r="J114" i="2"/>
  <c r="J84" i="6"/>
  <c r="H124" i="6"/>
  <c r="J154" i="2"/>
  <c r="H154" i="2"/>
  <c r="J124" i="6"/>
  <c r="L7" i="6"/>
  <c r="L37" i="2"/>
  <c r="L20" i="6"/>
  <c r="L50" i="2"/>
  <c r="L39" i="6"/>
  <c r="L69" i="2"/>
  <c r="L57" i="6"/>
  <c r="L87" i="2"/>
  <c r="L71" i="6"/>
  <c r="L101" i="2"/>
  <c r="L84" i="6"/>
  <c r="L114" i="2"/>
  <c r="M97" i="6"/>
  <c r="M127" i="2"/>
  <c r="L112" i="6"/>
  <c r="L142" i="2"/>
  <c r="M125" i="6"/>
  <c r="M155" i="2"/>
  <c r="L135" i="6"/>
  <c r="L165" i="2"/>
  <c r="M139" i="6"/>
  <c r="M169" i="2"/>
  <c r="L148" i="6"/>
  <c r="L178" i="2"/>
  <c r="L54" i="6"/>
  <c r="L84" i="2"/>
  <c r="L118" i="6"/>
  <c r="L148" i="2"/>
  <c r="C5" i="6"/>
  <c r="C35" i="2"/>
  <c r="C17" i="6"/>
  <c r="C47" i="2"/>
  <c r="C29" i="6"/>
  <c r="C59" i="2"/>
  <c r="C41" i="6"/>
  <c r="C71" i="2"/>
  <c r="C53" i="6"/>
  <c r="C83" i="2"/>
  <c r="C65" i="6"/>
  <c r="C95" i="2"/>
  <c r="C77" i="6"/>
  <c r="C107" i="2"/>
  <c r="C89" i="6"/>
  <c r="C119" i="2"/>
  <c r="C101" i="6"/>
  <c r="C131" i="2"/>
  <c r="C113" i="6"/>
  <c r="C143" i="2"/>
  <c r="C125" i="6"/>
  <c r="C155" i="2"/>
  <c r="C137" i="6"/>
  <c r="C167" i="2"/>
  <c r="C145" i="6"/>
  <c r="C175" i="2"/>
  <c r="P25" i="1"/>
  <c r="N12" i="2"/>
  <c r="P49" i="1"/>
  <c r="N36" i="2"/>
  <c r="N6" i="6"/>
  <c r="P73" i="1"/>
  <c r="N60" i="2"/>
  <c r="N30" i="6"/>
  <c r="P105" i="1"/>
  <c r="N62" i="6"/>
  <c r="N92" i="2"/>
  <c r="P137" i="1"/>
  <c r="N94" i="6"/>
  <c r="N124" i="2"/>
  <c r="P161" i="1"/>
  <c r="N148" i="2"/>
  <c r="N118" i="6"/>
  <c r="P169" i="1"/>
  <c r="N156" i="2"/>
  <c r="N126" i="6"/>
  <c r="B123" i="2"/>
  <c r="B93" i="6"/>
  <c r="AR93" i="6" s="1"/>
  <c r="B139" i="2"/>
  <c r="B109" i="6"/>
  <c r="AR109" i="6" s="1"/>
  <c r="B147" i="2"/>
  <c r="B117" i="6"/>
  <c r="AR117" i="6" s="1"/>
  <c r="B155" i="2"/>
  <c r="B125" i="6"/>
  <c r="AR125" i="6" s="1"/>
  <c r="B163" i="2"/>
  <c r="B133" i="6"/>
  <c r="AR133" i="6" s="1"/>
  <c r="B171" i="2"/>
  <c r="B141" i="6"/>
  <c r="AR141" i="6" s="1"/>
  <c r="B179" i="2"/>
  <c r="B149" i="6"/>
  <c r="AR149" i="6" s="1"/>
  <c r="H3" i="2"/>
  <c r="J3" i="2"/>
  <c r="H11" i="2"/>
  <c r="J11" i="2"/>
  <c r="H19" i="2"/>
  <c r="J19" i="2"/>
  <c r="H27" i="2"/>
  <c r="J27" i="2"/>
  <c r="H35" i="2"/>
  <c r="J35" i="2"/>
  <c r="J5" i="6"/>
  <c r="H5" i="6"/>
  <c r="J13" i="6"/>
  <c r="H43" i="2"/>
  <c r="J43" i="2"/>
  <c r="H13" i="6"/>
  <c r="H21" i="6"/>
  <c r="H51" i="2"/>
  <c r="J51" i="2"/>
  <c r="J21" i="6"/>
  <c r="H29" i="6"/>
  <c r="H59" i="2"/>
  <c r="J29" i="6"/>
  <c r="J59" i="2"/>
  <c r="H67" i="2"/>
  <c r="J37" i="6"/>
  <c r="J67" i="2"/>
  <c r="H37" i="6"/>
  <c r="H75" i="2"/>
  <c r="J75" i="2"/>
  <c r="J45" i="6"/>
  <c r="H45" i="6"/>
  <c r="H83" i="2"/>
  <c r="J53" i="6"/>
  <c r="J83" i="2"/>
  <c r="H53" i="6"/>
  <c r="H91" i="2"/>
  <c r="J61" i="6"/>
  <c r="J91" i="2"/>
  <c r="H61" i="6"/>
  <c r="H99" i="2"/>
  <c r="J69" i="6"/>
  <c r="J99" i="2"/>
  <c r="H69" i="6"/>
  <c r="J77" i="6"/>
  <c r="H107" i="2"/>
  <c r="J107" i="2"/>
  <c r="H77" i="6"/>
  <c r="J85" i="6"/>
  <c r="H115" i="2"/>
  <c r="J115" i="2"/>
  <c r="H85" i="6"/>
  <c r="J93" i="6"/>
  <c r="H123" i="2"/>
  <c r="H93" i="6"/>
  <c r="J123" i="2"/>
  <c r="J101" i="6"/>
  <c r="H131" i="2"/>
  <c r="J131" i="2"/>
  <c r="H101" i="6"/>
  <c r="J109" i="6"/>
  <c r="H109" i="6"/>
  <c r="H139" i="2"/>
  <c r="J139" i="2"/>
  <c r="J117" i="6"/>
  <c r="H117" i="6"/>
  <c r="H147" i="2"/>
  <c r="J147" i="2"/>
  <c r="J125" i="6"/>
  <c r="H125" i="6"/>
  <c r="H155" i="2"/>
  <c r="J155" i="2"/>
  <c r="J133" i="6"/>
  <c r="H133" i="6"/>
  <c r="H163" i="2"/>
  <c r="J163" i="2"/>
  <c r="J141" i="6"/>
  <c r="H141" i="6"/>
  <c r="H171" i="2"/>
  <c r="J171" i="2"/>
  <c r="J149" i="6"/>
  <c r="H149" i="6"/>
  <c r="H179" i="2"/>
  <c r="J179" i="2"/>
  <c r="L3" i="6"/>
  <c r="L33" i="2"/>
  <c r="M7" i="6"/>
  <c r="M37" i="2"/>
  <c r="L42" i="2"/>
  <c r="L12" i="6"/>
  <c r="M16" i="6"/>
  <c r="M46" i="2"/>
  <c r="M50" i="2"/>
  <c r="M20" i="6"/>
  <c r="M25" i="6"/>
  <c r="M55" i="2"/>
  <c r="L30" i="6"/>
  <c r="L60" i="2"/>
  <c r="L35" i="6"/>
  <c r="L65" i="2"/>
  <c r="M39" i="6"/>
  <c r="M69" i="2"/>
  <c r="L44" i="6"/>
  <c r="L74" i="2"/>
  <c r="M48" i="6"/>
  <c r="M78" i="2"/>
  <c r="M52" i="6"/>
  <c r="M82" i="2"/>
  <c r="M57" i="6"/>
  <c r="M87" i="2"/>
  <c r="L62" i="6"/>
  <c r="L92" i="2"/>
  <c r="L67" i="6"/>
  <c r="L97" i="2"/>
  <c r="M71" i="6"/>
  <c r="M101" i="2"/>
  <c r="L76" i="6"/>
  <c r="L106" i="2"/>
  <c r="M80" i="6"/>
  <c r="M110" i="2"/>
  <c r="M84" i="6"/>
  <c r="M114" i="2"/>
  <c r="M89" i="6"/>
  <c r="M119" i="2"/>
  <c r="L94" i="6"/>
  <c r="L124" i="2"/>
  <c r="L99" i="6"/>
  <c r="L129" i="2"/>
  <c r="M103" i="6"/>
  <c r="M133" i="2"/>
  <c r="L108" i="6"/>
  <c r="L138" i="2"/>
  <c r="M142" i="2"/>
  <c r="M112" i="6"/>
  <c r="M116" i="6"/>
  <c r="M146" i="2"/>
  <c r="M121" i="6"/>
  <c r="M151" i="2"/>
  <c r="L126" i="6"/>
  <c r="L156" i="2"/>
  <c r="L131" i="6"/>
  <c r="L161" i="2"/>
  <c r="M135" i="6"/>
  <c r="M165" i="2"/>
  <c r="L140" i="6"/>
  <c r="L170" i="2"/>
  <c r="M144" i="6"/>
  <c r="M174" i="2"/>
  <c r="M148" i="6"/>
  <c r="M178" i="2"/>
  <c r="M52" i="2"/>
  <c r="M22" i="6"/>
  <c r="M54" i="6"/>
  <c r="M84" i="2"/>
  <c r="M86" i="6"/>
  <c r="M116" i="2"/>
  <c r="M118" i="6"/>
  <c r="M148" i="2"/>
  <c r="P18" i="1"/>
  <c r="N5" i="2"/>
  <c r="P26" i="1"/>
  <c r="N13" i="2"/>
  <c r="P34" i="1"/>
  <c r="N21" i="2"/>
  <c r="P42" i="1"/>
  <c r="N29" i="2"/>
  <c r="P50" i="1"/>
  <c r="N37" i="2"/>
  <c r="N7" i="6"/>
  <c r="P58" i="1"/>
  <c r="N15" i="6"/>
  <c r="N45" i="2"/>
  <c r="P66" i="1"/>
  <c r="N23" i="6"/>
  <c r="N53" i="2"/>
  <c r="P74" i="1"/>
  <c r="N31" i="6"/>
  <c r="N61" i="2"/>
  <c r="P82" i="1"/>
  <c r="N39" i="6"/>
  <c r="N69" i="2"/>
  <c r="P90" i="1"/>
  <c r="N47" i="6"/>
  <c r="N77" i="2"/>
  <c r="P98" i="1"/>
  <c r="N55" i="6"/>
  <c r="N85" i="2"/>
  <c r="P106" i="1"/>
  <c r="N63" i="6"/>
  <c r="N93" i="2"/>
  <c r="P114" i="1"/>
  <c r="N71" i="6"/>
  <c r="N101" i="2"/>
  <c r="P122" i="1"/>
  <c r="N109" i="2"/>
  <c r="N79" i="6"/>
  <c r="P130" i="1"/>
  <c r="N117" i="2"/>
  <c r="N87" i="6"/>
  <c r="P138" i="1"/>
  <c r="N125" i="2"/>
  <c r="N95" i="6"/>
  <c r="P146" i="1"/>
  <c r="N133" i="2"/>
  <c r="N103" i="6"/>
  <c r="P154" i="1"/>
  <c r="N141" i="2"/>
  <c r="N111" i="6"/>
  <c r="P162" i="1"/>
  <c r="N119" i="6"/>
  <c r="N149" i="2"/>
  <c r="P170" i="1"/>
  <c r="N127" i="6"/>
  <c r="N157" i="2"/>
  <c r="P178" i="1"/>
  <c r="N135" i="6"/>
  <c r="N165" i="2"/>
  <c r="P186" i="1"/>
  <c r="N143" i="6"/>
  <c r="N173" i="2"/>
  <c r="P23" i="1"/>
  <c r="P151" i="1"/>
  <c r="D36" i="2"/>
  <c r="D44" i="2"/>
  <c r="D52" i="2"/>
  <c r="D60" i="2"/>
  <c r="D68" i="2"/>
  <c r="D76" i="2"/>
  <c r="D84" i="2"/>
  <c r="D92" i="2"/>
  <c r="D100" i="2"/>
  <c r="D108" i="2"/>
  <c r="D116" i="2"/>
  <c r="D124" i="2"/>
  <c r="D132" i="2"/>
  <c r="D140" i="2"/>
  <c r="D148" i="2"/>
  <c r="D156" i="2"/>
  <c r="D164" i="2"/>
  <c r="D172" i="2"/>
  <c r="B36" i="2"/>
  <c r="B6" i="6"/>
  <c r="AR6" i="6" s="1"/>
  <c r="B44" i="2"/>
  <c r="B14" i="6"/>
  <c r="AR14" i="6" s="1"/>
  <c r="B60" i="2"/>
  <c r="B30" i="6"/>
  <c r="AR30" i="6" s="1"/>
  <c r="B68" i="2"/>
  <c r="B38" i="6"/>
  <c r="AR38" i="6" s="1"/>
  <c r="B92" i="2"/>
  <c r="B62" i="6"/>
  <c r="AR62" i="6" s="1"/>
  <c r="B100" i="2"/>
  <c r="B70" i="6"/>
  <c r="AR70" i="6" s="1"/>
  <c r="B116" i="2"/>
  <c r="B86" i="6"/>
  <c r="AR86" i="6" s="1"/>
  <c r="B132" i="2"/>
  <c r="B102" i="6"/>
  <c r="AR102" i="6" s="1"/>
  <c r="B140" i="2"/>
  <c r="B110" i="6"/>
  <c r="AR110" i="6" s="1"/>
  <c r="J14" i="2"/>
  <c r="H14" i="2"/>
  <c r="J30" i="2"/>
  <c r="H30" i="2"/>
  <c r="H8" i="6"/>
  <c r="H38" i="2"/>
  <c r="J38" i="2"/>
  <c r="J8" i="6"/>
  <c r="J24" i="6"/>
  <c r="H24" i="6"/>
  <c r="H54" i="2"/>
  <c r="J54" i="2"/>
  <c r="J40" i="6"/>
  <c r="H40" i="6"/>
  <c r="H70" i="2"/>
  <c r="J70" i="2"/>
  <c r="J56" i="6"/>
  <c r="H56" i="6"/>
  <c r="H86" i="2"/>
  <c r="J86" i="2"/>
  <c r="J64" i="6"/>
  <c r="J94" i="2"/>
  <c r="H64" i="6"/>
  <c r="H94" i="2"/>
  <c r="H80" i="6"/>
  <c r="J110" i="2"/>
  <c r="J80" i="6"/>
  <c r="H110" i="2"/>
  <c r="H88" i="6"/>
  <c r="H118" i="2"/>
  <c r="J88" i="6"/>
  <c r="J118" i="2"/>
  <c r="H96" i="6"/>
  <c r="J126" i="2"/>
  <c r="J96" i="6"/>
  <c r="H126" i="2"/>
  <c r="H112" i="6"/>
  <c r="J142" i="2"/>
  <c r="J112" i="6"/>
  <c r="H142" i="2"/>
  <c r="H128" i="6"/>
  <c r="J158" i="2"/>
  <c r="J128" i="6"/>
  <c r="H158" i="2"/>
  <c r="H144" i="6"/>
  <c r="J174" i="2"/>
  <c r="J144" i="6"/>
  <c r="H174" i="2"/>
  <c r="M4" i="6"/>
  <c r="M34" i="2"/>
  <c r="M43" i="2"/>
  <c r="M13" i="6"/>
  <c r="L53" i="2"/>
  <c r="L23" i="6"/>
  <c r="M31" i="6"/>
  <c r="M61" i="2"/>
  <c r="L41" i="6"/>
  <c r="L71" i="2"/>
  <c r="L50" i="6"/>
  <c r="L80" i="2"/>
  <c r="M59" i="6"/>
  <c r="M89" i="2"/>
  <c r="M63" i="6"/>
  <c r="M93" i="2"/>
  <c r="L73" i="6"/>
  <c r="L103" i="2"/>
  <c r="L82" i="6"/>
  <c r="L112" i="2"/>
  <c r="L87" i="6"/>
  <c r="L117" i="2"/>
  <c r="M95" i="6"/>
  <c r="M125" i="2"/>
  <c r="L105" i="6"/>
  <c r="L135" i="2"/>
  <c r="L114" i="6"/>
  <c r="L144" i="2"/>
  <c r="M123" i="6"/>
  <c r="M153" i="2"/>
  <c r="M132" i="6"/>
  <c r="M162" i="2"/>
  <c r="M141" i="6"/>
  <c r="M171" i="2"/>
  <c r="M32" i="2"/>
  <c r="M2" i="6"/>
  <c r="M66" i="6"/>
  <c r="M96" i="2"/>
  <c r="M98" i="6"/>
  <c r="M128" i="2"/>
  <c r="M130" i="6"/>
  <c r="M160" i="2"/>
  <c r="C7" i="6"/>
  <c r="C37" i="2"/>
  <c r="C15" i="6"/>
  <c r="C45" i="2"/>
  <c r="C23" i="6"/>
  <c r="C53" i="2"/>
  <c r="C27" i="6"/>
  <c r="C57" i="2"/>
  <c r="C35" i="6"/>
  <c r="C65" i="2"/>
  <c r="C39" i="6"/>
  <c r="C69" i="2"/>
  <c r="C47" i="6"/>
  <c r="C77" i="2"/>
  <c r="C51" i="6"/>
  <c r="C81" i="2"/>
  <c r="C59" i="6"/>
  <c r="C89" i="2"/>
  <c r="C63" i="6"/>
  <c r="C93" i="2"/>
  <c r="C75" i="6"/>
  <c r="C105" i="2"/>
  <c r="C83" i="6"/>
  <c r="C113" i="2"/>
  <c r="C91" i="6"/>
  <c r="C121" i="2"/>
  <c r="C95" i="6"/>
  <c r="C125" i="2"/>
  <c r="C103" i="6"/>
  <c r="C133" i="2"/>
  <c r="C111" i="6"/>
  <c r="C141" i="2"/>
  <c r="C119" i="6"/>
  <c r="C149" i="2"/>
  <c r="C123" i="6"/>
  <c r="C153" i="2"/>
  <c r="C131" i="6"/>
  <c r="C161" i="2"/>
  <c r="C135" i="6"/>
  <c r="C165" i="2"/>
  <c r="C143" i="6"/>
  <c r="C173" i="2"/>
  <c r="C147" i="6"/>
  <c r="C177" i="2"/>
  <c r="P21" i="1"/>
  <c r="N8" i="2"/>
  <c r="P37" i="1"/>
  <c r="N24" i="2"/>
  <c r="P45" i="1"/>
  <c r="N2" i="6"/>
  <c r="N32" i="2"/>
  <c r="P61" i="1"/>
  <c r="N48" i="2"/>
  <c r="N18" i="6"/>
  <c r="P69" i="1"/>
  <c r="N26" i="6"/>
  <c r="N56" i="2"/>
  <c r="P85" i="1"/>
  <c r="N42" i="6"/>
  <c r="N72" i="2"/>
  <c r="P101" i="1"/>
  <c r="N58" i="6"/>
  <c r="N88" i="2"/>
  <c r="P117" i="1"/>
  <c r="N74" i="6"/>
  <c r="N104" i="2"/>
  <c r="P125" i="1"/>
  <c r="N82" i="6"/>
  <c r="N112" i="2"/>
  <c r="P149" i="1"/>
  <c r="N106" i="6"/>
  <c r="N136" i="2"/>
  <c r="P157" i="1"/>
  <c r="N114" i="6"/>
  <c r="N144" i="2"/>
  <c r="P173" i="1"/>
  <c r="N130" i="6"/>
  <c r="N160" i="2"/>
  <c r="P189" i="1"/>
  <c r="N176" i="2"/>
  <c r="N146" i="6"/>
  <c r="B39" i="2"/>
  <c r="B9" i="6"/>
  <c r="AR9" i="6" s="1"/>
  <c r="B79" i="2"/>
  <c r="B49" i="6"/>
  <c r="AR49" i="6" s="1"/>
  <c r="B87" i="2"/>
  <c r="B57" i="6"/>
  <c r="AR57" i="6" s="1"/>
  <c r="B103" i="2"/>
  <c r="B73" i="6"/>
  <c r="AR73" i="6" s="1"/>
  <c r="B111" i="2"/>
  <c r="B81" i="6"/>
  <c r="AR81" i="6" s="1"/>
  <c r="B127" i="2"/>
  <c r="B97" i="6"/>
  <c r="AR97" i="6" s="1"/>
  <c r="B143" i="2"/>
  <c r="B113" i="6"/>
  <c r="AR113" i="6" s="1"/>
  <c r="B151" i="2"/>
  <c r="B121" i="6"/>
  <c r="AR121" i="6" s="1"/>
  <c r="B167" i="2"/>
  <c r="B137" i="6"/>
  <c r="AR137" i="6" s="1"/>
  <c r="B175" i="2"/>
  <c r="B145" i="6"/>
  <c r="AR145" i="6" s="1"/>
  <c r="H15" i="2"/>
  <c r="J15" i="2"/>
  <c r="H31" i="2"/>
  <c r="J31" i="2"/>
  <c r="J9" i="6"/>
  <c r="H39" i="2"/>
  <c r="J39" i="2"/>
  <c r="H9" i="6"/>
  <c r="H55" i="2"/>
  <c r="J25" i="6"/>
  <c r="J55" i="2"/>
  <c r="H25" i="6"/>
  <c r="H63" i="2"/>
  <c r="H33" i="6"/>
  <c r="J63" i="2"/>
  <c r="J33" i="6"/>
  <c r="H79" i="2"/>
  <c r="H49" i="6"/>
  <c r="J49" i="6"/>
  <c r="J79" i="2"/>
  <c r="H87" i="2"/>
  <c r="H57" i="6"/>
  <c r="J57" i="6"/>
  <c r="J87" i="2"/>
  <c r="H103" i="2"/>
  <c r="J103" i="2"/>
  <c r="J73" i="6"/>
  <c r="H73" i="6"/>
  <c r="J81" i="6"/>
  <c r="H111" i="2"/>
  <c r="H81" i="6"/>
  <c r="J111" i="2"/>
  <c r="J89" i="6"/>
  <c r="H119" i="2"/>
  <c r="J119" i="2"/>
  <c r="H89" i="6"/>
  <c r="J105" i="6"/>
  <c r="H135" i="2"/>
  <c r="J135" i="2"/>
  <c r="H105" i="6"/>
  <c r="J121" i="6"/>
  <c r="H151" i="2"/>
  <c r="H121" i="6"/>
  <c r="J151" i="2"/>
  <c r="J137" i="6"/>
  <c r="H167" i="2"/>
  <c r="J167" i="2"/>
  <c r="H137" i="6"/>
  <c r="M44" i="2"/>
  <c r="M14" i="6"/>
  <c r="M23" i="6"/>
  <c r="M53" i="2"/>
  <c r="L58" i="2"/>
  <c r="L28" i="6"/>
  <c r="L37" i="6"/>
  <c r="L67" i="2"/>
  <c r="M46" i="6"/>
  <c r="M76" i="2"/>
  <c r="M55" i="6"/>
  <c r="M85" i="2"/>
  <c r="L64" i="6"/>
  <c r="L94" i="2"/>
  <c r="M73" i="6"/>
  <c r="M103" i="2"/>
  <c r="M82" i="6"/>
  <c r="M112" i="2"/>
  <c r="L92" i="6"/>
  <c r="L122" i="2"/>
  <c r="L101" i="6"/>
  <c r="L131" i="2"/>
  <c r="M110" i="6"/>
  <c r="M140" i="2"/>
  <c r="L133" i="6"/>
  <c r="L163" i="2"/>
  <c r="P22" i="1"/>
  <c r="N9" i="2"/>
  <c r="P46" i="1"/>
  <c r="N33" i="2"/>
  <c r="N3" i="6"/>
  <c r="P78" i="1"/>
  <c r="N35" i="6"/>
  <c r="N65" i="2"/>
  <c r="P94" i="1"/>
  <c r="N51" i="6"/>
  <c r="N81" i="2"/>
  <c r="P126" i="1"/>
  <c r="N83" i="6"/>
  <c r="N113" i="2"/>
  <c r="P150" i="1"/>
  <c r="N107" i="6"/>
  <c r="N137" i="2"/>
  <c r="P166" i="1"/>
  <c r="N123" i="6"/>
  <c r="N153" i="2"/>
  <c r="B34" i="2"/>
  <c r="B4" i="6"/>
  <c r="AR4" i="6" s="1"/>
  <c r="B58" i="2"/>
  <c r="B28" i="6"/>
  <c r="AR28" i="6" s="1"/>
  <c r="B66" i="2"/>
  <c r="B36" i="6"/>
  <c r="AR36" i="6" s="1"/>
  <c r="B90" i="2"/>
  <c r="B60" i="6"/>
  <c r="AR60" i="6" s="1"/>
  <c r="B106" i="2"/>
  <c r="B76" i="6"/>
  <c r="AR76" i="6" s="1"/>
  <c r="B114" i="2"/>
  <c r="B84" i="6"/>
  <c r="AR84" i="6" s="1"/>
  <c r="B162" i="2"/>
  <c r="B132" i="6"/>
  <c r="AR132" i="6" s="1"/>
  <c r="H16" i="2"/>
  <c r="J16" i="2"/>
  <c r="H10" i="6"/>
  <c r="H40" i="2"/>
  <c r="J40" i="2"/>
  <c r="J10" i="6"/>
  <c r="J26" i="6"/>
  <c r="H56" i="2"/>
  <c r="J56" i="2"/>
  <c r="H26" i="6"/>
  <c r="J50" i="6"/>
  <c r="H80" i="2"/>
  <c r="H50" i="6"/>
  <c r="J80" i="2"/>
  <c r="J66" i="6"/>
  <c r="H96" i="2"/>
  <c r="H66" i="6"/>
  <c r="J96" i="2"/>
  <c r="H98" i="6"/>
  <c r="H128" i="2"/>
  <c r="J128" i="2"/>
  <c r="J98" i="6"/>
  <c r="H114" i="6"/>
  <c r="J114" i="6"/>
  <c r="H144" i="2"/>
  <c r="J144" i="2"/>
  <c r="H138" i="6"/>
  <c r="J138" i="6"/>
  <c r="H168" i="2"/>
  <c r="J168" i="2"/>
  <c r="M5" i="6"/>
  <c r="M35" i="2"/>
  <c r="L49" i="2"/>
  <c r="L19" i="6"/>
  <c r="M32" i="6"/>
  <c r="M62" i="2"/>
  <c r="L42" i="6"/>
  <c r="L72" i="2"/>
  <c r="L56" i="6"/>
  <c r="L86" i="2"/>
  <c r="M64" i="6"/>
  <c r="M94" i="2"/>
  <c r="L79" i="6"/>
  <c r="L109" i="2"/>
  <c r="M92" i="6"/>
  <c r="M122" i="2"/>
  <c r="L136" i="2"/>
  <c r="L106" i="6"/>
  <c r="L115" i="6"/>
  <c r="L145" i="2"/>
  <c r="M128" i="6"/>
  <c r="M158" i="2"/>
  <c r="L138" i="6"/>
  <c r="L168" i="2"/>
  <c r="L147" i="6"/>
  <c r="L177" i="2"/>
  <c r="M42" i="6"/>
  <c r="M72" i="2"/>
  <c r="M106" i="6"/>
  <c r="M136" i="2"/>
  <c r="C38" i="2"/>
  <c r="C8" i="6"/>
  <c r="C50" i="2"/>
  <c r="C20" i="6"/>
  <c r="C58" i="2"/>
  <c r="C28" i="6"/>
  <c r="C66" i="2"/>
  <c r="C36" i="6"/>
  <c r="C74" i="2"/>
  <c r="C44" i="6"/>
  <c r="C90" i="2"/>
  <c r="C60" i="6"/>
  <c r="C72" i="6"/>
  <c r="C102" i="2"/>
  <c r="C88" i="6"/>
  <c r="C118" i="2"/>
  <c r="C130" i="2"/>
  <c r="C100" i="6"/>
  <c r="C108" i="6"/>
  <c r="C138" i="2"/>
  <c r="C120" i="6"/>
  <c r="C150" i="2"/>
  <c r="C132" i="6"/>
  <c r="C162" i="2"/>
  <c r="C174" i="2"/>
  <c r="C144" i="6"/>
  <c r="N2" i="2"/>
  <c r="N26" i="2"/>
  <c r="N12" i="6"/>
  <c r="N42" i="2"/>
  <c r="N36" i="6"/>
  <c r="N66" i="2"/>
  <c r="N52" i="6"/>
  <c r="N82" i="2"/>
  <c r="N68" i="6"/>
  <c r="N98" i="2"/>
  <c r="N92" i="6"/>
  <c r="N122" i="2"/>
  <c r="N116" i="6"/>
  <c r="N146" i="2"/>
  <c r="N170" i="2"/>
  <c r="N140" i="6"/>
  <c r="P127" i="1"/>
  <c r="D49" i="2"/>
  <c r="D65" i="2"/>
  <c r="D89" i="2"/>
  <c r="D105" i="2"/>
  <c r="D137" i="2"/>
  <c r="D153" i="2"/>
  <c r="D169" i="2"/>
  <c r="B61" i="2"/>
  <c r="B31" i="6"/>
  <c r="AR31" i="6" s="1"/>
  <c r="B69" i="2"/>
  <c r="B39" i="6"/>
  <c r="AR39" i="6" s="1"/>
  <c r="B85" i="2"/>
  <c r="B55" i="6"/>
  <c r="AR55" i="6" s="1"/>
  <c r="B101" i="2"/>
  <c r="B71" i="6"/>
  <c r="AR71" i="6" s="1"/>
  <c r="B149" i="2"/>
  <c r="B119" i="6"/>
  <c r="AR119" i="6" s="1"/>
  <c r="B173" i="2"/>
  <c r="B143" i="6"/>
  <c r="AR143" i="6" s="1"/>
  <c r="J17" i="2"/>
  <c r="H17" i="2"/>
  <c r="J11" i="6"/>
  <c r="J41" i="2"/>
  <c r="H41" i="2"/>
  <c r="H11" i="6"/>
  <c r="J65" i="2"/>
  <c r="J35" i="6"/>
  <c r="H65" i="2"/>
  <c r="H35" i="6"/>
  <c r="J89" i="2"/>
  <c r="J59" i="6"/>
  <c r="H89" i="2"/>
  <c r="H59" i="6"/>
  <c r="J83" i="6"/>
  <c r="J113" i="2"/>
  <c r="H83" i="6"/>
  <c r="H113" i="2"/>
  <c r="J137" i="2"/>
  <c r="J107" i="6"/>
  <c r="H137" i="2"/>
  <c r="H107" i="6"/>
  <c r="J131" i="6"/>
  <c r="J161" i="2"/>
  <c r="H161" i="2"/>
  <c r="H131" i="6"/>
  <c r="L11" i="6"/>
  <c r="L41" i="2"/>
  <c r="M24" i="6"/>
  <c r="M54" i="2"/>
  <c r="M38" i="6"/>
  <c r="M68" i="2"/>
  <c r="M51" i="6"/>
  <c r="M81" i="2"/>
  <c r="L65" i="6"/>
  <c r="L95" i="2"/>
  <c r="M70" i="6"/>
  <c r="M100" i="2"/>
  <c r="M83" i="6"/>
  <c r="M113" i="2"/>
  <c r="L97" i="6"/>
  <c r="L127" i="2"/>
  <c r="M102" i="6"/>
  <c r="M132" i="2"/>
  <c r="M115" i="6"/>
  <c r="M145" i="2"/>
  <c r="L129" i="6"/>
  <c r="L159" i="2"/>
  <c r="L78" i="6"/>
  <c r="L108" i="2"/>
  <c r="L142" i="6"/>
  <c r="L172" i="2"/>
  <c r="P24" i="1"/>
  <c r="N11" i="2"/>
  <c r="P48" i="1"/>
  <c r="N35" i="2"/>
  <c r="N5" i="6"/>
  <c r="P72" i="1"/>
  <c r="N29" i="6"/>
  <c r="N59" i="2"/>
  <c r="P88" i="1"/>
  <c r="N45" i="6"/>
  <c r="N75" i="2"/>
  <c r="P112" i="1"/>
  <c r="N69" i="6"/>
  <c r="N99" i="2"/>
  <c r="P144" i="1"/>
  <c r="N101" i="6"/>
  <c r="N131" i="2"/>
  <c r="P168" i="1"/>
  <c r="N125" i="6"/>
  <c r="N155" i="2"/>
  <c r="P192" i="1"/>
  <c r="N149" i="6"/>
  <c r="N179" i="2"/>
  <c r="P135" i="1"/>
  <c r="F42" i="1"/>
  <c r="B40" i="2"/>
  <c r="B10" i="6"/>
  <c r="AR10" i="6" s="1"/>
  <c r="F66" i="1"/>
  <c r="F74" i="1"/>
  <c r="B88" i="2"/>
  <c r="B58" i="6"/>
  <c r="AR58" i="6" s="1"/>
  <c r="B112" i="2"/>
  <c r="B82" i="6"/>
  <c r="AR82" i="6" s="1"/>
  <c r="B120" i="2"/>
  <c r="B90" i="6"/>
  <c r="AR90" i="6" s="1"/>
  <c r="F146" i="1"/>
  <c r="F154" i="1"/>
  <c r="F162" i="1"/>
  <c r="F170" i="1"/>
  <c r="B160" i="2"/>
  <c r="B130" i="6"/>
  <c r="AR130" i="6" s="1"/>
  <c r="B168" i="2"/>
  <c r="B138" i="6"/>
  <c r="AR138" i="6" s="1"/>
  <c r="J18" i="2"/>
  <c r="H18" i="2"/>
  <c r="H26" i="2"/>
  <c r="J26" i="2"/>
  <c r="J20" i="6"/>
  <c r="H20" i="6"/>
  <c r="J50" i="2"/>
  <c r="H50" i="2"/>
  <c r="J44" i="6"/>
  <c r="H44" i="6"/>
  <c r="H74" i="2"/>
  <c r="J74" i="2"/>
  <c r="J68" i="6"/>
  <c r="H98" i="2"/>
  <c r="J98" i="2"/>
  <c r="H68" i="6"/>
  <c r="H100" i="6"/>
  <c r="H130" i="2"/>
  <c r="J130" i="2"/>
  <c r="J100" i="6"/>
  <c r="H108" i="6"/>
  <c r="J108" i="6"/>
  <c r="H138" i="2"/>
  <c r="J138" i="2"/>
  <c r="H140" i="6"/>
  <c r="J170" i="2"/>
  <c r="J140" i="6"/>
  <c r="H170" i="2"/>
  <c r="L46" i="2"/>
  <c r="L16" i="6"/>
  <c r="M29" i="6"/>
  <c r="M59" i="2"/>
  <c r="M43" i="6"/>
  <c r="M73" i="2"/>
  <c r="L52" i="6"/>
  <c r="L82" i="2"/>
  <c r="M61" i="6"/>
  <c r="M91" i="2"/>
  <c r="M75" i="6"/>
  <c r="M105" i="2"/>
  <c r="L89" i="6"/>
  <c r="L119" i="2"/>
  <c r="L103" i="6"/>
  <c r="L133" i="2"/>
  <c r="L121" i="6"/>
  <c r="L151" i="2"/>
  <c r="C43" i="2"/>
  <c r="C13" i="6"/>
  <c r="C25" i="6"/>
  <c r="C55" i="2"/>
  <c r="C37" i="6"/>
  <c r="C67" i="2"/>
  <c r="C49" i="6"/>
  <c r="C79" i="2"/>
  <c r="C61" i="6"/>
  <c r="C91" i="2"/>
  <c r="C73" i="6"/>
  <c r="C103" i="2"/>
  <c r="C85" i="6"/>
  <c r="C115" i="2"/>
  <c r="C97" i="6"/>
  <c r="C127" i="2"/>
  <c r="C139" i="2"/>
  <c r="C109" i="6"/>
  <c r="C117" i="6"/>
  <c r="C147" i="2"/>
  <c r="C129" i="6"/>
  <c r="C159" i="2"/>
  <c r="C141" i="6"/>
  <c r="C171" i="2"/>
  <c r="P17" i="1"/>
  <c r="N4" i="2"/>
  <c r="P33" i="1"/>
  <c r="N20" i="2"/>
  <c r="P57" i="1"/>
  <c r="N44" i="2"/>
  <c r="N14" i="6"/>
  <c r="P81" i="1"/>
  <c r="N38" i="6"/>
  <c r="N68" i="2"/>
  <c r="P97" i="1"/>
  <c r="N54" i="6"/>
  <c r="N84" i="2"/>
  <c r="P121" i="1"/>
  <c r="N78" i="6"/>
  <c r="N108" i="2"/>
  <c r="P129" i="1"/>
  <c r="N86" i="6"/>
  <c r="N116" i="2"/>
  <c r="P145" i="1"/>
  <c r="N102" i="6"/>
  <c r="N132" i="2"/>
  <c r="P185" i="1"/>
  <c r="N172" i="2"/>
  <c r="N142" i="6"/>
  <c r="B35" i="2"/>
  <c r="B5" i="6"/>
  <c r="AR5" i="6" s="1"/>
  <c r="B43" i="2"/>
  <c r="B13" i="6"/>
  <c r="AR13" i="6" s="1"/>
  <c r="B51" i="2"/>
  <c r="B21" i="6"/>
  <c r="AR21" i="6" s="1"/>
  <c r="B75" i="2"/>
  <c r="B45" i="6"/>
  <c r="AR45" i="6" s="1"/>
  <c r="B107" i="2"/>
  <c r="B77" i="6"/>
  <c r="AR77" i="6" s="1"/>
  <c r="B115" i="2"/>
  <c r="B85" i="6"/>
  <c r="AR85" i="6" s="1"/>
  <c r="B131" i="2"/>
  <c r="B101" i="6"/>
  <c r="AR101" i="6" s="1"/>
  <c r="B38" i="2"/>
  <c r="B8" i="6"/>
  <c r="AR8" i="6" s="1"/>
  <c r="B46" i="2"/>
  <c r="B16" i="6"/>
  <c r="AR16" i="6" s="1"/>
  <c r="F64" i="1"/>
  <c r="B54" i="2"/>
  <c r="B24" i="6"/>
  <c r="AR24" i="6" s="1"/>
  <c r="B62" i="2"/>
  <c r="B32" i="6"/>
  <c r="AR32" i="6" s="1"/>
  <c r="F80" i="1"/>
  <c r="B70" i="2"/>
  <c r="B40" i="6"/>
  <c r="AR40" i="6" s="1"/>
  <c r="F88" i="1"/>
  <c r="B78" i="2"/>
  <c r="B48" i="6"/>
  <c r="AR48" i="6" s="1"/>
  <c r="B86" i="2"/>
  <c r="B56" i="6"/>
  <c r="AR56" i="6" s="1"/>
  <c r="F104" i="1"/>
  <c r="B94" i="2"/>
  <c r="B64" i="6"/>
  <c r="AR64" i="6" s="1"/>
  <c r="F112" i="1"/>
  <c r="B102" i="2"/>
  <c r="B72" i="6"/>
  <c r="AR72" i="6" s="1"/>
  <c r="B110" i="2"/>
  <c r="B80" i="6"/>
  <c r="AR80" i="6" s="1"/>
  <c r="B118" i="2"/>
  <c r="B88" i="6"/>
  <c r="AR88" i="6" s="1"/>
  <c r="F136" i="1"/>
  <c r="B126" i="2"/>
  <c r="B96" i="6"/>
  <c r="AR96" i="6" s="1"/>
  <c r="F144" i="1"/>
  <c r="B134" i="2"/>
  <c r="B104" i="6"/>
  <c r="AR104" i="6" s="1"/>
  <c r="B142" i="2"/>
  <c r="B112" i="6"/>
  <c r="AR112" i="6" s="1"/>
  <c r="F160" i="1"/>
  <c r="B150" i="2"/>
  <c r="B120" i="6"/>
  <c r="AR120" i="6" s="1"/>
  <c r="F168" i="1"/>
  <c r="B158" i="2"/>
  <c r="B128" i="6"/>
  <c r="AR128" i="6" s="1"/>
  <c r="F176" i="1"/>
  <c r="B166" i="2"/>
  <c r="B136" i="6"/>
  <c r="AR136" i="6" s="1"/>
  <c r="F184" i="1"/>
  <c r="B174" i="2"/>
  <c r="B144" i="6"/>
  <c r="AR144" i="6" s="1"/>
  <c r="F192" i="1"/>
  <c r="H4" i="2"/>
  <c r="J4" i="2"/>
  <c r="H12" i="2"/>
  <c r="J12" i="2"/>
  <c r="H20" i="2"/>
  <c r="J20" i="2"/>
  <c r="H28" i="2"/>
  <c r="J28" i="2"/>
  <c r="H36" i="2"/>
  <c r="H6" i="6"/>
  <c r="J6" i="6"/>
  <c r="J36" i="2"/>
  <c r="J14" i="6"/>
  <c r="H14" i="6"/>
  <c r="H44" i="2"/>
  <c r="J44" i="2"/>
  <c r="J22" i="6"/>
  <c r="H52" i="2"/>
  <c r="H22" i="6"/>
  <c r="J52" i="2"/>
  <c r="J30" i="6"/>
  <c r="H60" i="2"/>
  <c r="J60" i="2"/>
  <c r="H30" i="6"/>
  <c r="J38" i="6"/>
  <c r="H68" i="2"/>
  <c r="H38" i="6"/>
  <c r="J68" i="2"/>
  <c r="J46" i="6"/>
  <c r="H76" i="2"/>
  <c r="J76" i="2"/>
  <c r="H46" i="6"/>
  <c r="J54" i="6"/>
  <c r="H84" i="2"/>
  <c r="H54" i="6"/>
  <c r="J84" i="2"/>
  <c r="J62" i="6"/>
  <c r="H92" i="2"/>
  <c r="J92" i="2"/>
  <c r="H62" i="6"/>
  <c r="J70" i="6"/>
  <c r="H100" i="2"/>
  <c r="H70" i="6"/>
  <c r="J100" i="2"/>
  <c r="H78" i="6"/>
  <c r="H108" i="2"/>
  <c r="J78" i="6"/>
  <c r="J108" i="2"/>
  <c r="H86" i="6"/>
  <c r="H116" i="2"/>
  <c r="J86" i="6"/>
  <c r="J116" i="2"/>
  <c r="H94" i="6"/>
  <c r="H124" i="2"/>
  <c r="J94" i="6"/>
  <c r="J124" i="2"/>
  <c r="H102" i="6"/>
  <c r="H132" i="2"/>
  <c r="J102" i="6"/>
  <c r="J132" i="2"/>
  <c r="H110" i="6"/>
  <c r="J110" i="6"/>
  <c r="H140" i="2"/>
  <c r="J140" i="2"/>
  <c r="H118" i="6"/>
  <c r="H148" i="2"/>
  <c r="J148" i="2"/>
  <c r="J118" i="6"/>
  <c r="H126" i="6"/>
  <c r="H156" i="2"/>
  <c r="J126" i="6"/>
  <c r="J156" i="2"/>
  <c r="H134" i="6"/>
  <c r="H164" i="2"/>
  <c r="J134" i="6"/>
  <c r="J164" i="2"/>
  <c r="H142" i="6"/>
  <c r="H172" i="2"/>
  <c r="J142" i="6"/>
  <c r="J172" i="2"/>
  <c r="M3" i="6"/>
  <c r="M33" i="2"/>
  <c r="L38" i="2"/>
  <c r="L8" i="6"/>
  <c r="M12" i="6"/>
  <c r="M42" i="2"/>
  <c r="L17" i="6"/>
  <c r="L47" i="2"/>
  <c r="L21" i="6"/>
  <c r="L51" i="2"/>
  <c r="L26" i="6"/>
  <c r="L56" i="2"/>
  <c r="M60" i="2"/>
  <c r="M30" i="6"/>
  <c r="M35" i="6"/>
  <c r="M65" i="2"/>
  <c r="L40" i="6"/>
  <c r="L70" i="2"/>
  <c r="M44" i="6"/>
  <c r="M74" i="2"/>
  <c r="L49" i="6"/>
  <c r="L79" i="2"/>
  <c r="L53" i="6"/>
  <c r="L83" i="2"/>
  <c r="L58" i="6"/>
  <c r="L88" i="2"/>
  <c r="M62" i="6"/>
  <c r="M92" i="2"/>
  <c r="M67" i="6"/>
  <c r="M97" i="2"/>
  <c r="L72" i="6"/>
  <c r="L102" i="2"/>
  <c r="M76" i="6"/>
  <c r="M106" i="2"/>
  <c r="L81" i="6"/>
  <c r="L111" i="2"/>
  <c r="L85" i="6"/>
  <c r="L115" i="2"/>
  <c r="L90" i="6"/>
  <c r="L120" i="2"/>
  <c r="M94" i="6"/>
  <c r="M124" i="2"/>
  <c r="M99" i="6"/>
  <c r="M129" i="2"/>
  <c r="L104" i="6"/>
  <c r="L134" i="2"/>
  <c r="M108" i="6"/>
  <c r="M138" i="2"/>
  <c r="L113" i="6"/>
  <c r="L143" i="2"/>
  <c r="L117" i="6"/>
  <c r="L147" i="2"/>
  <c r="L122" i="6"/>
  <c r="L152" i="2"/>
  <c r="M126" i="6"/>
  <c r="M156" i="2"/>
  <c r="M131" i="6"/>
  <c r="M161" i="2"/>
  <c r="L136" i="6"/>
  <c r="L166" i="2"/>
  <c r="M140" i="6"/>
  <c r="M170" i="2"/>
  <c r="L145" i="6"/>
  <c r="L175" i="2"/>
  <c r="L149" i="6"/>
  <c r="L179" i="2"/>
  <c r="M26" i="6"/>
  <c r="M56" i="2"/>
  <c r="M58" i="6"/>
  <c r="M88" i="2"/>
  <c r="M90" i="6"/>
  <c r="M120" i="2"/>
  <c r="M122" i="6"/>
  <c r="M152" i="2"/>
  <c r="C32" i="2"/>
  <c r="C2" i="6"/>
  <c r="C6" i="6"/>
  <c r="C36" i="2"/>
  <c r="C10" i="6"/>
  <c r="C40" i="2"/>
  <c r="C14" i="6"/>
  <c r="C44" i="2"/>
  <c r="C18" i="6"/>
  <c r="C48" i="2"/>
  <c r="C22" i="6"/>
  <c r="C52" i="2"/>
  <c r="C56" i="2"/>
  <c r="C26" i="6"/>
  <c r="C30" i="6"/>
  <c r="C60" i="2"/>
  <c r="C34" i="6"/>
  <c r="C64" i="2"/>
  <c r="C68" i="2"/>
  <c r="C38" i="6"/>
  <c r="C42" i="6"/>
  <c r="C72" i="2"/>
  <c r="C46" i="6"/>
  <c r="C76" i="2"/>
  <c r="C50" i="6"/>
  <c r="C80" i="2"/>
  <c r="C84" i="2"/>
  <c r="C54" i="6"/>
  <c r="C58" i="6"/>
  <c r="C88" i="2"/>
  <c r="C62" i="6"/>
  <c r="C92" i="2"/>
  <c r="C96" i="2"/>
  <c r="C66" i="6"/>
  <c r="C70" i="6"/>
  <c r="C100" i="2"/>
  <c r="C74" i="6"/>
  <c r="C104" i="2"/>
  <c r="C78" i="6"/>
  <c r="C108" i="2"/>
  <c r="C82" i="6"/>
  <c r="C112" i="2"/>
  <c r="C116" i="2"/>
  <c r="C86" i="6"/>
  <c r="C90" i="6"/>
  <c r="C120" i="2"/>
  <c r="C124" i="2"/>
  <c r="C94" i="6"/>
  <c r="C128" i="2"/>
  <c r="C98" i="6"/>
  <c r="C132" i="2"/>
  <c r="C102" i="6"/>
  <c r="C106" i="6"/>
  <c r="C136" i="2"/>
  <c r="C110" i="6"/>
  <c r="C140" i="2"/>
  <c r="C114" i="6"/>
  <c r="C144" i="2"/>
  <c r="C148" i="2"/>
  <c r="C118" i="6"/>
  <c r="C122" i="6"/>
  <c r="C152" i="2"/>
  <c r="C126" i="6"/>
  <c r="C156" i="2"/>
  <c r="C130" i="6"/>
  <c r="C160" i="2"/>
  <c r="C134" i="6"/>
  <c r="C164" i="2"/>
  <c r="C138" i="6"/>
  <c r="C168" i="2"/>
  <c r="C172" i="2"/>
  <c r="C142" i="6"/>
  <c r="C146" i="6"/>
  <c r="C176" i="2"/>
  <c r="P19" i="1"/>
  <c r="N6" i="2"/>
  <c r="P27" i="1"/>
  <c r="N14" i="2"/>
  <c r="P35" i="1"/>
  <c r="N22" i="2"/>
  <c r="P43" i="1"/>
  <c r="N30" i="2"/>
  <c r="P51" i="1"/>
  <c r="N38" i="2"/>
  <c r="N8" i="6"/>
  <c r="P59" i="1"/>
  <c r="N16" i="6"/>
  <c r="N46" i="2"/>
  <c r="P67" i="1"/>
  <c r="N24" i="6"/>
  <c r="N54" i="2"/>
  <c r="P75" i="1"/>
  <c r="N32" i="6"/>
  <c r="N62" i="2"/>
  <c r="P83" i="1"/>
  <c r="N40" i="6"/>
  <c r="N70" i="2"/>
  <c r="P91" i="1"/>
  <c r="N48" i="6"/>
  <c r="N78" i="2"/>
  <c r="P99" i="1"/>
  <c r="N56" i="6"/>
  <c r="N86" i="2"/>
  <c r="P107" i="1"/>
  <c r="N64" i="6"/>
  <c r="N94" i="2"/>
  <c r="P115" i="1"/>
  <c r="N72" i="6"/>
  <c r="N102" i="2"/>
  <c r="P123" i="1"/>
  <c r="N80" i="6"/>
  <c r="N110" i="2"/>
  <c r="P131" i="1"/>
  <c r="N88" i="6"/>
  <c r="N118" i="2"/>
  <c r="P139" i="1"/>
  <c r="N96" i="6"/>
  <c r="N126" i="2"/>
  <c r="P147" i="1"/>
  <c r="N104" i="6"/>
  <c r="N134" i="2"/>
  <c r="P155" i="1"/>
  <c r="N112" i="6"/>
  <c r="N142" i="2"/>
  <c r="P163" i="1"/>
  <c r="N120" i="6"/>
  <c r="N150" i="2"/>
  <c r="P171" i="1"/>
  <c r="N128" i="6"/>
  <c r="N158" i="2"/>
  <c r="P179" i="1"/>
  <c r="N136" i="6"/>
  <c r="N166" i="2"/>
  <c r="P187" i="1"/>
  <c r="N144" i="6"/>
  <c r="N174" i="2"/>
  <c r="P95" i="1"/>
  <c r="P159" i="1"/>
  <c r="D37" i="2"/>
  <c r="D45" i="2"/>
  <c r="D53" i="2"/>
  <c r="D61" i="2"/>
  <c r="D69" i="2"/>
  <c r="D77" i="2"/>
  <c r="D85" i="2"/>
  <c r="D93" i="2"/>
  <c r="D101" i="2"/>
  <c r="D109" i="2"/>
  <c r="D117" i="2"/>
  <c r="D125" i="2"/>
  <c r="D133" i="2"/>
  <c r="D141" i="2"/>
  <c r="D149" i="2"/>
  <c r="D157" i="2"/>
  <c r="D165" i="2"/>
  <c r="D173" i="2"/>
  <c r="B52" i="2"/>
  <c r="B22" i="6"/>
  <c r="AR22" i="6" s="1"/>
  <c r="B76" i="2"/>
  <c r="B46" i="6"/>
  <c r="AR46" i="6" s="1"/>
  <c r="B84" i="2"/>
  <c r="B54" i="6"/>
  <c r="AR54" i="6" s="1"/>
  <c r="B108" i="2"/>
  <c r="B78" i="6"/>
  <c r="AR78" i="6" s="1"/>
  <c r="B124" i="2"/>
  <c r="B94" i="6"/>
  <c r="AR94" i="6" s="1"/>
  <c r="B148" i="2"/>
  <c r="B118" i="6"/>
  <c r="AR118" i="6" s="1"/>
  <c r="B156" i="2"/>
  <c r="B126" i="6"/>
  <c r="AR126" i="6" s="1"/>
  <c r="B164" i="2"/>
  <c r="B134" i="6"/>
  <c r="AR134" i="6" s="1"/>
  <c r="B172" i="2"/>
  <c r="B142" i="6"/>
  <c r="AR142" i="6" s="1"/>
  <c r="H6" i="2"/>
  <c r="J6" i="2"/>
  <c r="H22" i="2"/>
  <c r="J22" i="2"/>
  <c r="J16" i="6"/>
  <c r="H16" i="6"/>
  <c r="J46" i="2"/>
  <c r="H46" i="2"/>
  <c r="J32" i="6"/>
  <c r="J62" i="2"/>
  <c r="H62" i="2"/>
  <c r="H32" i="6"/>
  <c r="J48" i="6"/>
  <c r="J78" i="2"/>
  <c r="H78" i="2"/>
  <c r="H48" i="6"/>
  <c r="J72" i="6"/>
  <c r="H72" i="6"/>
  <c r="H102" i="2"/>
  <c r="J102" i="2"/>
  <c r="H104" i="6"/>
  <c r="J134" i="2"/>
  <c r="J104" i="6"/>
  <c r="H134" i="2"/>
  <c r="H120" i="6"/>
  <c r="J150" i="2"/>
  <c r="J120" i="6"/>
  <c r="H150" i="2"/>
  <c r="H136" i="6"/>
  <c r="J166" i="2"/>
  <c r="J136" i="6"/>
  <c r="H166" i="2"/>
  <c r="L9" i="6"/>
  <c r="L39" i="2"/>
  <c r="L18" i="6"/>
  <c r="L48" i="2"/>
  <c r="M27" i="6"/>
  <c r="M57" i="2"/>
  <c r="M36" i="6"/>
  <c r="M66" i="2"/>
  <c r="M45" i="6"/>
  <c r="M75" i="2"/>
  <c r="L55" i="6"/>
  <c r="L85" i="2"/>
  <c r="M68" i="6"/>
  <c r="M98" i="2"/>
  <c r="M77" i="6"/>
  <c r="M107" i="2"/>
  <c r="M91" i="6"/>
  <c r="M121" i="2"/>
  <c r="M100" i="6"/>
  <c r="M130" i="2"/>
  <c r="M109" i="6"/>
  <c r="M139" i="2"/>
  <c r="L119" i="6"/>
  <c r="L149" i="2"/>
  <c r="M127" i="6"/>
  <c r="M157" i="2"/>
  <c r="L137" i="6"/>
  <c r="L167" i="2"/>
  <c r="L146" i="6"/>
  <c r="L176" i="2"/>
  <c r="M34" i="6"/>
  <c r="M64" i="2"/>
  <c r="C3" i="6"/>
  <c r="C33" i="2"/>
  <c r="C41" i="2"/>
  <c r="C11" i="6"/>
  <c r="C19" i="6"/>
  <c r="C49" i="2"/>
  <c r="C31" i="6"/>
  <c r="C61" i="2"/>
  <c r="C43" i="6"/>
  <c r="C73" i="2"/>
  <c r="C55" i="6"/>
  <c r="C85" i="2"/>
  <c r="C67" i="6"/>
  <c r="C97" i="2"/>
  <c r="C71" i="6"/>
  <c r="C101" i="2"/>
  <c r="C79" i="6"/>
  <c r="C109" i="2"/>
  <c r="C87" i="6"/>
  <c r="C117" i="2"/>
  <c r="C99" i="6"/>
  <c r="C129" i="2"/>
  <c r="C107" i="6"/>
  <c r="C137" i="2"/>
  <c r="C115" i="6"/>
  <c r="C145" i="2"/>
  <c r="C127" i="6"/>
  <c r="C157" i="2"/>
  <c r="C139" i="6"/>
  <c r="C169" i="2"/>
  <c r="P29" i="1"/>
  <c r="N16" i="2"/>
  <c r="P53" i="1"/>
  <c r="N10" i="6"/>
  <c r="N40" i="2"/>
  <c r="P77" i="1"/>
  <c r="N34" i="6"/>
  <c r="N64" i="2"/>
  <c r="P93" i="1"/>
  <c r="N50" i="6"/>
  <c r="N80" i="2"/>
  <c r="P109" i="1"/>
  <c r="N66" i="6"/>
  <c r="N96" i="2"/>
  <c r="P133" i="1"/>
  <c r="N90" i="6"/>
  <c r="N120" i="2"/>
  <c r="P141" i="1"/>
  <c r="N98" i="6"/>
  <c r="N128" i="2"/>
  <c r="P165" i="1"/>
  <c r="N152" i="2"/>
  <c r="N122" i="6"/>
  <c r="P181" i="1"/>
  <c r="N138" i="6"/>
  <c r="N168" i="2"/>
  <c r="B47" i="2"/>
  <c r="B17" i="6"/>
  <c r="AR17" i="6" s="1"/>
  <c r="B55" i="2"/>
  <c r="B25" i="6"/>
  <c r="AR25" i="6" s="1"/>
  <c r="B63" i="2"/>
  <c r="B33" i="6"/>
  <c r="AR33" i="6" s="1"/>
  <c r="B71" i="2"/>
  <c r="B41" i="6"/>
  <c r="AR41" i="6" s="1"/>
  <c r="B95" i="2"/>
  <c r="B65" i="6"/>
  <c r="AR65" i="6" s="1"/>
  <c r="B119" i="2"/>
  <c r="B89" i="6"/>
  <c r="AR89" i="6" s="1"/>
  <c r="B135" i="2"/>
  <c r="B105" i="6"/>
  <c r="AR105" i="6" s="1"/>
  <c r="B159" i="2"/>
  <c r="B129" i="6"/>
  <c r="AR129" i="6" s="1"/>
  <c r="H7" i="2"/>
  <c r="J7" i="2"/>
  <c r="H23" i="2"/>
  <c r="J23" i="2"/>
  <c r="H47" i="2"/>
  <c r="J17" i="6"/>
  <c r="H17" i="6"/>
  <c r="J47" i="2"/>
  <c r="H71" i="2"/>
  <c r="J41" i="6"/>
  <c r="J71" i="2"/>
  <c r="H41" i="6"/>
  <c r="H95" i="2"/>
  <c r="H65" i="6"/>
  <c r="J95" i="2"/>
  <c r="J65" i="6"/>
  <c r="J97" i="6"/>
  <c r="H127" i="2"/>
  <c r="H97" i="6"/>
  <c r="J127" i="2"/>
  <c r="H113" i="6"/>
  <c r="H143" i="2"/>
  <c r="J143" i="2"/>
  <c r="J113" i="6"/>
  <c r="J129" i="6"/>
  <c r="H159" i="2"/>
  <c r="H129" i="6"/>
  <c r="J159" i="2"/>
  <c r="J145" i="6"/>
  <c r="H175" i="2"/>
  <c r="J175" i="2"/>
  <c r="H145" i="6"/>
  <c r="L5" i="6"/>
  <c r="L35" i="2"/>
  <c r="M9" i="6"/>
  <c r="M39" i="2"/>
  <c r="M18" i="6"/>
  <c r="M48" i="2"/>
  <c r="L32" i="6"/>
  <c r="L62" i="2"/>
  <c r="M41" i="6"/>
  <c r="M71" i="2"/>
  <c r="M50" i="6"/>
  <c r="M80" i="2"/>
  <c r="L60" i="6"/>
  <c r="L90" i="2"/>
  <c r="L69" i="6"/>
  <c r="L99" i="2"/>
  <c r="M78" i="6"/>
  <c r="M108" i="2"/>
  <c r="M87" i="6"/>
  <c r="M117" i="2"/>
  <c r="L96" i="6"/>
  <c r="L126" i="2"/>
  <c r="M105" i="6"/>
  <c r="M135" i="2"/>
  <c r="M114" i="6"/>
  <c r="M144" i="2"/>
  <c r="M119" i="6"/>
  <c r="M149" i="2"/>
  <c r="L124" i="6"/>
  <c r="L154" i="2"/>
  <c r="L128" i="6"/>
  <c r="L158" i="2"/>
  <c r="M137" i="6"/>
  <c r="M167" i="2"/>
  <c r="M142" i="6"/>
  <c r="M172" i="2"/>
  <c r="M146" i="6"/>
  <c r="M176" i="2"/>
  <c r="L36" i="2"/>
  <c r="L6" i="6"/>
  <c r="P38" i="1"/>
  <c r="N25" i="2"/>
  <c r="P54" i="1"/>
  <c r="N41" i="2"/>
  <c r="N11" i="6"/>
  <c r="P70" i="1"/>
  <c r="N27" i="6"/>
  <c r="N57" i="2"/>
  <c r="P102" i="1"/>
  <c r="N59" i="6"/>
  <c r="N89" i="2"/>
  <c r="P118" i="1"/>
  <c r="N75" i="6"/>
  <c r="N105" i="2"/>
  <c r="P134" i="1"/>
  <c r="N91" i="6"/>
  <c r="N121" i="2"/>
  <c r="P158" i="1"/>
  <c r="N115" i="6"/>
  <c r="N145" i="2"/>
  <c r="P182" i="1"/>
  <c r="N139" i="6"/>
  <c r="N169" i="2"/>
  <c r="P190" i="1"/>
  <c r="N147" i="6"/>
  <c r="N177" i="2"/>
  <c r="B42" i="2"/>
  <c r="B12" i="6"/>
  <c r="AR12" i="6" s="1"/>
  <c r="B50" i="2"/>
  <c r="B20" i="6"/>
  <c r="AR20" i="6" s="1"/>
  <c r="B122" i="2"/>
  <c r="B92" i="6"/>
  <c r="AR92" i="6" s="1"/>
  <c r="B130" i="2"/>
  <c r="B100" i="6"/>
  <c r="AR100" i="6" s="1"/>
  <c r="B146" i="2"/>
  <c r="B116" i="6"/>
  <c r="AR116" i="6" s="1"/>
  <c r="B154" i="2"/>
  <c r="B124" i="6"/>
  <c r="AR124" i="6" s="1"/>
  <c r="B170" i="2"/>
  <c r="B140" i="6"/>
  <c r="AR140" i="6" s="1"/>
  <c r="H8" i="2"/>
  <c r="J8" i="2"/>
  <c r="H32" i="2"/>
  <c r="H2" i="6"/>
  <c r="J32" i="2"/>
  <c r="J2" i="6"/>
  <c r="J18" i="6"/>
  <c r="H48" i="2"/>
  <c r="H18" i="6"/>
  <c r="J48" i="2"/>
  <c r="J42" i="6"/>
  <c r="H72" i="2"/>
  <c r="J72" i="2"/>
  <c r="H42" i="6"/>
  <c r="J58" i="6"/>
  <c r="H88" i="2"/>
  <c r="J88" i="2"/>
  <c r="H58" i="6"/>
  <c r="H82" i="6"/>
  <c r="H112" i="2"/>
  <c r="J82" i="6"/>
  <c r="J112" i="2"/>
  <c r="H90" i="6"/>
  <c r="H120" i="2"/>
  <c r="J120" i="2"/>
  <c r="J90" i="6"/>
  <c r="J106" i="6"/>
  <c r="H106" i="6"/>
  <c r="H136" i="2"/>
  <c r="J136" i="2"/>
  <c r="H130" i="6"/>
  <c r="J130" i="6"/>
  <c r="H160" i="2"/>
  <c r="J160" i="2"/>
  <c r="H146" i="6"/>
  <c r="J146" i="6"/>
  <c r="H176" i="2"/>
  <c r="J176" i="2"/>
  <c r="L10" i="6"/>
  <c r="L40" i="2"/>
  <c r="L54" i="2"/>
  <c r="L24" i="6"/>
  <c r="M37" i="6"/>
  <c r="M67" i="2"/>
  <c r="L51" i="6"/>
  <c r="L81" i="2"/>
  <c r="M69" i="6"/>
  <c r="M99" i="2"/>
  <c r="L83" i="6"/>
  <c r="L113" i="2"/>
  <c r="M96" i="6"/>
  <c r="M126" i="2"/>
  <c r="L120" i="6"/>
  <c r="L150" i="2"/>
  <c r="C34" i="2"/>
  <c r="C4" i="6"/>
  <c r="C16" i="6"/>
  <c r="C46" i="2"/>
  <c r="C32" i="6"/>
  <c r="C62" i="2"/>
  <c r="C78" i="2"/>
  <c r="C48" i="6"/>
  <c r="C56" i="6"/>
  <c r="C86" i="2"/>
  <c r="C94" i="2"/>
  <c r="C64" i="6"/>
  <c r="C106" i="2"/>
  <c r="C76" i="6"/>
  <c r="C114" i="2"/>
  <c r="C84" i="6"/>
  <c r="C122" i="2"/>
  <c r="C92" i="6"/>
  <c r="C134" i="2"/>
  <c r="C104" i="6"/>
  <c r="C116" i="6"/>
  <c r="C146" i="2"/>
  <c r="C128" i="6"/>
  <c r="C158" i="2"/>
  <c r="C136" i="6"/>
  <c r="C166" i="2"/>
  <c r="C148" i="6"/>
  <c r="C178" i="2"/>
  <c r="N18" i="2"/>
  <c r="N20" i="6"/>
  <c r="N50" i="2"/>
  <c r="N44" i="6"/>
  <c r="N74" i="2"/>
  <c r="N76" i="6"/>
  <c r="N106" i="2"/>
  <c r="N100" i="6"/>
  <c r="N130" i="2"/>
  <c r="N124" i="6"/>
  <c r="N154" i="2"/>
  <c r="N178" i="2"/>
  <c r="N148" i="6"/>
  <c r="P191" i="1"/>
  <c r="D33" i="2"/>
  <c r="D57" i="2"/>
  <c r="D73" i="2"/>
  <c r="D97" i="2"/>
  <c r="D113" i="2"/>
  <c r="D129" i="2"/>
  <c r="D145" i="2"/>
  <c r="D161" i="2"/>
  <c r="D177" i="2"/>
  <c r="B53" i="2"/>
  <c r="B23" i="6"/>
  <c r="AR23" i="6" s="1"/>
  <c r="B117" i="2"/>
  <c r="B87" i="6"/>
  <c r="AR87" i="6" s="1"/>
  <c r="B133" i="2"/>
  <c r="B103" i="6"/>
  <c r="AR103" i="6" s="1"/>
  <c r="B141" i="2"/>
  <c r="B111" i="6"/>
  <c r="AR111" i="6" s="1"/>
  <c r="B157" i="2"/>
  <c r="B127" i="6"/>
  <c r="AR127" i="6" s="1"/>
  <c r="B165" i="2"/>
  <c r="B135" i="6"/>
  <c r="AR135" i="6" s="1"/>
  <c r="J9" i="2"/>
  <c r="H9" i="2"/>
  <c r="J33" i="2"/>
  <c r="J3" i="6"/>
  <c r="H33" i="2"/>
  <c r="H3" i="6"/>
  <c r="J27" i="6"/>
  <c r="J57" i="2"/>
  <c r="H27" i="6"/>
  <c r="H57" i="2"/>
  <c r="J81" i="2"/>
  <c r="J51" i="6"/>
  <c r="H51" i="6"/>
  <c r="H81" i="2"/>
  <c r="J105" i="2"/>
  <c r="J75" i="6"/>
  <c r="H105" i="2"/>
  <c r="H75" i="6"/>
  <c r="J99" i="6"/>
  <c r="J129" i="2"/>
  <c r="H99" i="6"/>
  <c r="H129" i="2"/>
  <c r="J123" i="6"/>
  <c r="J153" i="2"/>
  <c r="H123" i="6"/>
  <c r="H153" i="2"/>
  <c r="M36" i="2"/>
  <c r="M6" i="6"/>
  <c r="M19" i="6"/>
  <c r="M49" i="2"/>
  <c r="L33" i="6"/>
  <c r="L63" i="2"/>
  <c r="M47" i="6"/>
  <c r="M77" i="2"/>
  <c r="M56" i="6"/>
  <c r="M86" i="2"/>
  <c r="L75" i="6"/>
  <c r="L105" i="2"/>
  <c r="M88" i="6"/>
  <c r="M118" i="2"/>
  <c r="L107" i="6"/>
  <c r="L137" i="2"/>
  <c r="M120" i="6"/>
  <c r="M150" i="2"/>
  <c r="M134" i="6"/>
  <c r="M164" i="2"/>
  <c r="L139" i="6"/>
  <c r="L169" i="2"/>
  <c r="M147" i="6"/>
  <c r="M177" i="2"/>
  <c r="L14" i="6"/>
  <c r="L44" i="2"/>
  <c r="L110" i="6"/>
  <c r="L140" i="2"/>
  <c r="P16" i="1"/>
  <c r="N3" i="2"/>
  <c r="P40" i="1"/>
  <c r="N27" i="2"/>
  <c r="P64" i="1"/>
  <c r="N21" i="6"/>
  <c r="N51" i="2"/>
  <c r="P96" i="1"/>
  <c r="N53" i="6"/>
  <c r="N83" i="2"/>
  <c r="P120" i="1"/>
  <c r="N77" i="6"/>
  <c r="N107" i="2"/>
  <c r="P136" i="1"/>
  <c r="N93" i="6"/>
  <c r="N123" i="2"/>
  <c r="P160" i="1"/>
  <c r="N117" i="6"/>
  <c r="N147" i="2"/>
  <c r="P176" i="1"/>
  <c r="N133" i="6"/>
  <c r="N163" i="2"/>
  <c r="P71" i="1"/>
  <c r="F34" i="1"/>
  <c r="B32" i="2"/>
  <c r="B2" i="6"/>
  <c r="AR2" i="6" s="1"/>
  <c r="B48" i="2"/>
  <c r="B18" i="6"/>
  <c r="AR18" i="6" s="1"/>
  <c r="B56" i="2"/>
  <c r="B26" i="6"/>
  <c r="AR26" i="6" s="1"/>
  <c r="B72" i="2"/>
  <c r="B42" i="6"/>
  <c r="AR42" i="6" s="1"/>
  <c r="F98" i="1"/>
  <c r="F106" i="1"/>
  <c r="B96" i="2"/>
  <c r="B66" i="6"/>
  <c r="AR66" i="6" s="1"/>
  <c r="B104" i="2"/>
  <c r="B74" i="6"/>
  <c r="AR74" i="6" s="1"/>
  <c r="B128" i="2"/>
  <c r="B98" i="6"/>
  <c r="AR98" i="6" s="1"/>
  <c r="B136" i="2"/>
  <c r="B106" i="6"/>
  <c r="AR106" i="6" s="1"/>
  <c r="B152" i="2"/>
  <c r="B122" i="6"/>
  <c r="AR122" i="6" s="1"/>
  <c r="B176" i="2"/>
  <c r="B146" i="6"/>
  <c r="AR146" i="6" s="1"/>
  <c r="H10" i="2"/>
  <c r="J10" i="2"/>
  <c r="H4" i="6"/>
  <c r="H34" i="2"/>
  <c r="J34" i="2"/>
  <c r="J4" i="6"/>
  <c r="J28" i="6"/>
  <c r="H28" i="6"/>
  <c r="H58" i="2"/>
  <c r="J58" i="2"/>
  <c r="J52" i="6"/>
  <c r="J82" i="2"/>
  <c r="H82" i="2"/>
  <c r="H52" i="6"/>
  <c r="H76" i="6"/>
  <c r="J76" i="6"/>
  <c r="J106" i="2"/>
  <c r="H106" i="2"/>
  <c r="H92" i="6"/>
  <c r="J92" i="6"/>
  <c r="H122" i="2"/>
  <c r="J122" i="2"/>
  <c r="H116" i="6"/>
  <c r="J146" i="2"/>
  <c r="H146" i="2"/>
  <c r="J116" i="6"/>
  <c r="H132" i="6"/>
  <c r="J162" i="2"/>
  <c r="H162" i="2"/>
  <c r="J132" i="6"/>
  <c r="H148" i="6"/>
  <c r="J178" i="2"/>
  <c r="J148" i="6"/>
  <c r="H178" i="2"/>
  <c r="M41" i="2"/>
  <c r="M11" i="6"/>
  <c r="L25" i="6"/>
  <c r="L55" i="2"/>
  <c r="M33" i="6"/>
  <c r="M63" i="2"/>
  <c r="L48" i="6"/>
  <c r="L78" i="2"/>
  <c r="M65" i="6"/>
  <c r="M95" i="2"/>
  <c r="L80" i="6"/>
  <c r="L110" i="2"/>
  <c r="M93" i="6"/>
  <c r="M123" i="2"/>
  <c r="M137" i="2"/>
  <c r="M107" i="6"/>
  <c r="L116" i="6"/>
  <c r="L146" i="2"/>
  <c r="M129" i="6"/>
  <c r="M159" i="2"/>
  <c r="L144" i="6"/>
  <c r="L174" i="2"/>
  <c r="L22" i="6"/>
  <c r="L52" i="2"/>
  <c r="L86" i="6"/>
  <c r="L116" i="2"/>
  <c r="C9" i="6"/>
  <c r="C39" i="2"/>
  <c r="C21" i="6"/>
  <c r="C51" i="2"/>
  <c r="C33" i="6"/>
  <c r="C63" i="2"/>
  <c r="C45" i="6"/>
  <c r="C75" i="2"/>
  <c r="C57" i="6"/>
  <c r="C87" i="2"/>
  <c r="C69" i="6"/>
  <c r="C99" i="2"/>
  <c r="C81" i="6"/>
  <c r="C111" i="2"/>
  <c r="C93" i="6"/>
  <c r="C123" i="2"/>
  <c r="C105" i="6"/>
  <c r="C135" i="2"/>
  <c r="C121" i="6"/>
  <c r="C151" i="2"/>
  <c r="C133" i="6"/>
  <c r="C163" i="2"/>
  <c r="C149" i="6"/>
  <c r="C179" i="2"/>
  <c r="P41" i="1"/>
  <c r="N28" i="2"/>
  <c r="P65" i="1"/>
  <c r="N52" i="2"/>
  <c r="N22" i="6"/>
  <c r="P89" i="1"/>
  <c r="N46" i="6"/>
  <c r="N76" i="2"/>
  <c r="P113" i="1"/>
  <c r="N70" i="6"/>
  <c r="N100" i="2"/>
  <c r="P153" i="1"/>
  <c r="N110" i="6"/>
  <c r="N140" i="2"/>
  <c r="P177" i="1"/>
  <c r="N164" i="2"/>
  <c r="N134" i="6"/>
  <c r="P79" i="1"/>
  <c r="B59" i="2"/>
  <c r="B29" i="6"/>
  <c r="AR29" i="6" s="1"/>
  <c r="B67" i="2"/>
  <c r="B37" i="6"/>
  <c r="AR37" i="6" s="1"/>
  <c r="B83" i="2"/>
  <c r="B53" i="6"/>
  <c r="AR53" i="6" s="1"/>
  <c r="B91" i="2"/>
  <c r="B61" i="6"/>
  <c r="AR61" i="6" s="1"/>
  <c r="B99" i="2"/>
  <c r="B69" i="6"/>
  <c r="AR69" i="6" s="1"/>
  <c r="B33" i="2"/>
  <c r="B3" i="6"/>
  <c r="AR3" i="6" s="1"/>
  <c r="B41" i="2"/>
  <c r="B11" i="6"/>
  <c r="AR11" i="6" s="1"/>
  <c r="B49" i="2"/>
  <c r="B19" i="6"/>
  <c r="AR19" i="6" s="1"/>
  <c r="B57" i="2"/>
  <c r="B27" i="6"/>
  <c r="AR27" i="6" s="1"/>
  <c r="B65" i="2"/>
  <c r="B35" i="6"/>
  <c r="AR35" i="6" s="1"/>
  <c r="B73" i="2"/>
  <c r="B43" i="6"/>
  <c r="AR43" i="6" s="1"/>
  <c r="B81" i="2"/>
  <c r="B51" i="6"/>
  <c r="AR51" i="6" s="1"/>
  <c r="B89" i="2"/>
  <c r="B59" i="6"/>
  <c r="AR59" i="6" s="1"/>
  <c r="B97" i="2"/>
  <c r="B67" i="6"/>
  <c r="AR67" i="6" s="1"/>
  <c r="B105" i="2"/>
  <c r="B75" i="6"/>
  <c r="AR75" i="6" s="1"/>
  <c r="B113" i="2"/>
  <c r="B83" i="6"/>
  <c r="AR83" i="6" s="1"/>
  <c r="B121" i="2"/>
  <c r="B91" i="6"/>
  <c r="AR91" i="6" s="1"/>
  <c r="B129" i="2"/>
  <c r="B99" i="6"/>
  <c r="AR99" i="6" s="1"/>
  <c r="B137" i="2"/>
  <c r="B107" i="6"/>
  <c r="AR107" i="6" s="1"/>
  <c r="B145" i="2"/>
  <c r="B115" i="6"/>
  <c r="AR115" i="6" s="1"/>
  <c r="B153" i="2"/>
  <c r="B123" i="6"/>
  <c r="AR123" i="6" s="1"/>
  <c r="B161" i="2"/>
  <c r="B131" i="6"/>
  <c r="AR131" i="6" s="1"/>
  <c r="B169" i="2"/>
  <c r="B139" i="6"/>
  <c r="AR139" i="6" s="1"/>
  <c r="B177" i="2"/>
  <c r="B147" i="6"/>
  <c r="AR147" i="6" s="1"/>
  <c r="J5" i="2"/>
  <c r="H5" i="2"/>
  <c r="J13" i="2"/>
  <c r="H13" i="2"/>
  <c r="J21" i="2"/>
  <c r="H21" i="2"/>
  <c r="J29" i="2"/>
  <c r="H29" i="2"/>
  <c r="J37" i="2"/>
  <c r="J7" i="6"/>
  <c r="H37" i="2"/>
  <c r="H7" i="6"/>
  <c r="J45" i="2"/>
  <c r="H15" i="6"/>
  <c r="H45" i="2"/>
  <c r="J15" i="6"/>
  <c r="J53" i="2"/>
  <c r="H23" i="6"/>
  <c r="H53" i="2"/>
  <c r="J23" i="6"/>
  <c r="J61" i="2"/>
  <c r="H61" i="2"/>
  <c r="J31" i="6"/>
  <c r="H31" i="6"/>
  <c r="J69" i="2"/>
  <c r="H39" i="6"/>
  <c r="J39" i="6"/>
  <c r="H69" i="2"/>
  <c r="J77" i="2"/>
  <c r="H47" i="6"/>
  <c r="H77" i="2"/>
  <c r="J47" i="6"/>
  <c r="J85" i="2"/>
  <c r="H55" i="6"/>
  <c r="H85" i="2"/>
  <c r="J55" i="6"/>
  <c r="J93" i="2"/>
  <c r="H93" i="2"/>
  <c r="H63" i="6"/>
  <c r="J63" i="6"/>
  <c r="J101" i="2"/>
  <c r="H71" i="6"/>
  <c r="H101" i="2"/>
  <c r="J71" i="6"/>
  <c r="J79" i="6"/>
  <c r="J109" i="2"/>
  <c r="H109" i="2"/>
  <c r="H79" i="6"/>
  <c r="J87" i="6"/>
  <c r="J117" i="2"/>
  <c r="H117" i="2"/>
  <c r="H87" i="6"/>
  <c r="J95" i="6"/>
  <c r="J125" i="2"/>
  <c r="H125" i="2"/>
  <c r="H95" i="6"/>
  <c r="J103" i="6"/>
  <c r="J133" i="2"/>
  <c r="H103" i="6"/>
  <c r="H133" i="2"/>
  <c r="H111" i="6"/>
  <c r="J141" i="2"/>
  <c r="J111" i="6"/>
  <c r="H141" i="2"/>
  <c r="J119" i="6"/>
  <c r="J149" i="2"/>
  <c r="H119" i="6"/>
  <c r="H149" i="2"/>
  <c r="J127" i="6"/>
  <c r="J157" i="2"/>
  <c r="H157" i="2"/>
  <c r="H127" i="6"/>
  <c r="J135" i="6"/>
  <c r="J165" i="2"/>
  <c r="H165" i="2"/>
  <c r="H135" i="6"/>
  <c r="J143" i="6"/>
  <c r="J173" i="2"/>
  <c r="H173" i="2"/>
  <c r="H143" i="6"/>
  <c r="L34" i="2"/>
  <c r="L4" i="6"/>
  <c r="M8" i="6"/>
  <c r="M38" i="2"/>
  <c r="L13" i="6"/>
  <c r="L43" i="2"/>
  <c r="M17" i="6"/>
  <c r="M47" i="2"/>
  <c r="M21" i="6"/>
  <c r="M51" i="2"/>
  <c r="L57" i="2"/>
  <c r="L27" i="6"/>
  <c r="L61" i="2"/>
  <c r="L31" i="6"/>
  <c r="L36" i="6"/>
  <c r="L66" i="2"/>
  <c r="M40" i="6"/>
  <c r="M70" i="2"/>
  <c r="L45" i="6"/>
  <c r="L75" i="2"/>
  <c r="M49" i="6"/>
  <c r="M79" i="2"/>
  <c r="M53" i="6"/>
  <c r="M83" i="2"/>
  <c r="L59" i="6"/>
  <c r="L89" i="2"/>
  <c r="L63" i="6"/>
  <c r="L93" i="2"/>
  <c r="L68" i="6"/>
  <c r="L98" i="2"/>
  <c r="M72" i="6"/>
  <c r="M102" i="2"/>
  <c r="L77" i="6"/>
  <c r="L107" i="2"/>
  <c r="M81" i="6"/>
  <c r="M111" i="2"/>
  <c r="M85" i="6"/>
  <c r="M115" i="2"/>
  <c r="L91" i="6"/>
  <c r="L121" i="2"/>
  <c r="L95" i="6"/>
  <c r="L125" i="2"/>
  <c r="L100" i="6"/>
  <c r="L130" i="2"/>
  <c r="M104" i="6"/>
  <c r="M134" i="2"/>
  <c r="L109" i="6"/>
  <c r="L139" i="2"/>
  <c r="M113" i="6"/>
  <c r="M143" i="2"/>
  <c r="M117" i="6"/>
  <c r="M147" i="2"/>
  <c r="L123" i="6"/>
  <c r="L153" i="2"/>
  <c r="L127" i="6"/>
  <c r="L157" i="2"/>
  <c r="L132" i="6"/>
  <c r="L162" i="2"/>
  <c r="M136" i="6"/>
  <c r="M166" i="2"/>
  <c r="L141" i="6"/>
  <c r="L171" i="2"/>
  <c r="M145" i="6"/>
  <c r="M175" i="2"/>
  <c r="M149" i="6"/>
  <c r="M179" i="2"/>
  <c r="L2" i="6"/>
  <c r="L32" i="2"/>
  <c r="L34" i="6"/>
  <c r="L64" i="2"/>
  <c r="L66" i="6"/>
  <c r="L96" i="2"/>
  <c r="L98" i="6"/>
  <c r="L128" i="2"/>
  <c r="L130" i="6"/>
  <c r="L160" i="2"/>
  <c r="P20" i="1"/>
  <c r="N7" i="2"/>
  <c r="P28" i="1"/>
  <c r="N15" i="2"/>
  <c r="P36" i="1"/>
  <c r="N23" i="2"/>
  <c r="P44" i="1"/>
  <c r="N31" i="2"/>
  <c r="P52" i="1"/>
  <c r="N9" i="6"/>
  <c r="N39" i="2"/>
  <c r="P60" i="1"/>
  <c r="N17" i="6"/>
  <c r="N47" i="2"/>
  <c r="P68" i="1"/>
  <c r="N25" i="6"/>
  <c r="N55" i="2"/>
  <c r="P76" i="1"/>
  <c r="N33" i="6"/>
  <c r="N63" i="2"/>
  <c r="P84" i="1"/>
  <c r="N41" i="6"/>
  <c r="N71" i="2"/>
  <c r="P92" i="1"/>
  <c r="N49" i="6"/>
  <c r="N79" i="2"/>
  <c r="P100" i="1"/>
  <c r="N57" i="6"/>
  <c r="N87" i="2"/>
  <c r="P108" i="1"/>
  <c r="N65" i="6"/>
  <c r="N95" i="2"/>
  <c r="P116" i="1"/>
  <c r="N73" i="6"/>
  <c r="N103" i="2"/>
  <c r="P124" i="1"/>
  <c r="N81" i="6"/>
  <c r="N111" i="2"/>
  <c r="P132" i="1"/>
  <c r="N89" i="6"/>
  <c r="N119" i="2"/>
  <c r="P140" i="1"/>
  <c r="N97" i="6"/>
  <c r="N127" i="2"/>
  <c r="P148" i="1"/>
  <c r="N105" i="6"/>
  <c r="N135" i="2"/>
  <c r="P156" i="1"/>
  <c r="N113" i="6"/>
  <c r="N143" i="2"/>
  <c r="P164" i="1"/>
  <c r="N121" i="6"/>
  <c r="N151" i="2"/>
  <c r="P172" i="1"/>
  <c r="N129" i="6"/>
  <c r="N159" i="2"/>
  <c r="P180" i="1"/>
  <c r="N137" i="6"/>
  <c r="N167" i="2"/>
  <c r="P188" i="1"/>
  <c r="N145" i="6"/>
  <c r="N175" i="2"/>
  <c r="P39" i="1"/>
  <c r="P103" i="1"/>
  <c r="P167" i="1"/>
  <c r="D38" i="2"/>
  <c r="D46" i="2"/>
  <c r="D54" i="2"/>
  <c r="D62" i="2"/>
  <c r="D70" i="2"/>
  <c r="D78" i="2"/>
  <c r="D86" i="2"/>
  <c r="D94" i="2"/>
  <c r="D102" i="2"/>
  <c r="D110" i="2"/>
  <c r="D118" i="2"/>
  <c r="D126" i="2"/>
  <c r="D134" i="2"/>
  <c r="D142" i="2"/>
  <c r="D150" i="2"/>
  <c r="D158" i="2"/>
  <c r="D166" i="2"/>
  <c r="D174" i="2"/>
  <c r="F27" i="1"/>
  <c r="F35" i="1"/>
  <c r="F43" i="1"/>
  <c r="F51" i="1"/>
  <c r="F59" i="1"/>
  <c r="F67" i="1"/>
  <c r="F75" i="1"/>
  <c r="F83" i="1"/>
  <c r="F91" i="1"/>
  <c r="F21" i="1"/>
  <c r="F53" i="1"/>
  <c r="F85" i="1"/>
  <c r="F117" i="1"/>
  <c r="F149" i="1"/>
  <c r="F181" i="1"/>
  <c r="F16" i="1"/>
  <c r="F99" i="1"/>
  <c r="F17" i="1"/>
  <c r="F25" i="1"/>
  <c r="F33" i="1"/>
  <c r="F41" i="1"/>
  <c r="F49" i="1"/>
  <c r="F57" i="1"/>
  <c r="F65" i="1"/>
  <c r="F73" i="1"/>
  <c r="F81" i="1"/>
  <c r="F137" i="1"/>
  <c r="F145" i="1"/>
  <c r="F153" i="1"/>
  <c r="F161" i="1"/>
  <c r="F169" i="1"/>
  <c r="F177" i="1"/>
  <c r="F185" i="1"/>
  <c r="F13" i="1"/>
  <c r="F29" i="1"/>
  <c r="F37" i="1"/>
  <c r="F45" i="1"/>
  <c r="F61" i="1"/>
  <c r="F69" i="1"/>
  <c r="F77" i="1"/>
  <c r="F93" i="1"/>
  <c r="F101" i="1"/>
  <c r="F109" i="1"/>
  <c r="F125" i="1"/>
  <c r="F133" i="1"/>
  <c r="F141" i="1"/>
  <c r="F157" i="1"/>
  <c r="F165" i="1"/>
  <c r="F173" i="1"/>
  <c r="F189" i="1"/>
  <c r="F24" i="1"/>
  <c r="F32" i="1"/>
  <c r="F40" i="1"/>
  <c r="F48" i="1"/>
  <c r="F56" i="1"/>
  <c r="F72" i="1"/>
  <c r="F96" i="1"/>
  <c r="F128" i="1"/>
  <c r="F152" i="1"/>
  <c r="F11" i="1"/>
  <c r="F107" i="1"/>
  <c r="F115" i="1"/>
  <c r="F123" i="1"/>
  <c r="F97" i="1"/>
  <c r="F129" i="1"/>
  <c r="F26" i="1"/>
  <c r="F58" i="1"/>
  <c r="F90" i="1"/>
  <c r="F122" i="1"/>
  <c r="F39" i="1"/>
  <c r="F55" i="1"/>
  <c r="F95" i="1"/>
  <c r="F119" i="1"/>
  <c r="F151" i="1"/>
  <c r="F47" i="1"/>
  <c r="F87" i="1"/>
  <c r="F103" i="1"/>
  <c r="F191" i="1"/>
  <c r="F15" i="1"/>
  <c r="G6" i="2" s="1"/>
  <c r="F63" i="1"/>
  <c r="F127" i="1"/>
  <c r="F175" i="1"/>
  <c r="F120" i="1"/>
  <c r="F23" i="1"/>
  <c r="F79" i="1"/>
  <c r="F143" i="1"/>
  <c r="F131" i="1"/>
  <c r="F139" i="1"/>
  <c r="F147" i="1"/>
  <c r="F155" i="1"/>
  <c r="F163" i="1"/>
  <c r="F171" i="1"/>
  <c r="F179" i="1"/>
  <c r="F187" i="1"/>
  <c r="F31" i="1"/>
  <c r="F167" i="1"/>
  <c r="F89" i="1"/>
  <c r="F105" i="1"/>
  <c r="F113" i="1"/>
  <c r="F121" i="1"/>
  <c r="F71" i="1"/>
  <c r="F111" i="1"/>
  <c r="F135" i="1"/>
  <c r="F159" i="1"/>
  <c r="F183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4" i="1"/>
  <c r="F22" i="1"/>
  <c r="F54" i="1"/>
  <c r="F86" i="1"/>
  <c r="F118" i="1"/>
  <c r="F166" i="1"/>
  <c r="F174" i="1"/>
  <c r="F30" i="1"/>
  <c r="F38" i="1"/>
  <c r="F46" i="1"/>
  <c r="F62" i="1"/>
  <c r="F70" i="1"/>
  <c r="F78" i="1"/>
  <c r="F94" i="1"/>
  <c r="F102" i="1"/>
  <c r="F110" i="1"/>
  <c r="F126" i="1"/>
  <c r="F134" i="1"/>
  <c r="F142" i="1"/>
  <c r="F150" i="1"/>
  <c r="F158" i="1"/>
  <c r="F182" i="1"/>
  <c r="F190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R14" i="1" s="1"/>
  <c r="Q13" i="1"/>
  <c r="R13" i="1" s="1"/>
  <c r="Q12" i="1"/>
  <c r="R12" i="1" s="1"/>
  <c r="Q11" i="1"/>
  <c r="R11" i="1" s="1"/>
  <c r="T183" i="1" l="1"/>
  <c r="T47" i="1"/>
  <c r="T175" i="1"/>
  <c r="T111" i="1"/>
  <c r="T63" i="1"/>
  <c r="T119" i="1"/>
  <c r="T143" i="1"/>
  <c r="T87" i="1"/>
  <c r="R26" i="1"/>
  <c r="U26" i="1"/>
  <c r="R58" i="1"/>
  <c r="U58" i="1"/>
  <c r="R82" i="1"/>
  <c r="U82" i="1"/>
  <c r="R106" i="1"/>
  <c r="U106" i="1"/>
  <c r="R146" i="1"/>
  <c r="U146" i="1"/>
  <c r="R170" i="1"/>
  <c r="U170" i="1"/>
  <c r="U43" i="1"/>
  <c r="R43" i="1"/>
  <c r="U83" i="1"/>
  <c r="R83" i="1"/>
  <c r="U115" i="1"/>
  <c r="R115" i="1"/>
  <c r="U147" i="1"/>
  <c r="R147" i="1"/>
  <c r="U179" i="1"/>
  <c r="R179" i="1"/>
  <c r="U28" i="1"/>
  <c r="R28" i="1"/>
  <c r="U52" i="1"/>
  <c r="R52" i="1"/>
  <c r="U84" i="1"/>
  <c r="R84" i="1"/>
  <c r="U116" i="1"/>
  <c r="R116" i="1"/>
  <c r="U148" i="1"/>
  <c r="R148" i="1"/>
  <c r="U180" i="1"/>
  <c r="R180" i="1"/>
  <c r="U37" i="1"/>
  <c r="R37" i="1"/>
  <c r="U77" i="1"/>
  <c r="R77" i="1"/>
  <c r="U117" i="1"/>
  <c r="R117" i="1"/>
  <c r="U157" i="1"/>
  <c r="R157" i="1"/>
  <c r="U38" i="1"/>
  <c r="R38" i="1"/>
  <c r="R70" i="1"/>
  <c r="U70" i="1"/>
  <c r="U110" i="1"/>
  <c r="R110" i="1"/>
  <c r="U150" i="1"/>
  <c r="R150" i="1"/>
  <c r="U182" i="1"/>
  <c r="R182" i="1"/>
  <c r="R15" i="1"/>
  <c r="U15" i="1"/>
  <c r="R71" i="1"/>
  <c r="U71" i="1"/>
  <c r="U111" i="1"/>
  <c r="R111" i="1"/>
  <c r="U127" i="1"/>
  <c r="R127" i="1"/>
  <c r="U135" i="1"/>
  <c r="R135" i="1"/>
  <c r="R143" i="1"/>
  <c r="U143" i="1"/>
  <c r="U151" i="1"/>
  <c r="R151" i="1"/>
  <c r="U159" i="1"/>
  <c r="R159" i="1"/>
  <c r="U167" i="1"/>
  <c r="R167" i="1"/>
  <c r="U175" i="1"/>
  <c r="R175" i="1"/>
  <c r="R183" i="1"/>
  <c r="U183" i="1"/>
  <c r="U191" i="1"/>
  <c r="R191" i="1"/>
  <c r="R34" i="1"/>
  <c r="U34" i="1"/>
  <c r="R50" i="1"/>
  <c r="U50" i="1"/>
  <c r="R66" i="1"/>
  <c r="U66" i="1"/>
  <c r="R90" i="1"/>
  <c r="U90" i="1"/>
  <c r="R114" i="1"/>
  <c r="U114" i="1"/>
  <c r="U138" i="1"/>
  <c r="R138" i="1"/>
  <c r="R162" i="1"/>
  <c r="U162" i="1"/>
  <c r="R186" i="1"/>
  <c r="U186" i="1"/>
  <c r="U19" i="1"/>
  <c r="R19" i="1"/>
  <c r="U35" i="1"/>
  <c r="R35" i="1"/>
  <c r="U59" i="1"/>
  <c r="R59" i="1"/>
  <c r="U75" i="1"/>
  <c r="R75" i="1"/>
  <c r="U99" i="1"/>
  <c r="R99" i="1"/>
  <c r="U123" i="1"/>
  <c r="R123" i="1"/>
  <c r="U139" i="1"/>
  <c r="R139" i="1"/>
  <c r="U163" i="1"/>
  <c r="R163" i="1"/>
  <c r="U187" i="1"/>
  <c r="R187" i="1"/>
  <c r="U36" i="1"/>
  <c r="R36" i="1"/>
  <c r="U60" i="1"/>
  <c r="R60" i="1"/>
  <c r="U76" i="1"/>
  <c r="R76" i="1"/>
  <c r="U100" i="1"/>
  <c r="R100" i="1"/>
  <c r="U124" i="1"/>
  <c r="R124" i="1"/>
  <c r="U140" i="1"/>
  <c r="R140" i="1"/>
  <c r="U164" i="1"/>
  <c r="R164" i="1"/>
  <c r="U188" i="1"/>
  <c r="R188" i="1"/>
  <c r="U21" i="1"/>
  <c r="R21" i="1"/>
  <c r="U53" i="1"/>
  <c r="R53" i="1"/>
  <c r="U69" i="1"/>
  <c r="R69" i="1"/>
  <c r="U85" i="1"/>
  <c r="R85" i="1"/>
  <c r="U101" i="1"/>
  <c r="R101" i="1"/>
  <c r="U125" i="1"/>
  <c r="R125" i="1"/>
  <c r="U141" i="1"/>
  <c r="R141" i="1"/>
  <c r="U165" i="1"/>
  <c r="R165" i="1"/>
  <c r="U189" i="1"/>
  <c r="R189" i="1"/>
  <c r="U22" i="1"/>
  <c r="R22" i="1"/>
  <c r="U54" i="1"/>
  <c r="R54" i="1"/>
  <c r="U78" i="1"/>
  <c r="R78" i="1"/>
  <c r="R94" i="1"/>
  <c r="U94" i="1"/>
  <c r="U126" i="1"/>
  <c r="R126" i="1"/>
  <c r="R134" i="1"/>
  <c r="U134" i="1"/>
  <c r="U158" i="1"/>
  <c r="R158" i="1"/>
  <c r="R174" i="1"/>
  <c r="U174" i="1"/>
  <c r="R31" i="1"/>
  <c r="U31" i="1"/>
  <c r="U47" i="1"/>
  <c r="R47" i="1"/>
  <c r="R55" i="1"/>
  <c r="U55" i="1"/>
  <c r="U79" i="1"/>
  <c r="R79" i="1"/>
  <c r="U95" i="1"/>
  <c r="R95" i="1"/>
  <c r="R103" i="1"/>
  <c r="U103" i="1"/>
  <c r="R16" i="1"/>
  <c r="U16" i="1"/>
  <c r="U24" i="1"/>
  <c r="R24" i="1"/>
  <c r="R32" i="1"/>
  <c r="U32" i="1"/>
  <c r="R40" i="1"/>
  <c r="U40" i="1"/>
  <c r="U48" i="1"/>
  <c r="R48" i="1"/>
  <c r="R56" i="1"/>
  <c r="U56" i="1"/>
  <c r="R64" i="1"/>
  <c r="U64" i="1"/>
  <c r="U72" i="1"/>
  <c r="R72" i="1"/>
  <c r="R80" i="1"/>
  <c r="U80" i="1"/>
  <c r="U88" i="1"/>
  <c r="R88" i="1"/>
  <c r="R96" i="1"/>
  <c r="U96" i="1"/>
  <c r="R104" i="1"/>
  <c r="U104" i="1"/>
  <c r="U112" i="1"/>
  <c r="R112" i="1"/>
  <c r="R120" i="1"/>
  <c r="U120" i="1"/>
  <c r="R128" i="1"/>
  <c r="U128" i="1"/>
  <c r="U136" i="1"/>
  <c r="R136" i="1"/>
  <c r="R144" i="1"/>
  <c r="U144" i="1"/>
  <c r="U152" i="1"/>
  <c r="R152" i="1"/>
  <c r="R160" i="1"/>
  <c r="U160" i="1"/>
  <c r="R168" i="1"/>
  <c r="U168" i="1"/>
  <c r="U176" i="1"/>
  <c r="R176" i="1"/>
  <c r="R184" i="1"/>
  <c r="U184" i="1"/>
  <c r="R192" i="1"/>
  <c r="U192" i="1"/>
  <c r="R18" i="1"/>
  <c r="U18" i="1"/>
  <c r="R42" i="1"/>
  <c r="U42" i="1"/>
  <c r="U74" i="1"/>
  <c r="R74" i="1"/>
  <c r="R98" i="1"/>
  <c r="U98" i="1"/>
  <c r="R122" i="1"/>
  <c r="U122" i="1"/>
  <c r="R130" i="1"/>
  <c r="U130" i="1"/>
  <c r="R154" i="1"/>
  <c r="U154" i="1"/>
  <c r="R178" i="1"/>
  <c r="U178" i="1"/>
  <c r="U27" i="1"/>
  <c r="R27" i="1"/>
  <c r="U51" i="1"/>
  <c r="R51" i="1"/>
  <c r="U67" i="1"/>
  <c r="R67" i="1"/>
  <c r="U91" i="1"/>
  <c r="R91" i="1"/>
  <c r="U107" i="1"/>
  <c r="R107" i="1"/>
  <c r="U131" i="1"/>
  <c r="R131" i="1"/>
  <c r="U155" i="1"/>
  <c r="R155" i="1"/>
  <c r="U171" i="1"/>
  <c r="R171" i="1"/>
  <c r="U20" i="1"/>
  <c r="R20" i="1"/>
  <c r="U44" i="1"/>
  <c r="R44" i="1"/>
  <c r="U68" i="1"/>
  <c r="R68" i="1"/>
  <c r="U92" i="1"/>
  <c r="R92" i="1"/>
  <c r="U108" i="1"/>
  <c r="R108" i="1"/>
  <c r="U132" i="1"/>
  <c r="R132" i="1"/>
  <c r="U156" i="1"/>
  <c r="R156" i="1"/>
  <c r="U172" i="1"/>
  <c r="R172" i="1"/>
  <c r="U29" i="1"/>
  <c r="R29" i="1"/>
  <c r="U45" i="1"/>
  <c r="R45" i="1"/>
  <c r="U61" i="1"/>
  <c r="R61" i="1"/>
  <c r="U93" i="1"/>
  <c r="R93" i="1"/>
  <c r="U109" i="1"/>
  <c r="R109" i="1"/>
  <c r="U133" i="1"/>
  <c r="R133" i="1"/>
  <c r="U149" i="1"/>
  <c r="R149" i="1"/>
  <c r="U173" i="1"/>
  <c r="R173" i="1"/>
  <c r="U181" i="1"/>
  <c r="R181" i="1"/>
  <c r="U30" i="1"/>
  <c r="R30" i="1"/>
  <c r="U46" i="1"/>
  <c r="R46" i="1"/>
  <c r="U62" i="1"/>
  <c r="R62" i="1"/>
  <c r="U86" i="1"/>
  <c r="R86" i="1"/>
  <c r="U102" i="1"/>
  <c r="R102" i="1"/>
  <c r="U118" i="1"/>
  <c r="R118" i="1"/>
  <c r="U142" i="1"/>
  <c r="R142" i="1"/>
  <c r="U166" i="1"/>
  <c r="R166" i="1"/>
  <c r="U190" i="1"/>
  <c r="R190" i="1"/>
  <c r="U23" i="1"/>
  <c r="R23" i="1"/>
  <c r="U39" i="1"/>
  <c r="R39" i="1"/>
  <c r="U63" i="1"/>
  <c r="R63" i="1"/>
  <c r="U87" i="1"/>
  <c r="R87" i="1"/>
  <c r="U119" i="1"/>
  <c r="R119" i="1"/>
  <c r="R17" i="1"/>
  <c r="U17" i="1"/>
  <c r="R25" i="1"/>
  <c r="U25" i="1"/>
  <c r="R33" i="1"/>
  <c r="U33" i="1"/>
  <c r="R41" i="1"/>
  <c r="U41" i="1"/>
  <c r="U49" i="1"/>
  <c r="R49" i="1"/>
  <c r="R57" i="1"/>
  <c r="U57" i="1"/>
  <c r="R65" i="1"/>
  <c r="U65" i="1"/>
  <c r="U73" i="1"/>
  <c r="R73" i="1"/>
  <c r="R81" i="1"/>
  <c r="U81" i="1"/>
  <c r="R89" i="1"/>
  <c r="U89" i="1"/>
  <c r="R97" i="1"/>
  <c r="U97" i="1"/>
  <c r="R105" i="1"/>
  <c r="U105" i="1"/>
  <c r="U113" i="1"/>
  <c r="R113" i="1"/>
  <c r="R121" i="1"/>
  <c r="U121" i="1"/>
  <c r="R129" i="1"/>
  <c r="U129" i="1"/>
  <c r="U137" i="1"/>
  <c r="R137" i="1"/>
  <c r="R145" i="1"/>
  <c r="U145" i="1"/>
  <c r="R153" i="1"/>
  <c r="U153" i="1"/>
  <c r="R161" i="1"/>
  <c r="U161" i="1"/>
  <c r="R169" i="1"/>
  <c r="U169" i="1"/>
  <c r="U177" i="1"/>
  <c r="R177" i="1"/>
  <c r="R185" i="1"/>
  <c r="U185" i="1"/>
  <c r="T188" i="1"/>
  <c r="T124" i="1"/>
  <c r="T76" i="1"/>
  <c r="T33" i="1"/>
  <c r="T127" i="1"/>
  <c r="T21" i="1"/>
  <c r="T161" i="1"/>
  <c r="T105" i="1"/>
  <c r="T49" i="1"/>
  <c r="T95" i="1"/>
  <c r="T179" i="1"/>
  <c r="T163" i="1"/>
  <c r="T147" i="1"/>
  <c r="T131" i="1"/>
  <c r="T115" i="1"/>
  <c r="T99" i="1"/>
  <c r="T83" i="1"/>
  <c r="T67" i="1"/>
  <c r="T51" i="1"/>
  <c r="T145" i="1"/>
  <c r="T121" i="1"/>
  <c r="T81" i="1"/>
  <c r="T192" i="1"/>
  <c r="T144" i="1"/>
  <c r="T88" i="1"/>
  <c r="T48" i="1"/>
  <c r="T42" i="1"/>
  <c r="T140" i="1"/>
  <c r="T20" i="1"/>
  <c r="T113" i="1"/>
  <c r="T133" i="1"/>
  <c r="T27" i="1"/>
  <c r="T125" i="1"/>
  <c r="T170" i="1"/>
  <c r="T122" i="1"/>
  <c r="T74" i="1"/>
  <c r="T103" i="1"/>
  <c r="T41" i="1"/>
  <c r="T176" i="1"/>
  <c r="T136" i="1"/>
  <c r="T96" i="1"/>
  <c r="T182" i="1"/>
  <c r="T134" i="1"/>
  <c r="T102" i="1"/>
  <c r="T54" i="1"/>
  <c r="T17" i="1"/>
  <c r="T166" i="1"/>
  <c r="T126" i="1"/>
  <c r="T78" i="1"/>
  <c r="T25" i="1"/>
  <c r="T184" i="1"/>
  <c r="T128" i="1"/>
  <c r="T80" i="1"/>
  <c r="T174" i="1"/>
  <c r="T110" i="1"/>
  <c r="T62" i="1"/>
  <c r="T108" i="1"/>
  <c r="T65" i="1"/>
  <c r="T165" i="1"/>
  <c r="T189" i="1"/>
  <c r="T45" i="1"/>
  <c r="T138" i="1"/>
  <c r="T32" i="1"/>
  <c r="T39" i="1"/>
  <c r="T180" i="1"/>
  <c r="T164" i="1"/>
  <c r="T148" i="1"/>
  <c r="T132" i="1"/>
  <c r="T116" i="1"/>
  <c r="T100" i="1"/>
  <c r="T84" i="1"/>
  <c r="T68" i="1"/>
  <c r="T52" i="1"/>
  <c r="T79" i="1"/>
  <c r="T153" i="1"/>
  <c r="T89" i="1"/>
  <c r="T43" i="1"/>
  <c r="T24" i="1"/>
  <c r="T34" i="1"/>
  <c r="T169" i="1"/>
  <c r="T137" i="1"/>
  <c r="T73" i="1"/>
  <c r="T156" i="1"/>
  <c r="T92" i="1"/>
  <c r="T40" i="1"/>
  <c r="T157" i="1"/>
  <c r="T90" i="1"/>
  <c r="T28" i="1"/>
  <c r="T16" i="1"/>
  <c r="T29" i="1"/>
  <c r="T187" i="1"/>
  <c r="T171" i="1"/>
  <c r="T155" i="1"/>
  <c r="T139" i="1"/>
  <c r="T123" i="1"/>
  <c r="T107" i="1"/>
  <c r="T91" i="1"/>
  <c r="T75" i="1"/>
  <c r="T59" i="1"/>
  <c r="T19" i="1"/>
  <c r="T185" i="1"/>
  <c r="T129" i="1"/>
  <c r="T97" i="1"/>
  <c r="T57" i="1"/>
  <c r="T135" i="1"/>
  <c r="T168" i="1"/>
  <c r="T112" i="1"/>
  <c r="T72" i="1"/>
  <c r="T37" i="1"/>
  <c r="T151" i="1"/>
  <c r="T172" i="1"/>
  <c r="T60" i="1"/>
  <c r="T177" i="1"/>
  <c r="T159" i="1"/>
  <c r="T167" i="1"/>
  <c r="T36" i="1"/>
  <c r="T93" i="1"/>
  <c r="T22" i="1"/>
  <c r="T69" i="1"/>
  <c r="T154" i="1"/>
  <c r="T106" i="1"/>
  <c r="T18" i="1"/>
  <c r="T38" i="1"/>
  <c r="T181" i="1"/>
  <c r="T141" i="1"/>
  <c r="T109" i="1"/>
  <c r="T77" i="1"/>
  <c r="T173" i="1"/>
  <c r="T149" i="1"/>
  <c r="T117" i="1"/>
  <c r="T85" i="1"/>
  <c r="T61" i="1"/>
  <c r="T23" i="1"/>
  <c r="T178" i="1"/>
  <c r="T162" i="1"/>
  <c r="T146" i="1"/>
  <c r="T130" i="1"/>
  <c r="T114" i="1"/>
  <c r="T98" i="1"/>
  <c r="T82" i="1"/>
  <c r="T66" i="1"/>
  <c r="T50" i="1"/>
  <c r="T30" i="1"/>
  <c r="T55" i="1"/>
  <c r="T53" i="1"/>
  <c r="T101" i="1"/>
  <c r="T186" i="1"/>
  <c r="T58" i="1"/>
  <c r="T44" i="1"/>
  <c r="T71" i="1"/>
  <c r="T160" i="1"/>
  <c r="T120" i="1"/>
  <c r="T64" i="1"/>
  <c r="T191" i="1"/>
  <c r="T190" i="1"/>
  <c r="T158" i="1"/>
  <c r="T118" i="1"/>
  <c r="T70" i="1"/>
  <c r="T35" i="1"/>
  <c r="T150" i="1"/>
  <c r="T94" i="1"/>
  <c r="T46" i="1"/>
  <c r="T26" i="1"/>
  <c r="T152" i="1"/>
  <c r="T104" i="1"/>
  <c r="T56" i="1"/>
  <c r="T142" i="1"/>
  <c r="T86" i="1"/>
  <c r="I123" i="6"/>
  <c r="G123" i="6"/>
  <c r="I153" i="2"/>
  <c r="G153" i="2"/>
  <c r="I68" i="6"/>
  <c r="I98" i="2"/>
  <c r="G98" i="2"/>
  <c r="G68" i="6"/>
  <c r="I72" i="6"/>
  <c r="I102" i="2"/>
  <c r="G72" i="6"/>
  <c r="G102" i="2"/>
  <c r="I6" i="6"/>
  <c r="G36" i="2"/>
  <c r="G6" i="6"/>
  <c r="I36" i="2"/>
  <c r="I125" i="6"/>
  <c r="G125" i="6"/>
  <c r="G155" i="2"/>
  <c r="I155" i="2"/>
  <c r="G103" i="6"/>
  <c r="I103" i="6"/>
  <c r="I133" i="2"/>
  <c r="G133" i="2"/>
  <c r="I121" i="6"/>
  <c r="G121" i="6"/>
  <c r="I151" i="2"/>
  <c r="G151" i="2"/>
  <c r="I136" i="6"/>
  <c r="G136" i="6"/>
  <c r="I166" i="2"/>
  <c r="G166" i="2"/>
  <c r="I64" i="6"/>
  <c r="I94" i="2"/>
  <c r="G64" i="6"/>
  <c r="G94" i="2"/>
  <c r="I90" i="6"/>
  <c r="G90" i="6"/>
  <c r="G120" i="2"/>
  <c r="I120" i="2"/>
  <c r="I74" i="6"/>
  <c r="G104" i="2"/>
  <c r="I104" i="2"/>
  <c r="G74" i="6"/>
  <c r="BB2" i="2" a="1"/>
  <c r="I27" i="6"/>
  <c r="I57" i="2"/>
  <c r="G57" i="2"/>
  <c r="G27" i="6"/>
  <c r="I78" i="6"/>
  <c r="G78" i="6"/>
  <c r="G108" i="2"/>
  <c r="I108" i="2"/>
  <c r="G20" i="2"/>
  <c r="I20" i="2"/>
  <c r="I21" i="6"/>
  <c r="G21" i="6"/>
  <c r="I51" i="2"/>
  <c r="G51" i="2"/>
  <c r="I19" i="6"/>
  <c r="G49" i="2"/>
  <c r="I49" i="2"/>
  <c r="G19" i="6"/>
  <c r="I7" i="2"/>
  <c r="G7" i="2"/>
  <c r="I4" i="6"/>
  <c r="I34" i="2"/>
  <c r="G4" i="6"/>
  <c r="G34" i="2"/>
  <c r="I66" i="6"/>
  <c r="G96" i="2"/>
  <c r="G66" i="6"/>
  <c r="I96" i="2"/>
  <c r="G10" i="6"/>
  <c r="G40" i="2"/>
  <c r="I40" i="2"/>
  <c r="I10" i="6"/>
  <c r="G63" i="6"/>
  <c r="G93" i="2"/>
  <c r="I93" i="2"/>
  <c r="I63" i="6"/>
  <c r="I91" i="6"/>
  <c r="I121" i="2"/>
  <c r="G91" i="6"/>
  <c r="G121" i="2"/>
  <c r="I33" i="6"/>
  <c r="I63" i="2"/>
  <c r="G63" i="2"/>
  <c r="G33" i="6"/>
  <c r="I132" i="6"/>
  <c r="G132" i="6"/>
  <c r="I162" i="2"/>
  <c r="G162" i="2"/>
  <c r="G13" i="2"/>
  <c r="I13" i="2"/>
  <c r="I58" i="6"/>
  <c r="G88" i="2"/>
  <c r="I88" i="2"/>
  <c r="G58" i="6"/>
  <c r="G8" i="2"/>
  <c r="I8" i="2"/>
  <c r="G55" i="6"/>
  <c r="G85" i="2"/>
  <c r="I85" i="2"/>
  <c r="I55" i="6"/>
  <c r="G51" i="6"/>
  <c r="G81" i="2"/>
  <c r="I81" i="2"/>
  <c r="I51" i="6"/>
  <c r="G65" i="6"/>
  <c r="I65" i="6"/>
  <c r="I95" i="2"/>
  <c r="G95" i="2"/>
  <c r="I144" i="6"/>
  <c r="G144" i="6"/>
  <c r="I174" i="2"/>
  <c r="G174" i="2"/>
  <c r="I26" i="2"/>
  <c r="G26" i="2"/>
  <c r="I118" i="6"/>
  <c r="G118" i="6"/>
  <c r="G148" i="2"/>
  <c r="I148" i="2"/>
  <c r="I24" i="6"/>
  <c r="I54" i="2"/>
  <c r="G24" i="6"/>
  <c r="G54" i="2"/>
  <c r="I5" i="2"/>
  <c r="G5" i="2"/>
  <c r="I105" i="2"/>
  <c r="I75" i="6"/>
  <c r="G105" i="2"/>
  <c r="G75" i="6"/>
  <c r="I28" i="6"/>
  <c r="I58" i="2"/>
  <c r="G28" i="6"/>
  <c r="G58" i="2"/>
  <c r="G79" i="6"/>
  <c r="I79" i="6"/>
  <c r="I109" i="2"/>
  <c r="G109" i="2"/>
  <c r="I2" i="6"/>
  <c r="G32" i="2"/>
  <c r="G2" i="6"/>
  <c r="I32" i="2"/>
  <c r="G43" i="6"/>
  <c r="I73" i="2"/>
  <c r="I43" i="6"/>
  <c r="G73" i="2"/>
  <c r="I15" i="2"/>
  <c r="G15" i="2"/>
  <c r="I10" i="2"/>
  <c r="G10" i="2"/>
  <c r="I19" i="2"/>
  <c r="G19" i="2"/>
  <c r="I82" i="6"/>
  <c r="G82" i="6"/>
  <c r="G112" i="2"/>
  <c r="I112" i="2"/>
  <c r="I8" i="6"/>
  <c r="I38" i="2"/>
  <c r="G8" i="6"/>
  <c r="G38" i="2"/>
  <c r="I141" i="6"/>
  <c r="G141" i="6"/>
  <c r="G171" i="2"/>
  <c r="I171" i="2"/>
  <c r="I99" i="6"/>
  <c r="G129" i="2"/>
  <c r="I129" i="2"/>
  <c r="G99" i="6"/>
  <c r="G41" i="6"/>
  <c r="G71" i="2"/>
  <c r="I41" i="6"/>
  <c r="I71" i="2"/>
  <c r="I77" i="6"/>
  <c r="G107" i="2"/>
  <c r="G77" i="6"/>
  <c r="I107" i="2"/>
  <c r="I109" i="6"/>
  <c r="G109" i="6"/>
  <c r="G139" i="2"/>
  <c r="I139" i="2"/>
  <c r="I94" i="6"/>
  <c r="G94" i="6"/>
  <c r="G124" i="2"/>
  <c r="I124" i="2"/>
  <c r="I30" i="2"/>
  <c r="G30" i="2"/>
  <c r="I143" i="6"/>
  <c r="G143" i="6"/>
  <c r="I173" i="2"/>
  <c r="G173" i="2"/>
  <c r="I9" i="2"/>
  <c r="G9" i="2"/>
  <c r="I62" i="6"/>
  <c r="G92" i="2"/>
  <c r="G62" i="6"/>
  <c r="I92" i="2"/>
  <c r="I85" i="6"/>
  <c r="I115" i="2"/>
  <c r="G85" i="6"/>
  <c r="G115" i="2"/>
  <c r="G4" i="2"/>
  <c r="I4" i="2"/>
  <c r="I135" i="6"/>
  <c r="G135" i="6"/>
  <c r="I165" i="2"/>
  <c r="G165" i="2"/>
  <c r="G113" i="2"/>
  <c r="I113" i="2"/>
  <c r="G83" i="6"/>
  <c r="I83" i="6"/>
  <c r="I25" i="6"/>
  <c r="G25" i="6"/>
  <c r="I55" i="2"/>
  <c r="G55" i="2"/>
  <c r="I104" i="6"/>
  <c r="G104" i="6"/>
  <c r="I134" i="2"/>
  <c r="G134" i="2"/>
  <c r="I76" i="6"/>
  <c r="G76" i="6"/>
  <c r="I106" i="2"/>
  <c r="G106" i="2"/>
  <c r="G53" i="6"/>
  <c r="I53" i="6"/>
  <c r="I83" i="2"/>
  <c r="G83" i="2"/>
  <c r="I50" i="6"/>
  <c r="G80" i="2"/>
  <c r="G50" i="6"/>
  <c r="I80" i="2"/>
  <c r="I30" i="6"/>
  <c r="G30" i="6"/>
  <c r="G60" i="2"/>
  <c r="I60" i="2"/>
  <c r="I48" i="6"/>
  <c r="I78" i="2"/>
  <c r="G48" i="6"/>
  <c r="G78" i="2"/>
  <c r="I133" i="6"/>
  <c r="G133" i="6"/>
  <c r="G163" i="2"/>
  <c r="I163" i="2"/>
  <c r="G61" i="6"/>
  <c r="G91" i="2"/>
  <c r="I61" i="6"/>
  <c r="I91" i="2"/>
  <c r="G37" i="6"/>
  <c r="G67" i="2"/>
  <c r="I37" i="6"/>
  <c r="I67" i="2"/>
  <c r="I127" i="6"/>
  <c r="G127" i="6"/>
  <c r="G157" i="2"/>
  <c r="I157" i="2"/>
  <c r="I139" i="6"/>
  <c r="G139" i="6"/>
  <c r="G169" i="2"/>
  <c r="I169" i="2"/>
  <c r="I31" i="2"/>
  <c r="G31" i="2"/>
  <c r="I148" i="6"/>
  <c r="G148" i="6"/>
  <c r="I178" i="2"/>
  <c r="G178" i="2"/>
  <c r="G5" i="6"/>
  <c r="G35" i="2"/>
  <c r="I35" i="2"/>
  <c r="I5" i="6"/>
  <c r="I18" i="6"/>
  <c r="G48" i="2"/>
  <c r="G18" i="6"/>
  <c r="I48" i="2"/>
  <c r="G106" i="6"/>
  <c r="I106" i="6"/>
  <c r="G136" i="2"/>
  <c r="I136" i="2"/>
  <c r="G131" i="2"/>
  <c r="I101" i="6"/>
  <c r="G101" i="6"/>
  <c r="I131" i="2"/>
  <c r="G23" i="6"/>
  <c r="G53" i="2"/>
  <c r="I53" i="2"/>
  <c r="I23" i="6"/>
  <c r="G87" i="6"/>
  <c r="G117" i="2"/>
  <c r="I87" i="6"/>
  <c r="I117" i="2"/>
  <c r="G35" i="6"/>
  <c r="G65" i="2"/>
  <c r="I35" i="6"/>
  <c r="I65" i="2"/>
  <c r="I23" i="2"/>
  <c r="G23" i="2"/>
  <c r="I36" i="6"/>
  <c r="I66" i="2"/>
  <c r="G66" i="2"/>
  <c r="G36" i="6"/>
  <c r="G27" i="2"/>
  <c r="I27" i="2"/>
  <c r="G28" i="2"/>
  <c r="I28" i="2"/>
  <c r="I16" i="6"/>
  <c r="I46" i="2"/>
  <c r="G16" i="6"/>
  <c r="G46" i="2"/>
  <c r="I137" i="2"/>
  <c r="I107" i="6"/>
  <c r="G137" i="2"/>
  <c r="G107" i="6"/>
  <c r="G113" i="6"/>
  <c r="I113" i="6"/>
  <c r="G143" i="2"/>
  <c r="I143" i="2"/>
  <c r="I128" i="6"/>
  <c r="G128" i="6"/>
  <c r="I158" i="2"/>
  <c r="G158" i="2"/>
  <c r="I44" i="6"/>
  <c r="I74" i="2"/>
  <c r="G74" i="2"/>
  <c r="G44" i="6"/>
  <c r="G24" i="2"/>
  <c r="I24" i="2"/>
  <c r="I42" i="6"/>
  <c r="G72" i="2"/>
  <c r="I72" i="2"/>
  <c r="G42" i="6"/>
  <c r="G45" i="6"/>
  <c r="I75" i="2"/>
  <c r="I45" i="6"/>
  <c r="G75" i="2"/>
  <c r="I105" i="6"/>
  <c r="G105" i="6"/>
  <c r="G135" i="2"/>
  <c r="I135" i="2"/>
  <c r="I120" i="6"/>
  <c r="G120" i="6"/>
  <c r="I150" i="2"/>
  <c r="G150" i="2"/>
  <c r="G11" i="2"/>
  <c r="I11" i="2"/>
  <c r="G12" i="2"/>
  <c r="I12" i="2"/>
  <c r="I127" i="2"/>
  <c r="G97" i="6"/>
  <c r="G127" i="2"/>
  <c r="I97" i="6"/>
  <c r="G112" i="6"/>
  <c r="I112" i="6"/>
  <c r="I142" i="2"/>
  <c r="G142" i="2"/>
  <c r="I146" i="6"/>
  <c r="G146" i="6"/>
  <c r="G176" i="2"/>
  <c r="I176" i="2"/>
  <c r="I38" i="6"/>
  <c r="G68" i="2"/>
  <c r="I68" i="2"/>
  <c r="G38" i="6"/>
  <c r="G39" i="6"/>
  <c r="G69" i="2"/>
  <c r="I39" i="6"/>
  <c r="I69" i="2"/>
  <c r="I25" i="2"/>
  <c r="G25" i="2"/>
  <c r="I89" i="6"/>
  <c r="I119" i="2"/>
  <c r="G89" i="6"/>
  <c r="G119" i="2"/>
  <c r="I140" i="6"/>
  <c r="G140" i="6"/>
  <c r="I170" i="2"/>
  <c r="G170" i="2"/>
  <c r="I84" i="6"/>
  <c r="G84" i="6"/>
  <c r="I114" i="2"/>
  <c r="G114" i="2"/>
  <c r="I86" i="6"/>
  <c r="G86" i="6"/>
  <c r="G116" i="2"/>
  <c r="I116" i="2"/>
  <c r="I130" i="6"/>
  <c r="G130" i="6"/>
  <c r="G160" i="2"/>
  <c r="I160" i="2"/>
  <c r="I142" i="6"/>
  <c r="G142" i="6"/>
  <c r="G172" i="2"/>
  <c r="I172" i="2"/>
  <c r="I56" i="6"/>
  <c r="I86" i="2"/>
  <c r="G56" i="6"/>
  <c r="G86" i="2"/>
  <c r="I14" i="2"/>
  <c r="G14" i="2"/>
  <c r="G21" i="2"/>
  <c r="I21" i="2"/>
  <c r="G67" i="6"/>
  <c r="I67" i="6"/>
  <c r="G97" i="2"/>
  <c r="I97" i="2"/>
  <c r="G17" i="2"/>
  <c r="I17" i="2"/>
  <c r="I145" i="6"/>
  <c r="G175" i="2"/>
  <c r="I175" i="2"/>
  <c r="G145" i="6"/>
  <c r="I111" i="2"/>
  <c r="G81" i="6"/>
  <c r="G111" i="2"/>
  <c r="I81" i="6"/>
  <c r="I47" i="2"/>
  <c r="G47" i="2"/>
  <c r="I17" i="6"/>
  <c r="G17" i="6"/>
  <c r="I116" i="6"/>
  <c r="G116" i="6"/>
  <c r="I146" i="2"/>
  <c r="G146" i="2"/>
  <c r="I124" i="6"/>
  <c r="G124" i="6"/>
  <c r="I154" i="2"/>
  <c r="G154" i="2"/>
  <c r="I96" i="6"/>
  <c r="G96" i="6"/>
  <c r="I126" i="2"/>
  <c r="G126" i="2"/>
  <c r="I20" i="6"/>
  <c r="I50" i="2"/>
  <c r="G20" i="6"/>
  <c r="G50" i="2"/>
  <c r="I52" i="6"/>
  <c r="I82" i="2"/>
  <c r="G82" i="2"/>
  <c r="G52" i="6"/>
  <c r="I54" i="6"/>
  <c r="G84" i="2"/>
  <c r="I84" i="2"/>
  <c r="G54" i="6"/>
  <c r="I29" i="6"/>
  <c r="G29" i="6"/>
  <c r="G59" i="2"/>
  <c r="I59" i="2"/>
  <c r="I122" i="6"/>
  <c r="G122" i="6"/>
  <c r="G152" i="2"/>
  <c r="I152" i="2"/>
  <c r="I34" i="6"/>
  <c r="G64" i="2"/>
  <c r="G34" i="6"/>
  <c r="I64" i="2"/>
  <c r="I134" i="6"/>
  <c r="G134" i="6"/>
  <c r="G164" i="2"/>
  <c r="I164" i="2"/>
  <c r="I22" i="6"/>
  <c r="G22" i="6"/>
  <c r="G52" i="2"/>
  <c r="I52" i="2"/>
  <c r="G3" i="2"/>
  <c r="I3" i="2"/>
  <c r="I40" i="6"/>
  <c r="I70" i="2"/>
  <c r="G40" i="6"/>
  <c r="G70" i="2"/>
  <c r="I119" i="6"/>
  <c r="G119" i="6"/>
  <c r="I149" i="2"/>
  <c r="G149" i="2"/>
  <c r="I129" i="6"/>
  <c r="G129" i="6"/>
  <c r="G159" i="2"/>
  <c r="I159" i="2"/>
  <c r="I100" i="6"/>
  <c r="G100" i="6"/>
  <c r="I130" i="2"/>
  <c r="G130" i="2"/>
  <c r="I98" i="6"/>
  <c r="G98" i="6"/>
  <c r="G128" i="2"/>
  <c r="I128" i="2"/>
  <c r="I115" i="6"/>
  <c r="G115" i="6"/>
  <c r="G145" i="2"/>
  <c r="I145" i="2"/>
  <c r="G57" i="6"/>
  <c r="I87" i="2"/>
  <c r="I57" i="6"/>
  <c r="G87" i="2"/>
  <c r="I60" i="6"/>
  <c r="I90" i="2"/>
  <c r="G90" i="2"/>
  <c r="G60" i="6"/>
  <c r="G110" i="6"/>
  <c r="I110" i="6"/>
  <c r="G140" i="2"/>
  <c r="I140" i="2"/>
  <c r="G71" i="6"/>
  <c r="I101" i="2"/>
  <c r="I71" i="6"/>
  <c r="G101" i="2"/>
  <c r="G49" i="6"/>
  <c r="I49" i="6"/>
  <c r="I79" i="2"/>
  <c r="G79" i="2"/>
  <c r="G47" i="6"/>
  <c r="I77" i="2"/>
  <c r="I47" i="6"/>
  <c r="G77" i="2"/>
  <c r="I102" i="6"/>
  <c r="G102" i="6"/>
  <c r="G132" i="2"/>
  <c r="I132" i="2"/>
  <c r="G69" i="6"/>
  <c r="G99" i="2"/>
  <c r="I69" i="6"/>
  <c r="I99" i="2"/>
  <c r="I41" i="2"/>
  <c r="G41" i="2"/>
  <c r="I11" i="6"/>
  <c r="G11" i="6"/>
  <c r="I70" i="6"/>
  <c r="G100" i="2"/>
  <c r="I100" i="2"/>
  <c r="G70" i="6"/>
  <c r="G15" i="6"/>
  <c r="I15" i="6"/>
  <c r="G45" i="2"/>
  <c r="I45" i="2"/>
  <c r="G16" i="2"/>
  <c r="I16" i="2"/>
  <c r="I117" i="6"/>
  <c r="G117" i="6"/>
  <c r="G147" i="2"/>
  <c r="I147" i="2"/>
  <c r="G123" i="2"/>
  <c r="I93" i="6"/>
  <c r="G93" i="6"/>
  <c r="I123" i="2"/>
  <c r="G29" i="2"/>
  <c r="I29" i="2"/>
  <c r="G3" i="6"/>
  <c r="I33" i="2"/>
  <c r="G33" i="2"/>
  <c r="I3" i="6"/>
  <c r="G108" i="6"/>
  <c r="I138" i="2"/>
  <c r="G138" i="2"/>
  <c r="I108" i="6"/>
  <c r="I22" i="2"/>
  <c r="G22" i="2"/>
  <c r="I46" i="6"/>
  <c r="G76" i="2"/>
  <c r="G46" i="6"/>
  <c r="I76" i="2"/>
  <c r="I147" i="6"/>
  <c r="G177" i="2"/>
  <c r="G147" i="6"/>
  <c r="I177" i="2"/>
  <c r="G59" i="6"/>
  <c r="I89" i="2"/>
  <c r="I59" i="6"/>
  <c r="G89" i="2"/>
  <c r="I131" i="6"/>
  <c r="I161" i="2"/>
  <c r="G161" i="2"/>
  <c r="G131" i="6"/>
  <c r="I137" i="6"/>
  <c r="G137" i="6"/>
  <c r="G167" i="2"/>
  <c r="I167" i="2"/>
  <c r="G73" i="6"/>
  <c r="I103" i="2"/>
  <c r="G103" i="2"/>
  <c r="I73" i="6"/>
  <c r="I9" i="6"/>
  <c r="G39" i="2"/>
  <c r="I39" i="2"/>
  <c r="G9" i="6"/>
  <c r="I92" i="6"/>
  <c r="G92" i="6"/>
  <c r="I122" i="2"/>
  <c r="G122" i="2"/>
  <c r="I18" i="2"/>
  <c r="G18" i="2"/>
  <c r="I88" i="6"/>
  <c r="G88" i="6"/>
  <c r="I118" i="2"/>
  <c r="G118" i="2"/>
  <c r="I2" i="2"/>
  <c r="G2" i="2"/>
  <c r="G12" i="6"/>
  <c r="I42" i="2"/>
  <c r="G42" i="2"/>
  <c r="I12" i="6"/>
  <c r="I80" i="6"/>
  <c r="G80" i="6"/>
  <c r="I110" i="2"/>
  <c r="G110" i="2"/>
  <c r="I13" i="6"/>
  <c r="G43" i="2"/>
  <c r="I43" i="2"/>
  <c r="G13" i="6"/>
  <c r="G114" i="6"/>
  <c r="I114" i="6"/>
  <c r="G144" i="2"/>
  <c r="I144" i="2"/>
  <c r="I26" i="6"/>
  <c r="G56" i="2"/>
  <c r="I56" i="2"/>
  <c r="G26" i="6"/>
  <c r="I126" i="6"/>
  <c r="G126" i="6"/>
  <c r="G156" i="2"/>
  <c r="I156" i="2"/>
  <c r="G14" i="6"/>
  <c r="G44" i="2"/>
  <c r="I44" i="2"/>
  <c r="I14" i="6"/>
  <c r="I138" i="6"/>
  <c r="G138" i="6"/>
  <c r="G168" i="2"/>
  <c r="I168" i="2"/>
  <c r="I32" i="6"/>
  <c r="I62" i="2"/>
  <c r="G32" i="6"/>
  <c r="G62" i="2"/>
  <c r="I149" i="6"/>
  <c r="G149" i="6"/>
  <c r="G179" i="2"/>
  <c r="I179" i="2"/>
  <c r="G111" i="6"/>
  <c r="I111" i="6"/>
  <c r="I141" i="2"/>
  <c r="G141" i="2"/>
  <c r="G31" i="6"/>
  <c r="G61" i="2"/>
  <c r="I61" i="2"/>
  <c r="I31" i="6"/>
  <c r="G125" i="2"/>
  <c r="I95" i="6"/>
  <c r="I125" i="2"/>
  <c r="G95" i="6"/>
  <c r="G7" i="6"/>
  <c r="I7" i="6"/>
  <c r="I37" i="2"/>
  <c r="G37" i="2"/>
  <c r="BA2" i="2" l="1" a="1"/>
  <c r="BB2" i="2"/>
  <c r="BB13" i="2"/>
  <c r="BB23" i="2"/>
  <c r="BB33" i="2"/>
  <c r="BB45" i="2"/>
  <c r="BB55" i="2"/>
  <c r="BB65" i="2"/>
  <c r="BB77" i="2"/>
  <c r="BB87" i="2"/>
  <c r="BB97" i="2"/>
  <c r="BB109" i="2"/>
  <c r="BB119" i="2"/>
  <c r="BB129" i="2"/>
  <c r="BB141" i="2"/>
  <c r="BB151" i="2"/>
  <c r="BB161" i="2"/>
  <c r="BB173" i="2"/>
  <c r="BB4" i="2"/>
  <c r="BB14" i="2"/>
  <c r="BB24" i="2"/>
  <c r="BB36" i="2"/>
  <c r="BB46" i="2"/>
  <c r="BB56" i="2"/>
  <c r="BB68" i="2"/>
  <c r="BB78" i="2"/>
  <c r="BB88" i="2"/>
  <c r="BB100" i="2"/>
  <c r="BB110" i="2"/>
  <c r="BB120" i="2"/>
  <c r="BB132" i="2"/>
  <c r="BB142" i="2"/>
  <c r="BB152" i="2"/>
  <c r="BB164" i="2"/>
  <c r="BB174" i="2"/>
  <c r="BB5" i="2"/>
  <c r="BB15" i="2"/>
  <c r="BB25" i="2"/>
  <c r="BB37" i="2"/>
  <c r="BB47" i="2"/>
  <c r="BB57" i="2"/>
  <c r="BB69" i="2"/>
  <c r="BB79" i="2"/>
  <c r="BB89" i="2"/>
  <c r="BB101" i="2"/>
  <c r="BB111" i="2"/>
  <c r="BB121" i="2"/>
  <c r="BB133" i="2"/>
  <c r="BB143" i="2"/>
  <c r="BB153" i="2"/>
  <c r="BB165" i="2"/>
  <c r="BB175" i="2"/>
  <c r="BB9" i="2"/>
  <c r="BB29" i="2"/>
  <c r="BB44" i="2"/>
  <c r="BB62" i="2"/>
  <c r="BB80" i="2"/>
  <c r="BB95" i="2"/>
  <c r="BB113" i="2"/>
  <c r="BB128" i="2"/>
  <c r="BB148" i="2"/>
  <c r="BB166" i="2"/>
  <c r="BB12" i="2"/>
  <c r="BB30" i="2"/>
  <c r="BB48" i="2"/>
  <c r="BB63" i="2"/>
  <c r="BB81" i="2"/>
  <c r="BB96" i="2"/>
  <c r="BB116" i="2"/>
  <c r="BB134" i="2"/>
  <c r="BB149" i="2"/>
  <c r="BB167" i="2"/>
  <c r="BB16" i="2"/>
  <c r="BB31" i="2"/>
  <c r="BB49" i="2"/>
  <c r="BB64" i="2"/>
  <c r="BB84" i="2"/>
  <c r="BB102" i="2"/>
  <c r="BB117" i="2"/>
  <c r="BB135" i="2"/>
  <c r="BB150" i="2"/>
  <c r="BB168" i="2"/>
  <c r="BB8" i="2"/>
  <c r="BB39" i="2"/>
  <c r="BB70" i="2"/>
  <c r="BB93" i="2"/>
  <c r="BB124" i="2"/>
  <c r="BB145" i="2"/>
  <c r="BB176" i="2"/>
  <c r="BB17" i="2"/>
  <c r="BB40" i="2"/>
  <c r="BB71" i="2"/>
  <c r="BB94" i="2"/>
  <c r="BB125" i="2"/>
  <c r="BB156" i="2"/>
  <c r="BB177" i="2"/>
  <c r="BB20" i="2"/>
  <c r="BB41" i="2"/>
  <c r="BB72" i="2"/>
  <c r="BB103" i="2"/>
  <c r="BB126" i="2"/>
  <c r="BB157" i="2"/>
  <c r="BB52" i="2"/>
  <c r="BB86" i="2"/>
  <c r="BB136" i="2"/>
  <c r="BB172" i="2"/>
  <c r="BB28" i="2"/>
  <c r="BB76" i="2"/>
  <c r="BB6" i="2"/>
  <c r="BB53" i="2"/>
  <c r="BB92" i="2"/>
  <c r="BB137" i="2"/>
  <c r="BB21" i="2"/>
  <c r="BB144" i="2"/>
  <c r="BB61" i="2"/>
  <c r="BB158" i="2"/>
  <c r="BB112" i="2"/>
  <c r="BB118" i="2"/>
  <c r="BB7" i="2"/>
  <c r="BB54" i="2"/>
  <c r="BB104" i="2"/>
  <c r="BB140" i="2"/>
  <c r="BB60" i="2"/>
  <c r="BB105" i="2"/>
  <c r="BB22" i="2"/>
  <c r="BB108" i="2"/>
  <c r="BB73" i="2"/>
  <c r="BB159" i="2"/>
  <c r="BB32" i="2"/>
  <c r="BB160" i="2"/>
  <c r="BB85" i="2"/>
  <c r="BB127" i="2"/>
  <c r="BB169" i="2"/>
  <c r="BB38" i="2"/>
  <c r="BB139" i="2"/>
  <c r="BB75" i="2"/>
  <c r="BB11" i="2"/>
  <c r="BB130" i="2"/>
  <c r="BB66" i="2"/>
  <c r="BB179" i="2"/>
  <c r="BB170" i="2"/>
  <c r="BB42" i="2"/>
  <c r="BB107" i="2"/>
  <c r="BB162" i="2"/>
  <c r="BB34" i="2"/>
  <c r="BB99" i="2"/>
  <c r="BB154" i="2"/>
  <c r="BB26" i="2"/>
  <c r="BB91" i="2"/>
  <c r="BB146" i="2"/>
  <c r="BB131" i="2"/>
  <c r="BB67" i="2"/>
  <c r="BB3" i="2"/>
  <c r="BB122" i="2"/>
  <c r="BB58" i="2"/>
  <c r="BB115" i="2"/>
  <c r="BB51" i="2"/>
  <c r="BB106" i="2"/>
  <c r="BB171" i="2"/>
  <c r="BB43" i="2"/>
  <c r="BB98" i="2"/>
  <c r="BB163" i="2"/>
  <c r="BB35" i="2"/>
  <c r="BB90" i="2"/>
  <c r="BB155" i="2"/>
  <c r="BB27" i="2"/>
  <c r="BB82" i="2"/>
  <c r="BB18" i="2"/>
  <c r="BB147" i="2"/>
  <c r="BB83" i="2"/>
  <c r="BB19" i="2"/>
  <c r="BB138" i="2"/>
  <c r="BB74" i="2"/>
  <c r="BB10" i="2"/>
  <c r="BB123" i="2"/>
  <c r="BB59" i="2"/>
  <c r="BB178" i="2"/>
  <c r="BB114" i="2"/>
  <c r="BB50" i="2"/>
  <c r="AX2" i="3" l="1"/>
  <c r="AY2" i="3"/>
  <c r="BA2" i="2"/>
  <c r="BA7" i="2"/>
  <c r="BA21" i="2"/>
  <c r="BA32" i="2"/>
  <c r="BA46" i="2"/>
  <c r="BA57" i="2"/>
  <c r="BA71" i="2"/>
  <c r="BA85" i="2"/>
  <c r="BA96" i="2"/>
  <c r="BA110" i="2"/>
  <c r="BA121" i="2"/>
  <c r="BA135" i="2"/>
  <c r="BA149" i="2"/>
  <c r="BA160" i="2"/>
  <c r="BA174" i="2"/>
  <c r="BA8" i="2"/>
  <c r="BA22" i="2"/>
  <c r="BA33" i="2"/>
  <c r="BA47" i="2"/>
  <c r="BA61" i="2"/>
  <c r="BA72" i="2"/>
  <c r="BA86" i="2"/>
  <c r="BA97" i="2"/>
  <c r="BA111" i="2"/>
  <c r="BA125" i="2"/>
  <c r="BA136" i="2"/>
  <c r="BA150" i="2"/>
  <c r="BA161" i="2"/>
  <c r="BA175" i="2"/>
  <c r="BA9" i="2"/>
  <c r="BA23" i="2"/>
  <c r="BA37" i="2"/>
  <c r="BA48" i="2"/>
  <c r="BA62" i="2"/>
  <c r="BA73" i="2"/>
  <c r="BA87" i="2"/>
  <c r="BA101" i="2"/>
  <c r="BA112" i="2"/>
  <c r="BA126" i="2"/>
  <c r="BA137" i="2"/>
  <c r="BA151" i="2"/>
  <c r="BA165" i="2"/>
  <c r="BA176" i="2"/>
  <c r="BA5" i="2"/>
  <c r="BA25" i="2"/>
  <c r="BA45" i="2"/>
  <c r="BA65" i="2"/>
  <c r="BA88" i="2"/>
  <c r="BA105" i="2"/>
  <c r="BA128" i="2"/>
  <c r="BA145" i="2"/>
  <c r="BA168" i="2"/>
  <c r="BA6" i="2"/>
  <c r="BA29" i="2"/>
  <c r="BA49" i="2"/>
  <c r="BA69" i="2"/>
  <c r="BA89" i="2"/>
  <c r="BA109" i="2"/>
  <c r="BA129" i="2"/>
  <c r="BA152" i="2"/>
  <c r="BA169" i="2"/>
  <c r="BA13" i="2"/>
  <c r="BA30" i="2"/>
  <c r="BA53" i="2"/>
  <c r="BA70" i="2"/>
  <c r="BA93" i="2"/>
  <c r="BA113" i="2"/>
  <c r="BA133" i="2"/>
  <c r="BA153" i="2"/>
  <c r="BA173" i="2"/>
  <c r="BA31" i="2"/>
  <c r="BA63" i="2"/>
  <c r="BA95" i="2"/>
  <c r="BA127" i="2"/>
  <c r="BA159" i="2"/>
  <c r="BA38" i="2"/>
  <c r="BA64" i="2"/>
  <c r="BA102" i="2"/>
  <c r="BA134" i="2"/>
  <c r="BA166" i="2"/>
  <c r="BA39" i="2"/>
  <c r="BA77" i="2"/>
  <c r="BA103" i="2"/>
  <c r="BA141" i="2"/>
  <c r="BA167" i="2"/>
  <c r="BA54" i="2"/>
  <c r="BA104" i="2"/>
  <c r="BA157" i="2"/>
  <c r="BA80" i="2"/>
  <c r="BA14" i="2"/>
  <c r="BA55" i="2"/>
  <c r="BA117" i="2"/>
  <c r="BA158" i="2"/>
  <c r="BA78" i="2"/>
  <c r="BA79" i="2"/>
  <c r="BA24" i="2"/>
  <c r="BA40" i="2"/>
  <c r="BA143" i="2"/>
  <c r="BA15" i="2"/>
  <c r="BA56" i="2"/>
  <c r="BA118" i="2"/>
  <c r="BA177" i="2"/>
  <c r="BA16" i="2"/>
  <c r="BA119" i="2"/>
  <c r="BA17" i="2"/>
  <c r="BA120" i="2"/>
  <c r="BA142" i="2"/>
  <c r="BA81" i="2"/>
  <c r="BA41" i="2"/>
  <c r="BA94" i="2"/>
  <c r="BA144" i="2"/>
  <c r="BA172" i="2"/>
  <c r="BA108" i="2"/>
  <c r="BA44" i="2"/>
  <c r="BA163" i="2"/>
  <c r="BA99" i="2"/>
  <c r="BA35" i="2"/>
  <c r="BA154" i="2"/>
  <c r="BA90" i="2"/>
  <c r="BA26" i="2"/>
  <c r="BA84" i="2"/>
  <c r="BA139" i="2"/>
  <c r="BA11" i="2"/>
  <c r="BA130" i="2"/>
  <c r="BA76" i="2"/>
  <c r="BA131" i="2"/>
  <c r="BA3" i="2"/>
  <c r="BA68" i="2"/>
  <c r="BA123" i="2"/>
  <c r="BA178" i="2"/>
  <c r="BA124" i="2"/>
  <c r="BA179" i="2"/>
  <c r="BA51" i="2"/>
  <c r="BA106" i="2"/>
  <c r="BA164" i="2"/>
  <c r="BA100" i="2"/>
  <c r="BA36" i="2"/>
  <c r="BA155" i="2"/>
  <c r="BA91" i="2"/>
  <c r="BA27" i="2"/>
  <c r="BA146" i="2"/>
  <c r="BA82" i="2"/>
  <c r="BA18" i="2"/>
  <c r="BA148" i="2"/>
  <c r="BA20" i="2"/>
  <c r="BA75" i="2"/>
  <c r="BA66" i="2"/>
  <c r="BA140" i="2"/>
  <c r="BA12" i="2"/>
  <c r="BA67" i="2"/>
  <c r="BA122" i="2"/>
  <c r="BA58" i="2"/>
  <c r="BA132" i="2"/>
  <c r="BA4" i="2"/>
  <c r="BA59" i="2"/>
  <c r="BA114" i="2"/>
  <c r="BA50" i="2"/>
  <c r="BA60" i="2"/>
  <c r="BA115" i="2"/>
  <c r="BA170" i="2"/>
  <c r="BA42" i="2"/>
  <c r="BA116" i="2"/>
  <c r="BA52" i="2"/>
  <c r="BA171" i="2"/>
  <c r="BA107" i="2"/>
  <c r="BA43" i="2"/>
  <c r="BA162" i="2"/>
  <c r="BA98" i="2"/>
  <c r="BA34" i="2"/>
  <c r="BA156" i="2"/>
  <c r="BA92" i="2"/>
  <c r="BA28" i="2"/>
  <c r="BA147" i="2"/>
  <c r="BA83" i="2"/>
  <c r="BA19" i="2"/>
  <c r="BA138" i="2"/>
  <c r="BA74" i="2"/>
  <c r="BA10" i="2"/>
  <c r="J192" i="1" l="1"/>
  <c r="O179" i="2" s="1"/>
  <c r="J191" i="1"/>
  <c r="O178" i="2" s="1"/>
  <c r="J190" i="1"/>
  <c r="O177" i="2" s="1"/>
  <c r="J189" i="1"/>
  <c r="O176" i="2" s="1"/>
  <c r="J188" i="1"/>
  <c r="O175" i="2" s="1"/>
  <c r="J187" i="1"/>
  <c r="O174" i="2" s="1"/>
  <c r="J186" i="1"/>
  <c r="O173" i="2" s="1"/>
  <c r="J185" i="1"/>
  <c r="O172" i="2" s="1"/>
  <c r="J184" i="1"/>
  <c r="O171" i="2" s="1"/>
  <c r="J183" i="1"/>
  <c r="O170" i="2" s="1"/>
  <c r="J182" i="1"/>
  <c r="O169" i="2" s="1"/>
  <c r="J181" i="1"/>
  <c r="O168" i="2" s="1"/>
  <c r="J180" i="1"/>
  <c r="O167" i="2" s="1"/>
  <c r="J179" i="1"/>
  <c r="O166" i="2" s="1"/>
  <c r="J178" i="1"/>
  <c r="O165" i="2" s="1"/>
  <c r="J177" i="1"/>
  <c r="O164" i="2" s="1"/>
  <c r="J176" i="1"/>
  <c r="O163" i="2" s="1"/>
  <c r="J175" i="1"/>
  <c r="O162" i="2" s="1"/>
  <c r="J174" i="1"/>
  <c r="O161" i="2" s="1"/>
  <c r="J173" i="1"/>
  <c r="O160" i="2" s="1"/>
  <c r="J172" i="1"/>
  <c r="O159" i="2" s="1"/>
  <c r="J171" i="1"/>
  <c r="O158" i="2" s="1"/>
  <c r="J170" i="1"/>
  <c r="O157" i="2" s="1"/>
  <c r="J169" i="1"/>
  <c r="O156" i="2" s="1"/>
  <c r="J168" i="1"/>
  <c r="O155" i="2" s="1"/>
  <c r="J167" i="1"/>
  <c r="O154" i="2" s="1"/>
  <c r="J166" i="1"/>
  <c r="O153" i="2" s="1"/>
  <c r="J165" i="1"/>
  <c r="O152" i="2" s="1"/>
  <c r="J164" i="1"/>
  <c r="O151" i="2" s="1"/>
  <c r="J163" i="1"/>
  <c r="O150" i="2" s="1"/>
  <c r="J162" i="1"/>
  <c r="O149" i="2" s="1"/>
  <c r="J161" i="1"/>
  <c r="O148" i="2" s="1"/>
  <c r="J160" i="1"/>
  <c r="O147" i="2" s="1"/>
  <c r="J159" i="1"/>
  <c r="O146" i="2" s="1"/>
  <c r="J158" i="1"/>
  <c r="O145" i="2" s="1"/>
  <c r="J157" i="1"/>
  <c r="O144" i="2" s="1"/>
  <c r="J156" i="1"/>
  <c r="O143" i="2" s="1"/>
  <c r="J155" i="1"/>
  <c r="O142" i="2" s="1"/>
  <c r="J154" i="1"/>
  <c r="O141" i="2" s="1"/>
  <c r="J153" i="1"/>
  <c r="O140" i="2" s="1"/>
  <c r="J152" i="1"/>
  <c r="O139" i="2" s="1"/>
  <c r="J151" i="1"/>
  <c r="O138" i="2" s="1"/>
  <c r="J150" i="1"/>
  <c r="O137" i="2" s="1"/>
  <c r="J149" i="1"/>
  <c r="O136" i="2" s="1"/>
  <c r="J148" i="1"/>
  <c r="O135" i="2" s="1"/>
  <c r="J147" i="1"/>
  <c r="O134" i="2" s="1"/>
  <c r="J146" i="1"/>
  <c r="O133" i="2" s="1"/>
  <c r="J145" i="1"/>
  <c r="O132" i="2" s="1"/>
  <c r="J144" i="1"/>
  <c r="O131" i="2" s="1"/>
  <c r="J143" i="1"/>
  <c r="O130" i="2" s="1"/>
  <c r="J142" i="1"/>
  <c r="O129" i="2" s="1"/>
  <c r="J141" i="1"/>
  <c r="O128" i="2" s="1"/>
  <c r="J140" i="1"/>
  <c r="O127" i="2" s="1"/>
  <c r="J139" i="1"/>
  <c r="O126" i="2" s="1"/>
  <c r="J138" i="1"/>
  <c r="O125" i="2" s="1"/>
  <c r="J137" i="1"/>
  <c r="O124" i="2" s="1"/>
  <c r="J136" i="1"/>
  <c r="O123" i="2" s="1"/>
  <c r="J135" i="1"/>
  <c r="O122" i="2" s="1"/>
  <c r="J134" i="1"/>
  <c r="O121" i="2" s="1"/>
  <c r="J133" i="1"/>
  <c r="O120" i="2" s="1"/>
  <c r="J132" i="1"/>
  <c r="O119" i="2" s="1"/>
  <c r="J131" i="1"/>
  <c r="O118" i="2" s="1"/>
  <c r="J130" i="1"/>
  <c r="O117" i="2" s="1"/>
  <c r="J129" i="1"/>
  <c r="O116" i="2" s="1"/>
  <c r="J128" i="1"/>
  <c r="O115" i="2" s="1"/>
  <c r="J127" i="1"/>
  <c r="O114" i="2" s="1"/>
  <c r="J126" i="1"/>
  <c r="O113" i="2" s="1"/>
  <c r="J125" i="1"/>
  <c r="O112" i="2" s="1"/>
  <c r="J124" i="1"/>
  <c r="O111" i="2" s="1"/>
  <c r="J123" i="1"/>
  <c r="O110" i="2" s="1"/>
  <c r="J122" i="1"/>
  <c r="O109" i="2" s="1"/>
  <c r="J121" i="1"/>
  <c r="O108" i="2" s="1"/>
  <c r="J120" i="1"/>
  <c r="O107" i="2" s="1"/>
  <c r="J119" i="1"/>
  <c r="O106" i="2" s="1"/>
  <c r="J118" i="1"/>
  <c r="O105" i="2" s="1"/>
  <c r="J117" i="1"/>
  <c r="O104" i="2" s="1"/>
  <c r="J116" i="1"/>
  <c r="O103" i="2" s="1"/>
  <c r="J115" i="1"/>
  <c r="O102" i="2" s="1"/>
  <c r="J114" i="1"/>
  <c r="O101" i="2" s="1"/>
  <c r="J113" i="1"/>
  <c r="O100" i="2" s="1"/>
  <c r="J112" i="1"/>
  <c r="O99" i="2" s="1"/>
  <c r="J111" i="1"/>
  <c r="O98" i="2" s="1"/>
  <c r="J110" i="1"/>
  <c r="O97" i="2" s="1"/>
  <c r="J109" i="1"/>
  <c r="O96" i="2" s="1"/>
  <c r="J108" i="1"/>
  <c r="O95" i="2" s="1"/>
  <c r="J107" i="1"/>
  <c r="O94" i="2" s="1"/>
  <c r="J106" i="1"/>
  <c r="O93" i="2" s="1"/>
  <c r="J105" i="1"/>
  <c r="O92" i="2" s="1"/>
  <c r="J104" i="1"/>
  <c r="O91" i="2" s="1"/>
  <c r="J103" i="1"/>
  <c r="O90" i="2" s="1"/>
  <c r="J102" i="1"/>
  <c r="O89" i="2" s="1"/>
  <c r="J101" i="1"/>
  <c r="O88" i="2" s="1"/>
  <c r="J100" i="1"/>
  <c r="O87" i="2" s="1"/>
  <c r="J99" i="1"/>
  <c r="O86" i="2" s="1"/>
  <c r="J98" i="1"/>
  <c r="O85" i="2" s="1"/>
  <c r="J97" i="1"/>
  <c r="O84" i="2" s="1"/>
  <c r="J96" i="1"/>
  <c r="O83" i="2" s="1"/>
  <c r="J95" i="1"/>
  <c r="O82" i="2" s="1"/>
  <c r="J94" i="1"/>
  <c r="O81" i="2" s="1"/>
  <c r="J93" i="1"/>
  <c r="O80" i="2" s="1"/>
  <c r="J92" i="1"/>
  <c r="O79" i="2" s="1"/>
  <c r="J91" i="1"/>
  <c r="O78" i="2" s="1"/>
  <c r="J90" i="1"/>
  <c r="O77" i="2" s="1"/>
  <c r="J89" i="1"/>
  <c r="O76" i="2" s="1"/>
  <c r="J88" i="1"/>
  <c r="O75" i="2" s="1"/>
  <c r="J87" i="1"/>
  <c r="O74" i="2" s="1"/>
  <c r="J86" i="1"/>
  <c r="O73" i="2" s="1"/>
  <c r="J85" i="1"/>
  <c r="O72" i="2" s="1"/>
  <c r="J84" i="1"/>
  <c r="O71" i="2" s="1"/>
  <c r="J83" i="1"/>
  <c r="O70" i="2" s="1"/>
  <c r="J82" i="1"/>
  <c r="O69" i="2" s="1"/>
  <c r="J81" i="1"/>
  <c r="O68" i="2" s="1"/>
  <c r="J80" i="1"/>
  <c r="O67" i="2" s="1"/>
  <c r="J79" i="1"/>
  <c r="O66" i="2" s="1"/>
  <c r="J78" i="1"/>
  <c r="O65" i="2" s="1"/>
  <c r="J77" i="1"/>
  <c r="O64" i="2" s="1"/>
  <c r="J76" i="1"/>
  <c r="O63" i="2" s="1"/>
  <c r="J75" i="1"/>
  <c r="O62" i="2" s="1"/>
  <c r="J74" i="1"/>
  <c r="O61" i="2" s="1"/>
  <c r="J73" i="1"/>
  <c r="O60" i="2" s="1"/>
  <c r="J72" i="1"/>
  <c r="O59" i="2" s="1"/>
  <c r="J71" i="1"/>
  <c r="O58" i="2" s="1"/>
  <c r="J70" i="1"/>
  <c r="O57" i="2" s="1"/>
  <c r="J69" i="1"/>
  <c r="O56" i="2" s="1"/>
  <c r="J68" i="1"/>
  <c r="O55" i="2" s="1"/>
  <c r="J67" i="1"/>
  <c r="O54" i="2" s="1"/>
  <c r="J66" i="1"/>
  <c r="O53" i="2" s="1"/>
  <c r="J65" i="1"/>
  <c r="O52" i="2" s="1"/>
  <c r="J64" i="1"/>
  <c r="O51" i="2" s="1"/>
  <c r="J63" i="1"/>
  <c r="O50" i="2" s="1"/>
  <c r="J62" i="1"/>
  <c r="O49" i="2" s="1"/>
  <c r="J61" i="1"/>
  <c r="O48" i="2" s="1"/>
  <c r="J60" i="1"/>
  <c r="O47" i="2" s="1"/>
  <c r="J59" i="1"/>
  <c r="O46" i="2" s="1"/>
  <c r="J58" i="1"/>
  <c r="O45" i="2" s="1"/>
  <c r="J57" i="1"/>
  <c r="O44" i="2" s="1"/>
  <c r="J56" i="1"/>
  <c r="O43" i="2" s="1"/>
  <c r="J55" i="1"/>
  <c r="O42" i="2" s="1"/>
  <c r="J54" i="1"/>
  <c r="O41" i="2" s="1"/>
  <c r="J53" i="1"/>
  <c r="O40" i="2" s="1"/>
  <c r="J52" i="1"/>
  <c r="O39" i="2" s="1"/>
  <c r="J51" i="1"/>
  <c r="O38" i="2" s="1"/>
  <c r="J50" i="1"/>
  <c r="O37" i="2" s="1"/>
  <c r="J49" i="1"/>
  <c r="O36" i="2" s="1"/>
  <c r="J48" i="1"/>
  <c r="O35" i="2" s="1"/>
  <c r="J47" i="1"/>
  <c r="O34" i="2" s="1"/>
  <c r="J46" i="1"/>
  <c r="O33" i="2" s="1"/>
  <c r="J45" i="1"/>
  <c r="O32" i="2" s="1"/>
  <c r="J44" i="1"/>
  <c r="O31" i="2" s="1"/>
  <c r="J43" i="1"/>
  <c r="O30" i="2" s="1"/>
  <c r="J42" i="1"/>
  <c r="O29" i="2" s="1"/>
  <c r="J41" i="1"/>
  <c r="O28" i="2" s="1"/>
  <c r="J40" i="1"/>
  <c r="O27" i="2" s="1"/>
  <c r="J39" i="1"/>
  <c r="O26" i="2" s="1"/>
  <c r="J38" i="1"/>
  <c r="O25" i="2" s="1"/>
  <c r="J37" i="1"/>
  <c r="O24" i="2" s="1"/>
  <c r="J36" i="1"/>
  <c r="O23" i="2" s="1"/>
  <c r="J35" i="1"/>
  <c r="O22" i="2" s="1"/>
  <c r="J34" i="1"/>
  <c r="O21" i="2" s="1"/>
  <c r="J33" i="1"/>
  <c r="O20" i="2" s="1"/>
  <c r="J32" i="1"/>
  <c r="O19" i="2" s="1"/>
  <c r="J31" i="1"/>
  <c r="O18" i="2" s="1"/>
  <c r="J30" i="1"/>
  <c r="O17" i="2" s="1"/>
  <c r="J29" i="1"/>
  <c r="O16" i="2" s="1"/>
  <c r="J28" i="1"/>
  <c r="O15" i="2" s="1"/>
  <c r="J27" i="1"/>
  <c r="O14" i="2" s="1"/>
  <c r="J26" i="1"/>
  <c r="O13" i="2" s="1"/>
  <c r="J25" i="1"/>
  <c r="O12" i="2" s="1"/>
  <c r="J24" i="1"/>
  <c r="O11" i="2" s="1"/>
  <c r="J2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K22" i="2" s="1"/>
  <c r="I34" i="1"/>
  <c r="I33" i="1"/>
  <c r="K20" i="2" s="1"/>
  <c r="I32" i="1"/>
  <c r="I31" i="1"/>
  <c r="I30" i="1"/>
  <c r="I29" i="1"/>
  <c r="I28" i="1"/>
  <c r="I27" i="1"/>
  <c r="I26" i="1"/>
  <c r="I25" i="1"/>
  <c r="K12" i="2" s="1"/>
  <c r="I24" i="1"/>
  <c r="I23" i="1"/>
  <c r="K36" i="2" l="1"/>
  <c r="K6" i="6"/>
  <c r="K84" i="2"/>
  <c r="K54" i="6"/>
  <c r="K106" i="6"/>
  <c r="K136" i="2"/>
  <c r="K13" i="2"/>
  <c r="K21" i="2"/>
  <c r="K29" i="2"/>
  <c r="K7" i="6"/>
  <c r="K37" i="2"/>
  <c r="K15" i="6"/>
  <c r="K45" i="2"/>
  <c r="K23" i="6"/>
  <c r="K53" i="2"/>
  <c r="K61" i="2"/>
  <c r="K31" i="6"/>
  <c r="K39" i="6"/>
  <c r="K69" i="2"/>
  <c r="K47" i="6"/>
  <c r="K77" i="2"/>
  <c r="K85" i="2"/>
  <c r="K55" i="6"/>
  <c r="K63" i="6"/>
  <c r="K93" i="2"/>
  <c r="K71" i="6"/>
  <c r="K101" i="2"/>
  <c r="K109" i="2"/>
  <c r="K79" i="6"/>
  <c r="K83" i="6"/>
  <c r="K113" i="2"/>
  <c r="K121" i="2"/>
  <c r="K91" i="6"/>
  <c r="K129" i="2"/>
  <c r="K99" i="6"/>
  <c r="K107" i="6"/>
  <c r="K137" i="2"/>
  <c r="K115" i="6"/>
  <c r="K145" i="2"/>
  <c r="K123" i="6"/>
  <c r="K153" i="2"/>
  <c r="K131" i="6"/>
  <c r="K161" i="2"/>
  <c r="K139" i="6"/>
  <c r="K169" i="2"/>
  <c r="K147" i="6"/>
  <c r="K177" i="2"/>
  <c r="K46" i="6"/>
  <c r="K76" i="2"/>
  <c r="K138" i="6"/>
  <c r="K168" i="2"/>
  <c r="K14" i="2"/>
  <c r="K30" i="2"/>
  <c r="K8" i="6"/>
  <c r="K38" i="2"/>
  <c r="K16" i="6"/>
  <c r="K46" i="2"/>
  <c r="K54" i="2"/>
  <c r="K24" i="6"/>
  <c r="K62" i="2"/>
  <c r="K32" i="6"/>
  <c r="K70" i="2"/>
  <c r="K40" i="6"/>
  <c r="K48" i="6"/>
  <c r="K78" i="2"/>
  <c r="K86" i="2"/>
  <c r="K56" i="6"/>
  <c r="K64" i="6"/>
  <c r="K94" i="2"/>
  <c r="K72" i="6"/>
  <c r="K102" i="2"/>
  <c r="K114" i="2"/>
  <c r="K84" i="6"/>
  <c r="K122" i="2"/>
  <c r="K92" i="6"/>
  <c r="K130" i="2"/>
  <c r="K100" i="6"/>
  <c r="K108" i="6"/>
  <c r="K138" i="2"/>
  <c r="K116" i="6"/>
  <c r="K146" i="2"/>
  <c r="K154" i="2"/>
  <c r="K124" i="6"/>
  <c r="K132" i="6"/>
  <c r="K162" i="2"/>
  <c r="K140" i="6"/>
  <c r="K170" i="2"/>
  <c r="K148" i="6"/>
  <c r="K178" i="2"/>
  <c r="K60" i="2"/>
  <c r="K30" i="6"/>
  <c r="K128" i="2"/>
  <c r="K98" i="6"/>
  <c r="K15" i="2"/>
  <c r="K23" i="2"/>
  <c r="K31" i="2"/>
  <c r="K9" i="6"/>
  <c r="K39" i="2"/>
  <c r="K17" i="6"/>
  <c r="K47" i="2"/>
  <c r="K25" i="6"/>
  <c r="K55" i="2"/>
  <c r="K63" i="2"/>
  <c r="K33" i="6"/>
  <c r="K41" i="6"/>
  <c r="K71" i="2"/>
  <c r="K49" i="6"/>
  <c r="K79" i="2"/>
  <c r="K57" i="6"/>
  <c r="K87" i="2"/>
  <c r="K95" i="2"/>
  <c r="K65" i="6"/>
  <c r="K103" i="2"/>
  <c r="K73" i="6"/>
  <c r="K85" i="6"/>
  <c r="K115" i="2"/>
  <c r="K93" i="6"/>
  <c r="K123" i="2"/>
  <c r="K131" i="2"/>
  <c r="K101" i="6"/>
  <c r="K109" i="6"/>
  <c r="K139" i="2"/>
  <c r="K117" i="6"/>
  <c r="K147" i="2"/>
  <c r="K125" i="6"/>
  <c r="K155" i="2"/>
  <c r="K163" i="2"/>
  <c r="K133" i="6"/>
  <c r="K141" i="6"/>
  <c r="K171" i="2"/>
  <c r="K149" i="6"/>
  <c r="K179" i="2"/>
  <c r="K44" i="2"/>
  <c r="K14" i="6"/>
  <c r="K100" i="2"/>
  <c r="K70" i="6"/>
  <c r="K120" i="2"/>
  <c r="K90" i="6"/>
  <c r="K146" i="6"/>
  <c r="K176" i="2"/>
  <c r="K16" i="2"/>
  <c r="K24" i="2"/>
  <c r="K32" i="2"/>
  <c r="K2" i="6"/>
  <c r="K10" i="6"/>
  <c r="K40" i="2"/>
  <c r="K18" i="6"/>
  <c r="K48" i="2"/>
  <c r="K56" i="2"/>
  <c r="K26" i="6"/>
  <c r="K34" i="6"/>
  <c r="K64" i="2"/>
  <c r="K42" i="6"/>
  <c r="K72" i="2"/>
  <c r="K80" i="2"/>
  <c r="K50" i="6"/>
  <c r="K58" i="6"/>
  <c r="K88" i="2"/>
  <c r="K66" i="6"/>
  <c r="K96" i="2"/>
  <c r="K104" i="2"/>
  <c r="K74" i="6"/>
  <c r="K116" i="2"/>
  <c r="K86" i="6"/>
  <c r="K124" i="2"/>
  <c r="K94" i="6"/>
  <c r="K132" i="2"/>
  <c r="K102" i="6"/>
  <c r="K110" i="6"/>
  <c r="K140" i="2"/>
  <c r="K118" i="6"/>
  <c r="K148" i="2"/>
  <c r="K156" i="2"/>
  <c r="K126" i="6"/>
  <c r="K164" i="2"/>
  <c r="K134" i="6"/>
  <c r="K142" i="6"/>
  <c r="K172" i="2"/>
  <c r="O10" i="2"/>
  <c r="J22" i="1"/>
  <c r="K22" i="6"/>
  <c r="K52" i="2"/>
  <c r="K108" i="2"/>
  <c r="K78" i="6"/>
  <c r="K82" i="6"/>
  <c r="K112" i="2"/>
  <c r="K114" i="6"/>
  <c r="K144" i="2"/>
  <c r="K17" i="2"/>
  <c r="K25" i="2"/>
  <c r="K3" i="6"/>
  <c r="K33" i="2"/>
  <c r="K41" i="2"/>
  <c r="K11" i="6"/>
  <c r="K19" i="6"/>
  <c r="K49" i="2"/>
  <c r="K27" i="6"/>
  <c r="K57" i="2"/>
  <c r="K35" i="6"/>
  <c r="K65" i="2"/>
  <c r="K43" i="6"/>
  <c r="K73" i="2"/>
  <c r="K51" i="6"/>
  <c r="K81" i="2"/>
  <c r="K59" i="6"/>
  <c r="K89" i="2"/>
  <c r="K67" i="6"/>
  <c r="K97" i="2"/>
  <c r="K75" i="6"/>
  <c r="K105" i="2"/>
  <c r="K87" i="6"/>
  <c r="K117" i="2"/>
  <c r="K95" i="6"/>
  <c r="K125" i="2"/>
  <c r="K103" i="6"/>
  <c r="K133" i="2"/>
  <c r="K111" i="6"/>
  <c r="K141" i="2"/>
  <c r="K119" i="6"/>
  <c r="K149" i="2"/>
  <c r="K157" i="2"/>
  <c r="K127" i="6"/>
  <c r="K165" i="2"/>
  <c r="K135" i="6"/>
  <c r="K143" i="6"/>
  <c r="K173" i="2"/>
  <c r="K28" i="2"/>
  <c r="K62" i="6"/>
  <c r="K92" i="2"/>
  <c r="K130" i="6"/>
  <c r="K160" i="2"/>
  <c r="I22" i="1"/>
  <c r="K10" i="2"/>
  <c r="K18" i="2"/>
  <c r="K26" i="2"/>
  <c r="K34" i="2"/>
  <c r="K4" i="6"/>
  <c r="K42" i="2"/>
  <c r="K12" i="6"/>
  <c r="K20" i="6"/>
  <c r="K50" i="2"/>
  <c r="K58" i="2"/>
  <c r="K28" i="6"/>
  <c r="K36" i="6"/>
  <c r="K66" i="2"/>
  <c r="K44" i="6"/>
  <c r="K74" i="2"/>
  <c r="K52" i="6"/>
  <c r="K82" i="2"/>
  <c r="K90" i="2"/>
  <c r="K60" i="6"/>
  <c r="K68" i="6"/>
  <c r="K98" i="2"/>
  <c r="K76" i="6"/>
  <c r="K106" i="2"/>
  <c r="K110" i="2"/>
  <c r="K80" i="6"/>
  <c r="K118" i="2"/>
  <c r="K88" i="6"/>
  <c r="K126" i="2"/>
  <c r="K96" i="6"/>
  <c r="K104" i="6"/>
  <c r="K134" i="2"/>
  <c r="K142" i="2"/>
  <c r="K112" i="6"/>
  <c r="K150" i="2"/>
  <c r="K120" i="6"/>
  <c r="K128" i="6"/>
  <c r="K158" i="2"/>
  <c r="K136" i="6"/>
  <c r="K166" i="2"/>
  <c r="K144" i="6"/>
  <c r="K174" i="2"/>
  <c r="K38" i="6"/>
  <c r="K68" i="2"/>
  <c r="K152" i="2"/>
  <c r="K122" i="6"/>
  <c r="K11" i="2"/>
  <c r="K19" i="2"/>
  <c r="K27" i="2"/>
  <c r="K35" i="2"/>
  <c r="K5" i="6"/>
  <c r="K13" i="6"/>
  <c r="K43" i="2"/>
  <c r="K51" i="2"/>
  <c r="K21" i="6"/>
  <c r="K59" i="2"/>
  <c r="K29" i="6"/>
  <c r="K67" i="2"/>
  <c r="K37" i="6"/>
  <c r="K45" i="6"/>
  <c r="K75" i="2"/>
  <c r="K53" i="6"/>
  <c r="K83" i="2"/>
  <c r="K61" i="6"/>
  <c r="K91" i="2"/>
  <c r="K99" i="2"/>
  <c r="K69" i="6"/>
  <c r="K77" i="6"/>
  <c r="K107" i="2"/>
  <c r="K81" i="6"/>
  <c r="K111" i="2"/>
  <c r="K89" i="6"/>
  <c r="K119" i="2"/>
  <c r="K97" i="6"/>
  <c r="K127" i="2"/>
  <c r="K105" i="6"/>
  <c r="K135" i="2"/>
  <c r="K113" i="6"/>
  <c r="K143" i="2"/>
  <c r="K121" i="6"/>
  <c r="K151" i="2"/>
  <c r="K159" i="2"/>
  <c r="K129" i="6"/>
  <c r="K137" i="6"/>
  <c r="K167" i="2"/>
  <c r="K175" i="2"/>
  <c r="K145" i="6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S160" i="1" l="1"/>
  <c r="S27" i="1"/>
  <c r="S51" i="1"/>
  <c r="S44" i="1"/>
  <c r="S68" i="1"/>
  <c r="S84" i="1"/>
  <c r="S92" i="1"/>
  <c r="S108" i="1"/>
  <c r="S124" i="1"/>
  <c r="S56" i="1"/>
  <c r="S37" i="1"/>
  <c r="S45" i="1"/>
  <c r="S61" i="1"/>
  <c r="S69" i="1"/>
  <c r="S85" i="1"/>
  <c r="S101" i="1"/>
  <c r="S109" i="1"/>
  <c r="S125" i="1"/>
  <c r="S133" i="1"/>
  <c r="S149" i="1"/>
  <c r="S157" i="1"/>
  <c r="S64" i="1"/>
  <c r="S120" i="1"/>
  <c r="S38" i="1"/>
  <c r="S46" i="1"/>
  <c r="S62" i="1"/>
  <c r="S70" i="1"/>
  <c r="S78" i="1"/>
  <c r="S94" i="1"/>
  <c r="S102" i="1"/>
  <c r="S118" i="1"/>
  <c r="S126" i="1"/>
  <c r="S134" i="1"/>
  <c r="S104" i="1"/>
  <c r="S75" i="1"/>
  <c r="S31" i="1"/>
  <c r="S47" i="1"/>
  <c r="S55" i="1"/>
  <c r="S63" i="1"/>
  <c r="S71" i="1"/>
  <c r="S79" i="1"/>
  <c r="S87" i="1"/>
  <c r="S103" i="1"/>
  <c r="S111" i="1"/>
  <c r="S119" i="1"/>
  <c r="S127" i="1"/>
  <c r="S135" i="1"/>
  <c r="S136" i="1"/>
  <c r="S176" i="1"/>
  <c r="S40" i="1"/>
  <c r="S152" i="1"/>
  <c r="S137" i="1"/>
  <c r="S34" i="1"/>
  <c r="S42" i="1"/>
  <c r="S66" i="1"/>
  <c r="S106" i="1"/>
  <c r="S162" i="1"/>
  <c r="S186" i="1"/>
  <c r="S139" i="1"/>
  <c r="S187" i="1"/>
  <c r="S140" i="1"/>
  <c r="S164" i="1"/>
  <c r="S180" i="1"/>
  <c r="S188" i="1"/>
  <c r="S165" i="1"/>
  <c r="S181" i="1"/>
  <c r="S189" i="1"/>
  <c r="S142" i="1"/>
  <c r="S158" i="1"/>
  <c r="S166" i="1"/>
  <c r="S182" i="1"/>
  <c r="S190" i="1"/>
  <c r="S167" i="1"/>
  <c r="S175" i="1"/>
  <c r="S183" i="1"/>
  <c r="S191" i="1"/>
  <c r="E3" i="2"/>
  <c r="E59" i="2"/>
  <c r="E29" i="6"/>
  <c r="E101" i="6"/>
  <c r="E131" i="2"/>
  <c r="F4" i="2"/>
  <c r="F30" i="6"/>
  <c r="F60" i="2"/>
  <c r="F86" i="6"/>
  <c r="F116" i="2"/>
  <c r="F172" i="2"/>
  <c r="F142" i="6"/>
  <c r="E28" i="2"/>
  <c r="E36" i="2"/>
  <c r="E6" i="6"/>
  <c r="E44" i="2"/>
  <c r="E14" i="6"/>
  <c r="E22" i="6"/>
  <c r="E52" i="2"/>
  <c r="E60" i="2"/>
  <c r="E30" i="6"/>
  <c r="E68" i="2"/>
  <c r="E38" i="6"/>
  <c r="E76" i="2"/>
  <c r="E46" i="6"/>
  <c r="S97" i="1"/>
  <c r="E84" i="2"/>
  <c r="E54" i="6"/>
  <c r="E92" i="2"/>
  <c r="E62" i="6"/>
  <c r="E70" i="6"/>
  <c r="E100" i="2"/>
  <c r="E108" i="2"/>
  <c r="E78" i="6"/>
  <c r="E86" i="6"/>
  <c r="E116" i="2"/>
  <c r="E124" i="2"/>
  <c r="E94" i="6"/>
  <c r="E132" i="2"/>
  <c r="E102" i="6"/>
  <c r="E110" i="6"/>
  <c r="E140" i="2"/>
  <c r="E118" i="6"/>
  <c r="E148" i="2"/>
  <c r="E126" i="6"/>
  <c r="E156" i="2"/>
  <c r="E134" i="6"/>
  <c r="E164" i="2"/>
  <c r="E172" i="2"/>
  <c r="E142" i="6"/>
  <c r="F5" i="2"/>
  <c r="F13" i="2"/>
  <c r="F21" i="2"/>
  <c r="F29" i="2"/>
  <c r="F37" i="2"/>
  <c r="F7" i="6"/>
  <c r="F45" i="2"/>
  <c r="F15" i="6"/>
  <c r="F53" i="2"/>
  <c r="F23" i="6"/>
  <c r="F31" i="6"/>
  <c r="F61" i="2"/>
  <c r="F39" i="6"/>
  <c r="F69" i="2"/>
  <c r="F47" i="6"/>
  <c r="F77" i="2"/>
  <c r="F85" i="2"/>
  <c r="F55" i="6"/>
  <c r="F93" i="2"/>
  <c r="F63" i="6"/>
  <c r="F101" i="2"/>
  <c r="F71" i="6"/>
  <c r="F109" i="2"/>
  <c r="F79" i="6"/>
  <c r="F117" i="2"/>
  <c r="F87" i="6"/>
  <c r="F95" i="6"/>
  <c r="F125" i="2"/>
  <c r="F103" i="6"/>
  <c r="F133" i="2"/>
  <c r="F141" i="2"/>
  <c r="F111" i="6"/>
  <c r="F149" i="2"/>
  <c r="F119" i="6"/>
  <c r="F127" i="6"/>
  <c r="F157" i="2"/>
  <c r="F135" i="6"/>
  <c r="F165" i="2"/>
  <c r="F173" i="2"/>
  <c r="F143" i="6"/>
  <c r="S105" i="1"/>
  <c r="S177" i="1"/>
  <c r="S73" i="1"/>
  <c r="E11" i="2"/>
  <c r="E67" i="2"/>
  <c r="E37" i="6"/>
  <c r="E85" i="6"/>
  <c r="E115" i="2"/>
  <c r="E149" i="6"/>
  <c r="E179" i="2"/>
  <c r="F52" i="2"/>
  <c r="F22" i="6"/>
  <c r="F108" i="2"/>
  <c r="F78" i="6"/>
  <c r="F156" i="2"/>
  <c r="F126" i="6"/>
  <c r="E29" i="2"/>
  <c r="E15" i="6"/>
  <c r="E45" i="2"/>
  <c r="E23" i="6"/>
  <c r="E53" i="2"/>
  <c r="E61" i="2"/>
  <c r="E31" i="6"/>
  <c r="E39" i="6"/>
  <c r="E69" i="2"/>
  <c r="E47" i="6"/>
  <c r="E77" i="2"/>
  <c r="E55" i="6"/>
  <c r="E85" i="2"/>
  <c r="E93" i="2"/>
  <c r="E63" i="6"/>
  <c r="E71" i="6"/>
  <c r="E101" i="2"/>
  <c r="E109" i="2"/>
  <c r="E79" i="6"/>
  <c r="E87" i="6"/>
  <c r="E117" i="2"/>
  <c r="E95" i="6"/>
  <c r="E125" i="2"/>
  <c r="E103" i="6"/>
  <c r="E133" i="2"/>
  <c r="E141" i="2"/>
  <c r="E111" i="6"/>
  <c r="E119" i="6"/>
  <c r="E149" i="2"/>
  <c r="E157" i="2"/>
  <c r="E127" i="6"/>
  <c r="E165" i="2"/>
  <c r="E135" i="6"/>
  <c r="E173" i="2"/>
  <c r="E143" i="6"/>
  <c r="F6" i="2"/>
  <c r="F14" i="2"/>
  <c r="F22" i="2"/>
  <c r="F30" i="2"/>
  <c r="F38" i="2"/>
  <c r="F8" i="6"/>
  <c r="F46" i="2"/>
  <c r="F16" i="6"/>
  <c r="F54" i="2"/>
  <c r="F24" i="6"/>
  <c r="F32" i="6"/>
  <c r="F62" i="2"/>
  <c r="F70" i="2"/>
  <c r="F40" i="6"/>
  <c r="F78" i="2"/>
  <c r="F48" i="6"/>
  <c r="F86" i="2"/>
  <c r="F56" i="6"/>
  <c r="F64" i="6"/>
  <c r="F94" i="2"/>
  <c r="F72" i="6"/>
  <c r="F102" i="2"/>
  <c r="F80" i="6"/>
  <c r="F110" i="2"/>
  <c r="F118" i="2"/>
  <c r="F88" i="6"/>
  <c r="F126" i="2"/>
  <c r="F96" i="6"/>
  <c r="F134" i="2"/>
  <c r="F104" i="6"/>
  <c r="F112" i="6"/>
  <c r="F142" i="2"/>
  <c r="F120" i="6"/>
  <c r="F150" i="2"/>
  <c r="F128" i="6"/>
  <c r="F158" i="2"/>
  <c r="F166" i="2"/>
  <c r="F136" i="6"/>
  <c r="F174" i="2"/>
  <c r="F144" i="6"/>
  <c r="S80" i="1"/>
  <c r="S138" i="1"/>
  <c r="S65" i="1"/>
  <c r="S153" i="1"/>
  <c r="S57" i="1"/>
  <c r="S82" i="1"/>
  <c r="E19" i="2"/>
  <c r="E45" i="6"/>
  <c r="E75" i="2"/>
  <c r="E123" i="2"/>
  <c r="E93" i="6"/>
  <c r="E141" i="6"/>
  <c r="E171" i="2"/>
  <c r="F44" i="2"/>
  <c r="F14" i="6"/>
  <c r="F70" i="6"/>
  <c r="F100" i="2"/>
  <c r="F134" i="6"/>
  <c r="F164" i="2"/>
  <c r="S33" i="1"/>
  <c r="E20" i="2"/>
  <c r="E13" i="2"/>
  <c r="E14" i="2"/>
  <c r="E30" i="2"/>
  <c r="E16" i="6"/>
  <c r="E46" i="2"/>
  <c r="E32" i="6"/>
  <c r="E62" i="2"/>
  <c r="E48" i="6"/>
  <c r="E78" i="2"/>
  <c r="E64" i="6"/>
  <c r="E94" i="2"/>
  <c r="E102" i="2"/>
  <c r="E72" i="6"/>
  <c r="E110" i="2"/>
  <c r="E80" i="6"/>
  <c r="E118" i="2"/>
  <c r="E88" i="6"/>
  <c r="E96" i="6"/>
  <c r="E126" i="2"/>
  <c r="E134" i="2"/>
  <c r="E104" i="6"/>
  <c r="E142" i="2"/>
  <c r="E112" i="6"/>
  <c r="S163" i="1"/>
  <c r="E120" i="6"/>
  <c r="E150" i="2"/>
  <c r="E128" i="6"/>
  <c r="E158" i="2"/>
  <c r="E136" i="6"/>
  <c r="E166" i="2"/>
  <c r="E144" i="6"/>
  <c r="E174" i="2"/>
  <c r="F7" i="2"/>
  <c r="F15" i="2"/>
  <c r="F23" i="2"/>
  <c r="F31" i="2"/>
  <c r="F39" i="2"/>
  <c r="F9" i="6"/>
  <c r="F47" i="2"/>
  <c r="F17" i="6"/>
  <c r="F55" i="2"/>
  <c r="F25" i="6"/>
  <c r="F63" i="2"/>
  <c r="F33" i="6"/>
  <c r="F71" i="2"/>
  <c r="F41" i="6"/>
  <c r="F79" i="2"/>
  <c r="F49" i="6"/>
  <c r="F87" i="2"/>
  <c r="F57" i="6"/>
  <c r="F65" i="6"/>
  <c r="F95" i="2"/>
  <c r="F103" i="2"/>
  <c r="F73" i="6"/>
  <c r="F81" i="6"/>
  <c r="F111" i="2"/>
  <c r="F119" i="2"/>
  <c r="F89" i="6"/>
  <c r="F97" i="6"/>
  <c r="F127" i="2"/>
  <c r="F105" i="6"/>
  <c r="F135" i="2"/>
  <c r="F143" i="2"/>
  <c r="F113" i="6"/>
  <c r="F121" i="6"/>
  <c r="F151" i="2"/>
  <c r="F129" i="6"/>
  <c r="F159" i="2"/>
  <c r="F137" i="6"/>
  <c r="F167" i="2"/>
  <c r="F145" i="6"/>
  <c r="F175" i="2"/>
  <c r="S32" i="1"/>
  <c r="S81" i="1"/>
  <c r="S179" i="1"/>
  <c r="S155" i="1"/>
  <c r="S178" i="1"/>
  <c r="S129" i="1"/>
  <c r="S89" i="1"/>
  <c r="S122" i="1"/>
  <c r="S58" i="1"/>
  <c r="E27" i="2"/>
  <c r="E83" i="2"/>
  <c r="E53" i="6"/>
  <c r="E155" i="2"/>
  <c r="E125" i="6"/>
  <c r="F28" i="2"/>
  <c r="F54" i="6"/>
  <c r="F84" i="2"/>
  <c r="F110" i="6"/>
  <c r="F140" i="2"/>
  <c r="E5" i="2"/>
  <c r="S35" i="1"/>
  <c r="E22" i="2"/>
  <c r="E8" i="6"/>
  <c r="E38" i="2"/>
  <c r="E24" i="6"/>
  <c r="E54" i="2"/>
  <c r="S83" i="1"/>
  <c r="E70" i="2"/>
  <c r="E40" i="6"/>
  <c r="S99" i="1"/>
  <c r="E56" i="6"/>
  <c r="E86" i="2"/>
  <c r="E7" i="2"/>
  <c r="E15" i="2"/>
  <c r="E23" i="2"/>
  <c r="E31" i="2"/>
  <c r="E39" i="2"/>
  <c r="E9" i="6"/>
  <c r="E17" i="6"/>
  <c r="E47" i="2"/>
  <c r="E55" i="2"/>
  <c r="E25" i="6"/>
  <c r="E33" i="6"/>
  <c r="E63" i="2"/>
  <c r="E41" i="6"/>
  <c r="E71" i="2"/>
  <c r="E79" i="2"/>
  <c r="E49" i="6"/>
  <c r="E57" i="6"/>
  <c r="E87" i="2"/>
  <c r="E65" i="6"/>
  <c r="E95" i="2"/>
  <c r="E73" i="6"/>
  <c r="E103" i="2"/>
  <c r="E111" i="2"/>
  <c r="E81" i="6"/>
  <c r="E89" i="6"/>
  <c r="E119" i="2"/>
  <c r="E127" i="2"/>
  <c r="E97" i="6"/>
  <c r="E105" i="6"/>
  <c r="E135" i="2"/>
  <c r="E143" i="2"/>
  <c r="E113" i="6"/>
  <c r="E121" i="6"/>
  <c r="E151" i="2"/>
  <c r="E129" i="6"/>
  <c r="E159" i="2"/>
  <c r="E137" i="6"/>
  <c r="E167" i="2"/>
  <c r="E175" i="2"/>
  <c r="E145" i="6"/>
  <c r="F8" i="2"/>
  <c r="F16" i="2"/>
  <c r="F24" i="2"/>
  <c r="F2" i="6"/>
  <c r="F32" i="2"/>
  <c r="F40" i="2"/>
  <c r="F10" i="6"/>
  <c r="F48" i="2"/>
  <c r="F18" i="6"/>
  <c r="F56" i="2"/>
  <c r="F26" i="6"/>
  <c r="F34" i="6"/>
  <c r="F64" i="2"/>
  <c r="F42" i="6"/>
  <c r="F72" i="2"/>
  <c r="F80" i="2"/>
  <c r="F50" i="6"/>
  <c r="F88" i="2"/>
  <c r="F58" i="6"/>
  <c r="F66" i="6"/>
  <c r="F96" i="2"/>
  <c r="F104" i="2"/>
  <c r="F74" i="6"/>
  <c r="F82" i="6"/>
  <c r="F112" i="2"/>
  <c r="F120" i="2"/>
  <c r="F90" i="6"/>
  <c r="F128" i="2"/>
  <c r="F98" i="6"/>
  <c r="F106" i="6"/>
  <c r="F136" i="2"/>
  <c r="F114" i="6"/>
  <c r="F144" i="2"/>
  <c r="F152" i="2"/>
  <c r="F122" i="6"/>
  <c r="F130" i="6"/>
  <c r="F160" i="2"/>
  <c r="F168" i="2"/>
  <c r="F138" i="6"/>
  <c r="F176" i="2"/>
  <c r="F146" i="6"/>
  <c r="S156" i="1"/>
  <c r="S96" i="1"/>
  <c r="S131" i="1"/>
  <c r="I21" i="1"/>
  <c r="S21" i="1" s="1"/>
  <c r="K9" i="2"/>
  <c r="S22" i="1"/>
  <c r="S41" i="1"/>
  <c r="S154" i="1"/>
  <c r="O9" i="2"/>
  <c r="J21" i="1"/>
  <c r="S169" i="1"/>
  <c r="S192" i="1"/>
  <c r="S128" i="1"/>
  <c r="S60" i="1"/>
  <c r="S36" i="1"/>
  <c r="S115" i="1"/>
  <c r="S91" i="1"/>
  <c r="S67" i="1"/>
  <c r="S98" i="1"/>
  <c r="E13" i="6"/>
  <c r="E43" i="2"/>
  <c r="E99" i="2"/>
  <c r="E69" i="6"/>
  <c r="E133" i="6"/>
  <c r="E163" i="2"/>
  <c r="F6" i="6"/>
  <c r="F36" i="2"/>
  <c r="F92" i="2"/>
  <c r="F62" i="6"/>
  <c r="F148" i="2"/>
  <c r="F118" i="6"/>
  <c r="S25" i="1"/>
  <c r="E12" i="2"/>
  <c r="E7" i="6"/>
  <c r="E37" i="2"/>
  <c r="E16" i="2"/>
  <c r="E32" i="2"/>
  <c r="E2" i="6"/>
  <c r="E18" i="6"/>
  <c r="E48" i="2"/>
  <c r="E64" i="2"/>
  <c r="E34" i="6"/>
  <c r="E80" i="2"/>
  <c r="E50" i="6"/>
  <c r="E88" i="2"/>
  <c r="E58" i="6"/>
  <c r="E66" i="6"/>
  <c r="E96" i="2"/>
  <c r="E104" i="2"/>
  <c r="E74" i="6"/>
  <c r="E112" i="2"/>
  <c r="E82" i="6"/>
  <c r="E90" i="6"/>
  <c r="E120" i="2"/>
  <c r="E98" i="6"/>
  <c r="E128" i="2"/>
  <c r="E136" i="2"/>
  <c r="E106" i="6"/>
  <c r="E114" i="6"/>
  <c r="E144" i="2"/>
  <c r="E152" i="2"/>
  <c r="E122" i="6"/>
  <c r="E160" i="2"/>
  <c r="E130" i="6"/>
  <c r="E168" i="2"/>
  <c r="E138" i="6"/>
  <c r="E176" i="2"/>
  <c r="E146" i="6"/>
  <c r="F9" i="2"/>
  <c r="F17" i="2"/>
  <c r="F25" i="2"/>
  <c r="F3" i="6"/>
  <c r="F33" i="2"/>
  <c r="F11" i="6"/>
  <c r="F41" i="2"/>
  <c r="F49" i="2"/>
  <c r="F19" i="6"/>
  <c r="F57" i="2"/>
  <c r="F27" i="6"/>
  <c r="F65" i="2"/>
  <c r="F35" i="6"/>
  <c r="F43" i="6"/>
  <c r="F73" i="2"/>
  <c r="F81" i="2"/>
  <c r="F51" i="6"/>
  <c r="F59" i="6"/>
  <c r="F89" i="2"/>
  <c r="F97" i="2"/>
  <c r="F67" i="6"/>
  <c r="F75" i="6"/>
  <c r="F105" i="2"/>
  <c r="F83" i="6"/>
  <c r="F113" i="2"/>
  <c r="F121" i="2"/>
  <c r="F91" i="6"/>
  <c r="F129" i="2"/>
  <c r="F99" i="6"/>
  <c r="F107" i="6"/>
  <c r="F137" i="2"/>
  <c r="F145" i="2"/>
  <c r="F115" i="6"/>
  <c r="F123" i="6"/>
  <c r="F153" i="2"/>
  <c r="F131" i="6"/>
  <c r="F161" i="2"/>
  <c r="F139" i="6"/>
  <c r="F169" i="2"/>
  <c r="F177" i="2"/>
  <c r="F147" i="6"/>
  <c r="S132" i="1"/>
  <c r="S72" i="1"/>
  <c r="S24" i="1"/>
  <c r="S130" i="1"/>
  <c r="S145" i="1"/>
  <c r="S77" i="1"/>
  <c r="S168" i="1"/>
  <c r="S100" i="1"/>
  <c r="S43" i="1"/>
  <c r="S74" i="1"/>
  <c r="S26" i="1"/>
  <c r="S49" i="1"/>
  <c r="E35" i="2"/>
  <c r="E5" i="6"/>
  <c r="E91" i="2"/>
  <c r="E61" i="6"/>
  <c r="E147" i="2"/>
  <c r="E117" i="6"/>
  <c r="F20" i="2"/>
  <c r="F76" i="2"/>
  <c r="F46" i="6"/>
  <c r="F132" i="2"/>
  <c r="F102" i="6"/>
  <c r="E4" i="2"/>
  <c r="E21" i="2"/>
  <c r="E6" i="2"/>
  <c r="E8" i="2"/>
  <c r="E24" i="2"/>
  <c r="E40" i="2"/>
  <c r="E10" i="6"/>
  <c r="E26" i="6"/>
  <c r="E56" i="2"/>
  <c r="E72" i="2"/>
  <c r="E42" i="6"/>
  <c r="E9" i="2"/>
  <c r="E17" i="2"/>
  <c r="E25" i="2"/>
  <c r="E3" i="6"/>
  <c r="E33" i="2"/>
  <c r="E41" i="2"/>
  <c r="E11" i="6"/>
  <c r="E19" i="6"/>
  <c r="E49" i="2"/>
  <c r="E27" i="6"/>
  <c r="E57" i="2"/>
  <c r="E35" i="6"/>
  <c r="E65" i="2"/>
  <c r="S86" i="1"/>
  <c r="E43" i="6"/>
  <c r="E73" i="2"/>
  <c r="E51" i="6"/>
  <c r="E81" i="2"/>
  <c r="E59" i="6"/>
  <c r="E89" i="2"/>
  <c r="S110" i="1"/>
  <c r="E67" i="6"/>
  <c r="E97" i="2"/>
  <c r="E105" i="2"/>
  <c r="E75" i="6"/>
  <c r="E113" i="2"/>
  <c r="E83" i="6"/>
  <c r="E121" i="2"/>
  <c r="E91" i="6"/>
  <c r="E99" i="6"/>
  <c r="E129" i="2"/>
  <c r="E137" i="2"/>
  <c r="E107" i="6"/>
  <c r="E145" i="2"/>
  <c r="E115" i="6"/>
  <c r="E123" i="6"/>
  <c r="E153" i="2"/>
  <c r="E131" i="6"/>
  <c r="E161" i="2"/>
  <c r="E169" i="2"/>
  <c r="E139" i="6"/>
  <c r="E177" i="2"/>
  <c r="E147" i="6"/>
  <c r="AZ2" i="2" a="1"/>
  <c r="F2" i="2"/>
  <c r="F10" i="2"/>
  <c r="F18" i="2"/>
  <c r="F26" i="2"/>
  <c r="F4" i="6"/>
  <c r="F34" i="2"/>
  <c r="F42" i="2"/>
  <c r="F12" i="6"/>
  <c r="F50" i="2"/>
  <c r="F20" i="6"/>
  <c r="F28" i="6"/>
  <c r="F58" i="2"/>
  <c r="F66" i="2"/>
  <c r="F36" i="6"/>
  <c r="F74" i="2"/>
  <c r="F44" i="6"/>
  <c r="F82" i="2"/>
  <c r="F52" i="6"/>
  <c r="F90" i="2"/>
  <c r="F60" i="6"/>
  <c r="F98" i="2"/>
  <c r="F68" i="6"/>
  <c r="F106" i="2"/>
  <c r="F76" i="6"/>
  <c r="F114" i="2"/>
  <c r="F84" i="6"/>
  <c r="F122" i="2"/>
  <c r="F92" i="6"/>
  <c r="F130" i="2"/>
  <c r="F100" i="6"/>
  <c r="F138" i="2"/>
  <c r="F108" i="6"/>
  <c r="F116" i="6"/>
  <c r="F146" i="2"/>
  <c r="F124" i="6"/>
  <c r="F154" i="2"/>
  <c r="F162" i="2"/>
  <c r="F132" i="6"/>
  <c r="F170" i="2"/>
  <c r="F140" i="6"/>
  <c r="F178" i="2"/>
  <c r="F148" i="6"/>
  <c r="S172" i="1"/>
  <c r="S112" i="1"/>
  <c r="S48" i="1"/>
  <c r="S171" i="1"/>
  <c r="S147" i="1"/>
  <c r="S173" i="1"/>
  <c r="S170" i="1"/>
  <c r="S54" i="1"/>
  <c r="S30" i="1"/>
  <c r="S185" i="1"/>
  <c r="S117" i="1"/>
  <c r="S53" i="1"/>
  <c r="S29" i="1"/>
  <c r="S144" i="1"/>
  <c r="S76" i="1"/>
  <c r="S28" i="1"/>
  <c r="S141" i="1"/>
  <c r="S174" i="1"/>
  <c r="S114" i="1"/>
  <c r="S50" i="1"/>
  <c r="E51" i="2"/>
  <c r="E21" i="6"/>
  <c r="E107" i="2"/>
  <c r="E77" i="6"/>
  <c r="E109" i="6"/>
  <c r="E139" i="2"/>
  <c r="F12" i="2"/>
  <c r="F38" i="6"/>
  <c r="F68" i="2"/>
  <c r="F94" i="6"/>
  <c r="F124" i="2"/>
  <c r="AY2" i="2" a="1"/>
  <c r="E2" i="2"/>
  <c r="S23" i="1"/>
  <c r="E10" i="2"/>
  <c r="E18" i="2"/>
  <c r="E26" i="2"/>
  <c r="E34" i="2"/>
  <c r="E4" i="6"/>
  <c r="E12" i="6"/>
  <c r="E42" i="2"/>
  <c r="E20" i="6"/>
  <c r="E50" i="2"/>
  <c r="E28" i="6"/>
  <c r="E58" i="2"/>
  <c r="E36" i="6"/>
  <c r="E66" i="2"/>
  <c r="E44" i="6"/>
  <c r="E74" i="2"/>
  <c r="S95" i="1"/>
  <c r="E82" i="2"/>
  <c r="E52" i="6"/>
  <c r="E60" i="6"/>
  <c r="E90" i="2"/>
  <c r="E98" i="2"/>
  <c r="E68" i="6"/>
  <c r="E76" i="6"/>
  <c r="E106" i="2"/>
  <c r="E84" i="6"/>
  <c r="E114" i="2"/>
  <c r="E92" i="6"/>
  <c r="E122" i="2"/>
  <c r="S143" i="1"/>
  <c r="E100" i="6"/>
  <c r="E130" i="2"/>
  <c r="S151" i="1"/>
  <c r="E108" i="6"/>
  <c r="E138" i="2"/>
  <c r="E116" i="6"/>
  <c r="E146" i="2"/>
  <c r="E154" i="2"/>
  <c r="E124" i="6"/>
  <c r="E162" i="2"/>
  <c r="E132" i="6"/>
  <c r="E170" i="2"/>
  <c r="E140" i="6"/>
  <c r="E178" i="2"/>
  <c r="E148" i="6"/>
  <c r="F3" i="2"/>
  <c r="F11" i="2"/>
  <c r="F19" i="2"/>
  <c r="F27" i="2"/>
  <c r="F35" i="2"/>
  <c r="F5" i="6"/>
  <c r="F43" i="2"/>
  <c r="F13" i="6"/>
  <c r="F21" i="6"/>
  <c r="F51" i="2"/>
  <c r="F59" i="2"/>
  <c r="F29" i="6"/>
  <c r="F37" i="6"/>
  <c r="F67" i="2"/>
  <c r="F45" i="6"/>
  <c r="F75" i="2"/>
  <c r="F53" i="6"/>
  <c r="F83" i="2"/>
  <c r="F91" i="2"/>
  <c r="F61" i="6"/>
  <c r="F99" i="2"/>
  <c r="F69" i="6"/>
  <c r="F107" i="2"/>
  <c r="F77" i="6"/>
  <c r="F85" i="6"/>
  <c r="F115" i="2"/>
  <c r="F123" i="2"/>
  <c r="F93" i="6"/>
  <c r="F101" i="6"/>
  <c r="F131" i="2"/>
  <c r="F139" i="2"/>
  <c r="F109" i="6"/>
  <c r="F147" i="2"/>
  <c r="F117" i="6"/>
  <c r="F125" i="6"/>
  <c r="F155" i="2"/>
  <c r="F133" i="6"/>
  <c r="F163" i="2"/>
  <c r="F141" i="6"/>
  <c r="F171" i="2"/>
  <c r="F179" i="2"/>
  <c r="F149" i="6"/>
  <c r="S148" i="1"/>
  <c r="S88" i="1"/>
  <c r="S123" i="1"/>
  <c r="S39" i="1"/>
  <c r="S146" i="1"/>
  <c r="S121" i="1"/>
  <c r="S161" i="1"/>
  <c r="S93" i="1"/>
  <c r="S113" i="1"/>
  <c r="S184" i="1"/>
  <c r="S116" i="1"/>
  <c r="S52" i="1"/>
  <c r="S159" i="1"/>
  <c r="S107" i="1"/>
  <c r="S59" i="1"/>
  <c r="S150" i="1"/>
  <c r="S90" i="1"/>
  <c r="J20" i="1" l="1"/>
  <c r="O8" i="2"/>
  <c r="AZ9" i="2"/>
  <c r="AZ4" i="2"/>
  <c r="AZ24" i="2"/>
  <c r="AZ37" i="2"/>
  <c r="AZ159" i="2"/>
  <c r="AZ5" i="2"/>
  <c r="AZ140" i="2"/>
  <c r="AZ29" i="2"/>
  <c r="AZ129" i="2"/>
  <c r="AZ110" i="2"/>
  <c r="AZ59" i="2"/>
  <c r="AZ123" i="2"/>
  <c r="AZ112" i="2"/>
  <c r="AZ149" i="2"/>
  <c r="AZ126" i="2"/>
  <c r="AZ96" i="2"/>
  <c r="AZ12" i="2"/>
  <c r="AZ51" i="2"/>
  <c r="AZ132" i="2"/>
  <c r="AZ82" i="2"/>
  <c r="AZ128" i="2"/>
  <c r="AZ57" i="2"/>
  <c r="AZ104" i="2"/>
  <c r="AZ117" i="2"/>
  <c r="AZ90" i="2"/>
  <c r="AZ76" i="2"/>
  <c r="AZ10" i="2"/>
  <c r="AZ53" i="2"/>
  <c r="AZ102" i="2"/>
  <c r="AZ43" i="2"/>
  <c r="AZ72" i="2"/>
  <c r="AZ13" i="2"/>
  <c r="AZ122" i="2"/>
  <c r="AZ63" i="2"/>
  <c r="AZ44" i="2"/>
  <c r="AZ133" i="2"/>
  <c r="AZ160" i="2"/>
  <c r="AZ61" i="2"/>
  <c r="AZ145" i="2"/>
  <c r="AZ32" i="2"/>
  <c r="AZ139" i="2"/>
  <c r="AZ73" i="2"/>
  <c r="AZ166" i="2"/>
  <c r="AZ26" i="2"/>
  <c r="AZ177" i="2"/>
  <c r="AZ121" i="2"/>
  <c r="AZ74" i="2"/>
  <c r="AZ120" i="2"/>
  <c r="AZ49" i="2"/>
  <c r="AZ38" i="2"/>
  <c r="AZ69" i="2"/>
  <c r="AZ135" i="2"/>
  <c r="AZ116" i="2"/>
  <c r="AZ58" i="2"/>
  <c r="AZ176" i="2"/>
  <c r="AZ93" i="2"/>
  <c r="AZ153" i="2"/>
  <c r="AZ40" i="2"/>
  <c r="AZ147" i="2"/>
  <c r="AZ81" i="2"/>
  <c r="AZ134" i="2"/>
  <c r="AZ75" i="2"/>
  <c r="AZ138" i="2"/>
  <c r="AZ41" i="2"/>
  <c r="AZ50" i="2"/>
  <c r="AZ137" i="2"/>
  <c r="AZ167" i="2"/>
  <c r="AZ136" i="2"/>
  <c r="AZ31" i="2"/>
  <c r="AZ65" i="2"/>
  <c r="AZ39" i="2"/>
  <c r="AZ88" i="2"/>
  <c r="AZ77" i="2"/>
  <c r="AZ130" i="2"/>
  <c r="AZ71" i="2"/>
  <c r="AZ52" i="2"/>
  <c r="AZ165" i="2"/>
  <c r="AZ48" i="2"/>
  <c r="AZ155" i="2"/>
  <c r="AZ89" i="2"/>
  <c r="AZ142" i="2"/>
  <c r="AZ83" i="2"/>
  <c r="AZ17" i="2"/>
  <c r="AZ70" i="2"/>
  <c r="AZ11" i="2"/>
  <c r="AZ103" i="2"/>
  <c r="AZ107" i="2"/>
  <c r="AZ108" i="2"/>
  <c r="AZ45" i="2"/>
  <c r="AZ18" i="2"/>
  <c r="AZ148" i="2"/>
  <c r="AZ84" i="2"/>
  <c r="AZ87" i="2"/>
  <c r="AZ174" i="2"/>
  <c r="AZ143" i="2"/>
  <c r="AZ124" i="2"/>
  <c r="AZ66" i="2"/>
  <c r="AZ7" i="2"/>
  <c r="AZ125" i="2"/>
  <c r="AZ161" i="2"/>
  <c r="AZ150" i="2"/>
  <c r="AZ91" i="2"/>
  <c r="AZ25" i="2"/>
  <c r="AZ78" i="2"/>
  <c r="AZ19" i="2"/>
  <c r="AZ144" i="2"/>
  <c r="AZ6" i="2"/>
  <c r="AZ162" i="2"/>
  <c r="AZ131" i="2"/>
  <c r="AZ127" i="2"/>
  <c r="AZ152" i="2"/>
  <c r="AZ151" i="2"/>
  <c r="AZ3" i="2"/>
  <c r="AZ67" i="2"/>
  <c r="AZ8" i="2"/>
  <c r="AZ141" i="2"/>
  <c r="AZ79" i="2"/>
  <c r="AZ60" i="2"/>
  <c r="AZ2" i="2"/>
  <c r="AZ64" i="2"/>
  <c r="AZ163" i="2"/>
  <c r="AZ97" i="2"/>
  <c r="AZ86" i="2"/>
  <c r="AZ27" i="2"/>
  <c r="AZ168" i="2"/>
  <c r="AZ14" i="2"/>
  <c r="AZ170" i="2"/>
  <c r="AZ175" i="2"/>
  <c r="AZ156" i="2"/>
  <c r="AZ98" i="2"/>
  <c r="AZ146" i="2"/>
  <c r="AZ55" i="2"/>
  <c r="AZ54" i="2"/>
  <c r="AZ46" i="2"/>
  <c r="AZ95" i="2"/>
  <c r="AZ113" i="2"/>
  <c r="AZ173" i="2"/>
  <c r="AZ20" i="2"/>
  <c r="AZ15" i="2"/>
  <c r="AZ157" i="2"/>
  <c r="AZ169" i="2"/>
  <c r="AZ158" i="2"/>
  <c r="AZ99" i="2"/>
  <c r="AZ33" i="2"/>
  <c r="AZ22" i="2"/>
  <c r="AZ178" i="2"/>
  <c r="AZ16" i="2"/>
  <c r="AZ164" i="2"/>
  <c r="AZ106" i="2"/>
  <c r="AZ111" i="2"/>
  <c r="AZ92" i="2"/>
  <c r="AZ34" i="2"/>
  <c r="AZ62" i="2"/>
  <c r="AZ30" i="2"/>
  <c r="AZ109" i="2"/>
  <c r="AZ101" i="2"/>
  <c r="AZ179" i="2"/>
  <c r="AZ118" i="2"/>
  <c r="AZ23" i="2"/>
  <c r="AZ68" i="2"/>
  <c r="AZ115" i="2"/>
  <c r="AZ80" i="2"/>
  <c r="AZ171" i="2"/>
  <c r="AZ105" i="2"/>
  <c r="AZ94" i="2"/>
  <c r="AZ35" i="2"/>
  <c r="AZ56" i="2"/>
  <c r="AZ172" i="2"/>
  <c r="AZ114" i="2"/>
  <c r="AZ119" i="2"/>
  <c r="AZ100" i="2"/>
  <c r="AZ42" i="2"/>
  <c r="AZ47" i="2"/>
  <c r="AZ28" i="2"/>
  <c r="AZ85" i="2"/>
  <c r="AZ154" i="2"/>
  <c r="AZ21" i="2"/>
  <c r="AZ36" i="2"/>
  <c r="I20" i="1"/>
  <c r="K8" i="2"/>
  <c r="AY65" i="2"/>
  <c r="AY129" i="2"/>
  <c r="AY63" i="2"/>
  <c r="AY32" i="2"/>
  <c r="AY18" i="2"/>
  <c r="AY82" i="2"/>
  <c r="AY146" i="2"/>
  <c r="AY87" i="2"/>
  <c r="AY88" i="2"/>
  <c r="AY43" i="2"/>
  <c r="AY107" i="2"/>
  <c r="AY171" i="2"/>
  <c r="AY36" i="2"/>
  <c r="AY100" i="2"/>
  <c r="AY164" i="2"/>
  <c r="AY13" i="2"/>
  <c r="AY77" i="2"/>
  <c r="AY141" i="2"/>
  <c r="AY14" i="2"/>
  <c r="AY78" i="2"/>
  <c r="AY142" i="2"/>
  <c r="AY104" i="2"/>
  <c r="AY173" i="2"/>
  <c r="AY57" i="2"/>
  <c r="AY35" i="2"/>
  <c r="AY133" i="2"/>
  <c r="AY9" i="2"/>
  <c r="AY73" i="2"/>
  <c r="AY137" i="2"/>
  <c r="AY79" i="2"/>
  <c r="AY56" i="2"/>
  <c r="AY26" i="2"/>
  <c r="AY90" i="2"/>
  <c r="AY154" i="2"/>
  <c r="AY111" i="2"/>
  <c r="AY128" i="2"/>
  <c r="AY51" i="2"/>
  <c r="AY115" i="2"/>
  <c r="AY179" i="2"/>
  <c r="AY44" i="2"/>
  <c r="AY108" i="2"/>
  <c r="AY172" i="2"/>
  <c r="AY21" i="2"/>
  <c r="AY85" i="2"/>
  <c r="AY149" i="2"/>
  <c r="AY22" i="2"/>
  <c r="AY86" i="2"/>
  <c r="AY150" i="2"/>
  <c r="AY136" i="2"/>
  <c r="AY68" i="2"/>
  <c r="AY45" i="2"/>
  <c r="AY110" i="2"/>
  <c r="AY10" i="2"/>
  <c r="AY64" i="2"/>
  <c r="AY5" i="2"/>
  <c r="AY80" i="2"/>
  <c r="AY17" i="2"/>
  <c r="AY81" i="2"/>
  <c r="AY145" i="2"/>
  <c r="AY95" i="2"/>
  <c r="AY96" i="2"/>
  <c r="AY34" i="2"/>
  <c r="AY98" i="2"/>
  <c r="AY162" i="2"/>
  <c r="AY127" i="2"/>
  <c r="AY160" i="2"/>
  <c r="AY59" i="2"/>
  <c r="AY123" i="2"/>
  <c r="AY47" i="2"/>
  <c r="AY52" i="2"/>
  <c r="AY116" i="2"/>
  <c r="AY15" i="2"/>
  <c r="AY29" i="2"/>
  <c r="AY93" i="2"/>
  <c r="AY157" i="2"/>
  <c r="AY30" i="2"/>
  <c r="AY94" i="2"/>
  <c r="AY158" i="2"/>
  <c r="AY168" i="2"/>
  <c r="AY72" i="2"/>
  <c r="AY174" i="2"/>
  <c r="AY138" i="2"/>
  <c r="AY92" i="2"/>
  <c r="AY134" i="2"/>
  <c r="AY25" i="2"/>
  <c r="AY89" i="2"/>
  <c r="AY153" i="2"/>
  <c r="AY103" i="2"/>
  <c r="AY112" i="2"/>
  <c r="AY42" i="2"/>
  <c r="AY106" i="2"/>
  <c r="AY170" i="2"/>
  <c r="AY143" i="2"/>
  <c r="AY3" i="2"/>
  <c r="AY67" i="2"/>
  <c r="AY131" i="2"/>
  <c r="AY40" i="2"/>
  <c r="AY60" i="2"/>
  <c r="AY124" i="2"/>
  <c r="AY8" i="2"/>
  <c r="AY37" i="2"/>
  <c r="AY101" i="2"/>
  <c r="AY165" i="2"/>
  <c r="AY38" i="2"/>
  <c r="AY102" i="2"/>
  <c r="AY166" i="2"/>
  <c r="AY139" i="2"/>
  <c r="AY132" i="2"/>
  <c r="AY46" i="2"/>
  <c r="AY167" i="2"/>
  <c r="AY163" i="2"/>
  <c r="AY69" i="2"/>
  <c r="AY33" i="2"/>
  <c r="AY97" i="2"/>
  <c r="AY161" i="2"/>
  <c r="AY119" i="2"/>
  <c r="AY144" i="2"/>
  <c r="AY50" i="2"/>
  <c r="AY114" i="2"/>
  <c r="AY178" i="2"/>
  <c r="AY159" i="2"/>
  <c r="AY11" i="2"/>
  <c r="AY75" i="2"/>
  <c r="AY4" i="2"/>
  <c r="AY109" i="2"/>
  <c r="AY74" i="2"/>
  <c r="AY156" i="2"/>
  <c r="AY41" i="2"/>
  <c r="AY105" i="2"/>
  <c r="AY169" i="2"/>
  <c r="AY135" i="2"/>
  <c r="AY176" i="2"/>
  <c r="AY58" i="2"/>
  <c r="AY122" i="2"/>
  <c r="AY31" i="2"/>
  <c r="AY175" i="2"/>
  <c r="AY19" i="2"/>
  <c r="AY83" i="2"/>
  <c r="AY147" i="2"/>
  <c r="AY12" i="2"/>
  <c r="AY76" i="2"/>
  <c r="AY140" i="2"/>
  <c r="AY120" i="2"/>
  <c r="AY53" i="2"/>
  <c r="AY117" i="2"/>
  <c r="AY39" i="2"/>
  <c r="AY54" i="2"/>
  <c r="AY118" i="2"/>
  <c r="AY7" i="2"/>
  <c r="AY23" i="2"/>
  <c r="AY71" i="2"/>
  <c r="AY28" i="2"/>
  <c r="AY6" i="2"/>
  <c r="AY49" i="2"/>
  <c r="AY113" i="2"/>
  <c r="AY177" i="2"/>
  <c r="AY151" i="2"/>
  <c r="AY2" i="2"/>
  <c r="AY66" i="2"/>
  <c r="AY130" i="2"/>
  <c r="AY55" i="2"/>
  <c r="AY24" i="2"/>
  <c r="AY27" i="2"/>
  <c r="AY91" i="2"/>
  <c r="AY155" i="2"/>
  <c r="AY20" i="2"/>
  <c r="AY84" i="2"/>
  <c r="AY148" i="2"/>
  <c r="AY152" i="2"/>
  <c r="AY61" i="2"/>
  <c r="AY125" i="2"/>
  <c r="AY48" i="2"/>
  <c r="AY62" i="2"/>
  <c r="AY126" i="2"/>
  <c r="AY16" i="2"/>
  <c r="AY121" i="2"/>
  <c r="AY99" i="2"/>
  <c r="AY70" i="2"/>
  <c r="J19" i="1" l="1"/>
  <c r="O7" i="2"/>
  <c r="I19" i="1"/>
  <c r="S20" i="1"/>
  <c r="K7" i="2"/>
  <c r="I18" i="1" l="1"/>
  <c r="K6" i="2"/>
  <c r="S19" i="1"/>
  <c r="J18" i="1"/>
  <c r="O6" i="2"/>
  <c r="I17" i="1" l="1"/>
  <c r="S18" i="1"/>
  <c r="K5" i="2"/>
  <c r="J17" i="1"/>
  <c r="O5" i="2"/>
  <c r="J16" i="1" l="1"/>
  <c r="O4" i="2"/>
  <c r="I16" i="1"/>
  <c r="K4" i="2"/>
  <c r="S17" i="1"/>
  <c r="I15" i="1" l="1"/>
  <c r="S16" i="1"/>
  <c r="K3" i="2"/>
  <c r="J15" i="1"/>
  <c r="O2" i="2" s="1"/>
  <c r="O3" i="2"/>
  <c r="K2" i="2" l="1"/>
  <c r="S15" i="1"/>
  <c r="BD2" i="2" a="1"/>
  <c r="BC2" i="2" l="1" a="1"/>
  <c r="BD9" i="2"/>
  <c r="BD143" i="2"/>
  <c r="BD171" i="2"/>
  <c r="BD35" i="2"/>
  <c r="BD166" i="2"/>
  <c r="BD30" i="2"/>
  <c r="BD62" i="2"/>
  <c r="BD101" i="2"/>
  <c r="BD8" i="2"/>
  <c r="BD120" i="2"/>
  <c r="BD16" i="2"/>
  <c r="BD52" i="2"/>
  <c r="BD154" i="2"/>
  <c r="BD147" i="2"/>
  <c r="BD40" i="2"/>
  <c r="BD14" i="2"/>
  <c r="BD11" i="2"/>
  <c r="BD125" i="2"/>
  <c r="BD148" i="2"/>
  <c r="BD55" i="2"/>
  <c r="BD145" i="2"/>
  <c r="BD76" i="2"/>
  <c r="BD13" i="2"/>
  <c r="BD73" i="2"/>
  <c r="BD2" i="2"/>
  <c r="BD69" i="2"/>
  <c r="BD18" i="2"/>
  <c r="BD3" i="2"/>
  <c r="BD137" i="2"/>
  <c r="BD124" i="2"/>
  <c r="BD43" i="2"/>
  <c r="BD98" i="2"/>
  <c r="BD68" i="2"/>
  <c r="BD99" i="2"/>
  <c r="BD4" i="2"/>
  <c r="BD108" i="2"/>
  <c r="BD27" i="2"/>
  <c r="BD178" i="2"/>
  <c r="BD170" i="2"/>
  <c r="BD64" i="2"/>
  <c r="BD26" i="2"/>
  <c r="BD83" i="2"/>
  <c r="BD142" i="2"/>
  <c r="BD156" i="2"/>
  <c r="BD95" i="2"/>
  <c r="BD153" i="2"/>
  <c r="BD84" i="2"/>
  <c r="BD53" i="2"/>
  <c r="BD81" i="2"/>
  <c r="BD12" i="2"/>
  <c r="BD122" i="2"/>
  <c r="BD123" i="2"/>
  <c r="BD61" i="2"/>
  <c r="BD22" i="2"/>
  <c r="BD75" i="2"/>
  <c r="BD179" i="2"/>
  <c r="BD106" i="2"/>
  <c r="BD46" i="2"/>
  <c r="BD115" i="2"/>
  <c r="BD175" i="2"/>
  <c r="BD51" i="2"/>
  <c r="BD163" i="2"/>
  <c r="BD141" i="2"/>
  <c r="BD79" i="2"/>
  <c r="BD42" i="2"/>
  <c r="BD78" i="2"/>
  <c r="BD158" i="2"/>
  <c r="BD19" i="2"/>
  <c r="BD165" i="2"/>
  <c r="BD92" i="2"/>
  <c r="BD77" i="2"/>
  <c r="BD89" i="2"/>
  <c r="BD20" i="2"/>
  <c r="BD130" i="2"/>
  <c r="BD17" i="2"/>
  <c r="BD63" i="2"/>
  <c r="BD58" i="2"/>
  <c r="BD59" i="2"/>
  <c r="BD96" i="2"/>
  <c r="BD107" i="2"/>
  <c r="BD126" i="2"/>
  <c r="BD15" i="2"/>
  <c r="BD104" i="2"/>
  <c r="BD23" i="2"/>
  <c r="BD50" i="2"/>
  <c r="BD162" i="2"/>
  <c r="BD114" i="2"/>
  <c r="BD173" i="2"/>
  <c r="BD56" i="2"/>
  <c r="BD65" i="2"/>
  <c r="BD31" i="2"/>
  <c r="BD132" i="2"/>
  <c r="BD169" i="2"/>
  <c r="BD119" i="2"/>
  <c r="BD161" i="2"/>
  <c r="BD28" i="2"/>
  <c r="BD138" i="2"/>
  <c r="BD25" i="2"/>
  <c r="BD87" i="2"/>
  <c r="BD66" i="2"/>
  <c r="BD152" i="2"/>
  <c r="BD21" i="2"/>
  <c r="BD168" i="2"/>
  <c r="BD167" i="2"/>
  <c r="BD116" i="2"/>
  <c r="BD159" i="2"/>
  <c r="BD93" i="2"/>
  <c r="BD136" i="2"/>
  <c r="BD54" i="2"/>
  <c r="BD100" i="2"/>
  <c r="BD37" i="2"/>
  <c r="BD34" i="2"/>
  <c r="BD70" i="2"/>
  <c r="BD80" i="2"/>
  <c r="BD6" i="2"/>
  <c r="BD102" i="2"/>
  <c r="BD29" i="2"/>
  <c r="BD44" i="2"/>
  <c r="BD41" i="2"/>
  <c r="BD117" i="2"/>
  <c r="BD97" i="2"/>
  <c r="BD127" i="2"/>
  <c r="BD74" i="2"/>
  <c r="BD176" i="2"/>
  <c r="BD45" i="2"/>
  <c r="BD103" i="2"/>
  <c r="BD164" i="2"/>
  <c r="BD86" i="2"/>
  <c r="BD157" i="2"/>
  <c r="BD129" i="2"/>
  <c r="BD121" i="2"/>
  <c r="BD155" i="2"/>
  <c r="BD88" i="2"/>
  <c r="BD174" i="2"/>
  <c r="BD38" i="2"/>
  <c r="BD113" i="2"/>
  <c r="BD112" i="2"/>
  <c r="BD172" i="2"/>
  <c r="BD57" i="2"/>
  <c r="BD149" i="2"/>
  <c r="BD36" i="2"/>
  <c r="BD146" i="2"/>
  <c r="BD33" i="2"/>
  <c r="BD85" i="2"/>
  <c r="BD10" i="2"/>
  <c r="BD32" i="2"/>
  <c r="BD131" i="2"/>
  <c r="BD135" i="2"/>
  <c r="BD118" i="2"/>
  <c r="BD94" i="2"/>
  <c r="BD49" i="2"/>
  <c r="BD109" i="2"/>
  <c r="BD39" i="2"/>
  <c r="BD111" i="2"/>
  <c r="BD71" i="2"/>
  <c r="BD90" i="2"/>
  <c r="BD60" i="2"/>
  <c r="BD177" i="2"/>
  <c r="BD144" i="2"/>
  <c r="BD128" i="2"/>
  <c r="BD5" i="2"/>
  <c r="BD7" i="2"/>
  <c r="BD72" i="2"/>
  <c r="BD91" i="2"/>
  <c r="BD151" i="2"/>
  <c r="BD82" i="2"/>
  <c r="BD48" i="2"/>
  <c r="BD139" i="2"/>
  <c r="BD24" i="2"/>
  <c r="BD134" i="2"/>
  <c r="BD67" i="2"/>
  <c r="BD110" i="2"/>
  <c r="BD133" i="2"/>
  <c r="BD160" i="2"/>
  <c r="BD105" i="2"/>
  <c r="BD47" i="2"/>
  <c r="BD150" i="2"/>
  <c r="BD140" i="2"/>
  <c r="BC2" i="2" l="1"/>
  <c r="BC103" i="2"/>
  <c r="BC40" i="2"/>
  <c r="BC143" i="2"/>
  <c r="BC69" i="2"/>
  <c r="BC169" i="2"/>
  <c r="BC150" i="2"/>
  <c r="BC134" i="2"/>
  <c r="BC112" i="2"/>
  <c r="BC160" i="2"/>
  <c r="BC101" i="2"/>
  <c r="BC81" i="2"/>
  <c r="BC113" i="2"/>
  <c r="BC149" i="2"/>
  <c r="BC108" i="2"/>
  <c r="BC84" i="2"/>
  <c r="BC4" i="2"/>
  <c r="BC171" i="2"/>
  <c r="BC82" i="2"/>
  <c r="BC132" i="2"/>
  <c r="BC43" i="2"/>
  <c r="BC83" i="2"/>
  <c r="BC179" i="2"/>
  <c r="BC129" i="2"/>
  <c r="BC125" i="2"/>
  <c r="BC46" i="2"/>
  <c r="BC107" i="2"/>
  <c r="BC14" i="2"/>
  <c r="BC117" i="2"/>
  <c r="BC54" i="2"/>
  <c r="BC157" i="2"/>
  <c r="BC80" i="2"/>
  <c r="BC7" i="2"/>
  <c r="BC173" i="2"/>
  <c r="BC151" i="2"/>
  <c r="BC135" i="2"/>
  <c r="BC33" i="2"/>
  <c r="BC136" i="2"/>
  <c r="BC137" i="2"/>
  <c r="BC166" i="2"/>
  <c r="BC56" i="2"/>
  <c r="BC44" i="2"/>
  <c r="BC139" i="2"/>
  <c r="BC123" i="2"/>
  <c r="BC164" i="2"/>
  <c r="BC18" i="2"/>
  <c r="BC59" i="2"/>
  <c r="BC162" i="2"/>
  <c r="BC19" i="2"/>
  <c r="BC116" i="2"/>
  <c r="BC127" i="2"/>
  <c r="BC22" i="2"/>
  <c r="BC172" i="2"/>
  <c r="BC122" i="2"/>
  <c r="BC25" i="2"/>
  <c r="BC128" i="2"/>
  <c r="BC65" i="2"/>
  <c r="BC168" i="2"/>
  <c r="BC94" i="2"/>
  <c r="BC24" i="2"/>
  <c r="BC8" i="2"/>
  <c r="BC174" i="2"/>
  <c r="BC152" i="2"/>
  <c r="BC62" i="2"/>
  <c r="BC165" i="2"/>
  <c r="BC86" i="2"/>
  <c r="BC38" i="2"/>
  <c r="BC57" i="2"/>
  <c r="BC163" i="2"/>
  <c r="BC11" i="2"/>
  <c r="BC178" i="2"/>
  <c r="BC100" i="2"/>
  <c r="BC148" i="2"/>
  <c r="BC114" i="2"/>
  <c r="BC98" i="2"/>
  <c r="BC138" i="2"/>
  <c r="BC111" i="2"/>
  <c r="BC95" i="2"/>
  <c r="BC63" i="2"/>
  <c r="BC13" i="2"/>
  <c r="BC42" i="2"/>
  <c r="BC147" i="2"/>
  <c r="BC39" i="2"/>
  <c r="BC142" i="2"/>
  <c r="BC79" i="2"/>
  <c r="BC5" i="2"/>
  <c r="BC105" i="2"/>
  <c r="BC47" i="2"/>
  <c r="BC31" i="2"/>
  <c r="BC9" i="2"/>
  <c r="BC175" i="2"/>
  <c r="BC97" i="2"/>
  <c r="BC21" i="2"/>
  <c r="BC102" i="2"/>
  <c r="BC85" i="2"/>
  <c r="BC73" i="2"/>
  <c r="BC99" i="2"/>
  <c r="BC66" i="2"/>
  <c r="BC50" i="2"/>
  <c r="BC36" i="2"/>
  <c r="BC75" i="2"/>
  <c r="BC124" i="2"/>
  <c r="BC34" i="2"/>
  <c r="BC74" i="2"/>
  <c r="BC89" i="2"/>
  <c r="BC26" i="2"/>
  <c r="BC53" i="2"/>
  <c r="BC153" i="2"/>
  <c r="BC93" i="2"/>
  <c r="BC16" i="2"/>
  <c r="BC119" i="2"/>
  <c r="BC70" i="2"/>
  <c r="BC48" i="2"/>
  <c r="BC32" i="2"/>
  <c r="BC23" i="2"/>
  <c r="BC126" i="2"/>
  <c r="BC77" i="2"/>
  <c r="BC6" i="2"/>
  <c r="BC141" i="2"/>
  <c r="BC176" i="2"/>
  <c r="BC35" i="2"/>
  <c r="BC76" i="2"/>
  <c r="BC60" i="2"/>
  <c r="BC155" i="2"/>
  <c r="BC130" i="2"/>
  <c r="BC115" i="2"/>
  <c r="BC156" i="2"/>
  <c r="BC10" i="2"/>
  <c r="BC158" i="2"/>
  <c r="BC64" i="2"/>
  <c r="BC167" i="2"/>
  <c r="BC104" i="2"/>
  <c r="BC30" i="2"/>
  <c r="BC133" i="2"/>
  <c r="BC87" i="2"/>
  <c r="BC71" i="2"/>
  <c r="BC49" i="2"/>
  <c r="BC61" i="2"/>
  <c r="BC161" i="2"/>
  <c r="BC121" i="2"/>
  <c r="BC109" i="2"/>
  <c r="BC45" i="2"/>
  <c r="BC17" i="2"/>
  <c r="BC154" i="2"/>
  <c r="BC131" i="2"/>
  <c r="BC51" i="2"/>
  <c r="BC91" i="2"/>
  <c r="BC140" i="2"/>
  <c r="BC106" i="2"/>
  <c r="BC92" i="2"/>
  <c r="BC20" i="2"/>
  <c r="BC55" i="2"/>
  <c r="BC58" i="2"/>
  <c r="BC68" i="2"/>
  <c r="BC78" i="2"/>
  <c r="BC15" i="2"/>
  <c r="BC118" i="2"/>
  <c r="BC41" i="2"/>
  <c r="BC144" i="2"/>
  <c r="BC110" i="2"/>
  <c r="BC88" i="2"/>
  <c r="BC72" i="2"/>
  <c r="BC96" i="2"/>
  <c r="BC37" i="2"/>
  <c r="BC177" i="2"/>
  <c r="BC159" i="2"/>
  <c r="BC145" i="2"/>
  <c r="BC120" i="2"/>
  <c r="BC90" i="2"/>
  <c r="BC3" i="2"/>
  <c r="BC170" i="2"/>
  <c r="BC27" i="2"/>
  <c r="BC67" i="2"/>
  <c r="BC52" i="2"/>
  <c r="BC28" i="2"/>
  <c r="BC12" i="2"/>
  <c r="BC29" i="2"/>
  <c r="BC146" i="2"/>
</calcChain>
</file>

<file path=xl/sharedStrings.xml><?xml version="1.0" encoding="utf-8"?>
<sst xmlns="http://schemas.openxmlformats.org/spreadsheetml/2006/main" count="572" uniqueCount="218">
  <si>
    <t>Title</t>
  </si>
  <si>
    <t>Description</t>
  </si>
  <si>
    <t>Frequency</t>
  </si>
  <si>
    <t>Type</t>
  </si>
  <si>
    <t>Units</t>
  </si>
  <si>
    <t>Source</t>
  </si>
  <si>
    <t>Publication date</t>
  </si>
  <si>
    <t>Series ID</t>
  </si>
  <si>
    <t>Interbank Overnight Cash Rate</t>
  </si>
  <si>
    <t>Interbank Overnight Cash Rate; monthly average</t>
  </si>
  <si>
    <t>Original</t>
  </si>
  <si>
    <t>Per cent</t>
  </si>
  <si>
    <t>RBA</t>
  </si>
  <si>
    <t>01-Sep-2022</t>
  </si>
  <si>
    <t>FIRMMCRI</t>
  </si>
  <si>
    <t>Quarterly</t>
  </si>
  <si>
    <t>Variable</t>
  </si>
  <si>
    <t>tpm</t>
  </si>
  <si>
    <t>3-month BABs/NCDs</t>
  </si>
  <si>
    <t>Bank Accepted Bills/Negotiable Certificates of Deposit-3 months; monthly average</t>
  </si>
  <si>
    <t>ASX</t>
  </si>
  <si>
    <t>FIRMMBAB90</t>
  </si>
  <si>
    <t>tpm2</t>
  </si>
  <si>
    <t>Real GDP</t>
  </si>
  <si>
    <t>Gross domestic product (GDP); Chain volume</t>
  </si>
  <si>
    <t>Seasonally adjusted</t>
  </si>
  <si>
    <t>$ million</t>
  </si>
  <si>
    <t>ABS</t>
  </si>
  <si>
    <t>GGDPCVGDP</t>
  </si>
  <si>
    <t>pib</t>
  </si>
  <si>
    <t>Nominal GDP</t>
  </si>
  <si>
    <t>Gross domestic product (GDP); Current price</t>
  </si>
  <si>
    <t>GGDPECCPGDP</t>
  </si>
  <si>
    <t>RATIO</t>
  </si>
  <si>
    <t>GDP Deflactor</t>
  </si>
  <si>
    <t>pibn</t>
  </si>
  <si>
    <t>defl</t>
  </si>
  <si>
    <t>Terms of trade</t>
  </si>
  <si>
    <t>Goods &amp; services terms of trade</t>
  </si>
  <si>
    <t>Index</t>
  </si>
  <si>
    <t>GOPITT</t>
  </si>
  <si>
    <t>tdi</t>
  </si>
  <si>
    <t>Datos de Australia</t>
  </si>
  <si>
    <t>https://www.rba.gov.au/statistics/</t>
  </si>
  <si>
    <t>Fuente:</t>
  </si>
  <si>
    <t>Consumer price index</t>
  </si>
  <si>
    <t>Consumer price index; All groups</t>
  </si>
  <si>
    <t>Index, 2011/12=100</t>
  </si>
  <si>
    <t>ABS / RBA</t>
  </si>
  <si>
    <t>GCPIAG</t>
  </si>
  <si>
    <t>inf</t>
  </si>
  <si>
    <t>United States Federal Funds Maximum Target Rate</t>
  </si>
  <si>
    <t>US Federal Reserve target for the maximum interest rate at which depository institutions lend to each other overnight; for series breaks see notes.</t>
  </si>
  <si>
    <t>Per cent per annum</t>
  </si>
  <si>
    <t>Federal Reserve Bank of NY</t>
  </si>
  <si>
    <t>FOOIRUSFFTRMX</t>
  </si>
  <si>
    <t>fedfunds</t>
  </si>
  <si>
    <t>M1: Seasonally adjusted</t>
  </si>
  <si>
    <t>M3: Seasonally adjusted</t>
  </si>
  <si>
    <t>M1: Seasonally adjusted – For series breaks see Series Breaks</t>
  </si>
  <si>
    <t>M3: Seasonally adjusted – For series breaks see Series Breaks</t>
  </si>
  <si>
    <t>$ billion</t>
  </si>
  <si>
    <t>DMAM1S</t>
  </si>
  <si>
    <t>DMAM3S</t>
  </si>
  <si>
    <t>m1</t>
  </si>
  <si>
    <t>m3</t>
  </si>
  <si>
    <t>Household consumption</t>
  </si>
  <si>
    <t>Household final consumption expenditure; Chain volume</t>
  </si>
  <si>
    <t>GGDPECCVPSH</t>
  </si>
  <si>
    <t>g</t>
  </si>
  <si>
    <t>c</t>
  </si>
  <si>
    <t>Public demand</t>
  </si>
  <si>
    <t>Public final demand; Chain volume</t>
  </si>
  <si>
    <t>GGDPECCVPD</t>
  </si>
  <si>
    <t>Real export-weighted index</t>
  </si>
  <si>
    <t>Australian dollar export-weighted exchange rate index, adjusted for relative consumer price levels</t>
  </si>
  <si>
    <t>Original, quarter-average</t>
  </si>
  <si>
    <t>Index, March 1995 = 100</t>
  </si>
  <si>
    <t>FREREWI</t>
  </si>
  <si>
    <t>tcr</t>
  </si>
  <si>
    <t>ln_pib</t>
  </si>
  <si>
    <t>ln_tdi</t>
  </si>
  <si>
    <t>dfl</t>
  </si>
  <si>
    <t>A$1=USD</t>
  </si>
  <si>
    <t>AUD/USD Exchange Rate; see notes for further detail.</t>
  </si>
  <si>
    <t>Indicative</t>
  </si>
  <si>
    <t>USD</t>
  </si>
  <si>
    <t>RBA and WM/Reuters</t>
  </si>
  <si>
    <t>FXRUSD</t>
  </si>
  <si>
    <t>tcn</t>
  </si>
  <si>
    <t>uip</t>
  </si>
  <si>
    <t>tcri</t>
  </si>
  <si>
    <t>fedfund</t>
  </si>
  <si>
    <t>dfl2</t>
  </si>
  <si>
    <t>inf2</t>
  </si>
  <si>
    <t>ln_c</t>
  </si>
  <si>
    <t>date</t>
  </si>
  <si>
    <t>date = data.date;</t>
  </si>
  <si>
    <t>;</t>
  </si>
  <si>
    <t xml:space="preserve"> = data.</t>
  </si>
  <si>
    <t>[ipc_t,ipc_c]   = HP(ipc,14400)</t>
  </si>
  <si>
    <t>[</t>
  </si>
  <si>
    <t>_t,</t>
  </si>
  <si>
    <t>_c] = HP(</t>
  </si>
  <si>
    <t>,1600);</t>
  </si>
  <si>
    <t>ln_pib_t</t>
  </si>
  <si>
    <t>ln_c_t</t>
  </si>
  <si>
    <t>ln_tdi_t</t>
  </si>
  <si>
    <t>tpm_t</t>
  </si>
  <si>
    <t>tpm2_t</t>
  </si>
  <si>
    <t>dfl_t</t>
  </si>
  <si>
    <t>inf_t</t>
  </si>
  <si>
    <t>dfl2_t</t>
  </si>
  <si>
    <t>inf2_t</t>
  </si>
  <si>
    <t>fedfund_t</t>
  </si>
  <si>
    <t>m1_t</t>
  </si>
  <si>
    <t>m3_t</t>
  </si>
  <si>
    <t>tcr_t</t>
  </si>
  <si>
    <t>ln_pib_c</t>
  </si>
  <si>
    <t>ln_c_c</t>
  </si>
  <si>
    <t>ln_cdi_c</t>
  </si>
  <si>
    <t>tpm_c</t>
  </si>
  <si>
    <t>tpm2_c</t>
  </si>
  <si>
    <t>dfl_c</t>
  </si>
  <si>
    <t>inf_c</t>
  </si>
  <si>
    <t>dfl2_c</t>
  </si>
  <si>
    <t>inf2_c</t>
  </si>
  <si>
    <t>fedfund_c</t>
  </si>
  <si>
    <t>m1_c</t>
  </si>
  <si>
    <t>m3_c</t>
  </si>
  <si>
    <t>tcr_c</t>
  </si>
  <si>
    <t>ln_g</t>
  </si>
  <si>
    <t>ln_g_t</t>
  </si>
  <si>
    <t>ln_g_c</t>
  </si>
  <si>
    <t>defl_p</t>
  </si>
  <si>
    <t>inf_p</t>
  </si>
  <si>
    <t>tpm_p</t>
  </si>
  <si>
    <t>tpm_lin</t>
  </si>
  <si>
    <t>tpm_hp</t>
  </si>
  <si>
    <t>tpm2_p</t>
  </si>
  <si>
    <t>tpm2_lin</t>
  </si>
  <si>
    <t>tpm2_hp</t>
  </si>
  <si>
    <t>defl_lin</t>
  </si>
  <si>
    <t>defl_hp</t>
  </si>
  <si>
    <t>fed</t>
  </si>
  <si>
    <t>fed_p</t>
  </si>
  <si>
    <t>fed_lin</t>
  </si>
  <si>
    <t>fed_hp</t>
  </si>
  <si>
    <t>inf_lin</t>
  </si>
  <si>
    <t>inf_hp</t>
  </si>
  <si>
    <t>tpm_tend</t>
  </si>
  <si>
    <t>tpm2_tend</t>
  </si>
  <si>
    <t>delf_tend</t>
  </si>
  <si>
    <t>inf_tend</t>
  </si>
  <si>
    <t>fed_tend</t>
  </si>
  <si>
    <t>tcni</t>
  </si>
  <si>
    <t>dtcr</t>
  </si>
  <si>
    <t>dtcn</t>
  </si>
  <si>
    <t>The foreign interest is a weighted average of
the interest rate in the major trading partners (USA, Canada and Japan)</t>
  </si>
  <si>
    <t>rext</t>
  </si>
  <si>
    <t>r_ext_t</t>
  </si>
  <si>
    <t>r_ext_c</t>
  </si>
  <si>
    <t>rext_tend</t>
  </si>
  <si>
    <t>rext_p</t>
  </si>
  <si>
    <t>rext_lin</t>
  </si>
  <si>
    <t>rext_hp</t>
  </si>
  <si>
    <t>Nivel</t>
  </si>
  <si>
    <t>Desvío nivel respecto a su promedio histórico.</t>
  </si>
  <si>
    <t>Desvío nivel respecto a su tendencia lineal.</t>
  </si>
  <si>
    <t>Desvío nivel respecto a su tendencia HP (lambda=1600).</t>
  </si>
  <si>
    <t>Ln PIB Serie en desvío a su tendencia con filtro HP (lambda=1600).</t>
  </si>
  <si>
    <t>Trade-weighted foreign interest rate</t>
  </si>
  <si>
    <t>Invert nominal exchange rate</t>
  </si>
  <si>
    <t>Invert real export-weighted index</t>
  </si>
  <si>
    <t>Variables</t>
  </si>
  <si>
    <t>Tratamiento</t>
  </si>
  <si>
    <t>Ln(serie_t/serie_t-1)x400 (var. trim anualizada).</t>
  </si>
  <si>
    <t>Desvío respecto a su promedio histórico.</t>
  </si>
  <si>
    <t>Desvío respecto a su tendencia lineal.</t>
  </si>
  <si>
    <t>Desvío respecto a su tendencia HP (lambda=1600).</t>
  </si>
  <si>
    <t>Desvío primera diferencia del ln respecto a su promedio</t>
  </si>
  <si>
    <t>infla</t>
  </si>
  <si>
    <t>defla</t>
  </si>
  <si>
    <t>money</t>
  </si>
  <si>
    <t>dmoney</t>
  </si>
  <si>
    <t>tpmp</t>
  </si>
  <si>
    <t>tpmlin</t>
  </si>
  <si>
    <t>tpmhp</t>
  </si>
  <si>
    <t>tpm2p</t>
  </si>
  <si>
    <t>tpm2lin</t>
  </si>
  <si>
    <t>tpm2hp</t>
  </si>
  <si>
    <t>lnpib</t>
  </si>
  <si>
    <t>lnpibt</t>
  </si>
  <si>
    <t>lnc</t>
  </si>
  <si>
    <t>lnct</t>
  </si>
  <si>
    <t>lntdi</t>
  </si>
  <si>
    <t>lndefl</t>
  </si>
  <si>
    <t>deflp</t>
  </si>
  <si>
    <t>defllin</t>
  </si>
  <si>
    <t>deflhp</t>
  </si>
  <si>
    <t>lnipc</t>
  </si>
  <si>
    <t>infp</t>
  </si>
  <si>
    <t>inflin</t>
  </si>
  <si>
    <t>infhp</t>
  </si>
  <si>
    <t>fedp</t>
  </si>
  <si>
    <t>fedlin</t>
  </si>
  <si>
    <t>fedhp</t>
  </si>
  <si>
    <t>rextp</t>
  </si>
  <si>
    <t>rextlin</t>
  </si>
  <si>
    <t>rexthp</t>
  </si>
  <si>
    <t>lnm1</t>
  </si>
  <si>
    <t>lnm2</t>
  </si>
  <si>
    <t>lntcr</t>
  </si>
  <si>
    <t>lntcn</t>
  </si>
  <si>
    <t>dtcrp</t>
  </si>
  <si>
    <t>dtcnp</t>
  </si>
  <si>
    <t>lng</t>
  </si>
  <si>
    <t>lngt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</si>
</sst>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\-yyyy"/>
    <numFmt numFmtId="165" formatCode="dd\-mmm\-yyyy"/>
    <numFmt numFmtId="166" formatCode="0.0000"/>
    <numFmt numFmtId="167" formatCode="0.000"/>
    <numFmt numFmtId="168" formatCode="mmm\.yyyy"/>
    <numFmt numFmtId="169" formatCode="#,##0.000"/>
    <numFmt numFmtId="170" formatCode="0.00000000000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color indexed="12"/>
      <name val="Geneva"/>
    </font>
    <font>
      <u/>
      <sz val="9"/>
      <color indexed="12"/>
      <name val="Arial"/>
      <family val="2"/>
    </font>
    <font>
      <b/>
      <sz val="9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indexed="12"/>
      <name val="Geneva"/>
    </font>
    <font>
      <b/>
      <sz val="9"/>
      <color indexed="8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8" fillId="2" borderId="0" xfId="0" applyFont="1" applyFill="1"/>
    <xf numFmtId="0" fontId="0" fillId="2" borderId="0" xfId="0" applyFill="1"/>
    <xf numFmtId="0" fontId="8" fillId="2" borderId="0" xfId="0" applyFont="1" applyFill="1" applyAlignment="1">
      <alignment horizontal="right"/>
    </xf>
    <xf numFmtId="0" fontId="9" fillId="2" borderId="0" xfId="3" applyFont="1" applyFill="1" applyAlignment="1" applyProtection="1"/>
    <xf numFmtId="164" fontId="3" fillId="2" borderId="0" xfId="0" applyNumberFormat="1" applyFont="1" applyFill="1" applyAlignment="1">
      <alignment horizontal="right"/>
    </xf>
    <xf numFmtId="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" fontId="0" fillId="2" borderId="0" xfId="0" applyNumberFormat="1" applyFill="1"/>
    <xf numFmtId="1" fontId="0" fillId="2" borderId="0" xfId="0" applyNumberFormat="1" applyFill="1"/>
    <xf numFmtId="0" fontId="3" fillId="3" borderId="0" xfId="1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2" fontId="3" fillId="3" borderId="0" xfId="2" applyNumberFormat="1" applyFont="1" applyFill="1" applyAlignment="1">
      <alignment horizontal="left" wrapText="1"/>
    </xf>
    <xf numFmtId="2" fontId="3" fillId="3" borderId="0" xfId="3" applyNumberFormat="1" applyFont="1" applyFill="1" applyBorder="1" applyAlignment="1" applyProtection="1">
      <alignment horizontal="left" wrapText="1"/>
    </xf>
    <xf numFmtId="0" fontId="6" fillId="3" borderId="0" xfId="3" applyNumberFormat="1" applyFont="1" applyFill="1" applyBorder="1" applyAlignment="1" applyProtection="1">
      <alignment horizontal="left" wrapText="1"/>
    </xf>
    <xf numFmtId="0" fontId="6" fillId="3" borderId="0" xfId="3" applyFont="1" applyFill="1" applyBorder="1" applyAlignment="1" applyProtection="1">
      <alignment horizontal="left" wrapText="1"/>
    </xf>
    <xf numFmtId="1" fontId="6" fillId="3" borderId="0" xfId="3" applyNumberFormat="1" applyFont="1" applyFill="1" applyBorder="1" applyAlignment="1" applyProtection="1">
      <alignment horizontal="left" wrapText="1"/>
    </xf>
    <xf numFmtId="1" fontId="3" fillId="3" borderId="0" xfId="0" applyNumberFormat="1" applyFont="1" applyFill="1" applyAlignment="1">
      <alignment horizontal="left"/>
    </xf>
    <xf numFmtId="4" fontId="4" fillId="3" borderId="0" xfId="0" applyNumberFormat="1" applyFont="1" applyFill="1"/>
    <xf numFmtId="165" fontId="3" fillId="3" borderId="0" xfId="0" applyNumberFormat="1" applyFont="1" applyFill="1" applyAlignment="1">
      <alignment horizontal="left" wrapText="1"/>
    </xf>
    <xf numFmtId="15" fontId="3" fillId="3" borderId="0" xfId="0" applyNumberFormat="1" applyFont="1" applyFill="1" applyAlignment="1">
      <alignment horizontal="left"/>
    </xf>
    <xf numFmtId="1" fontId="3" fillId="3" borderId="0" xfId="0" applyNumberFormat="1" applyFont="1" applyFill="1" applyAlignment="1">
      <alignment horizontal="left" wrapText="1"/>
    </xf>
    <xf numFmtId="0" fontId="7" fillId="3" borderId="0" xfId="1" applyFont="1" applyFill="1" applyAlignment="1">
      <alignment horizontal="left" wrapText="1"/>
    </xf>
    <xf numFmtId="2" fontId="7" fillId="3" borderId="0" xfId="2" applyNumberFormat="1" applyFont="1" applyFill="1" applyAlignment="1">
      <alignment horizontal="center" wrapText="1"/>
    </xf>
    <xf numFmtId="1" fontId="7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left" wrapText="1"/>
    </xf>
    <xf numFmtId="164" fontId="10" fillId="3" borderId="0" xfId="0" applyNumberFormat="1" applyFont="1" applyFill="1"/>
    <xf numFmtId="164" fontId="7" fillId="2" borderId="0" xfId="0" applyNumberFormat="1" applyFont="1" applyFill="1" applyAlignment="1">
      <alignment horizontal="right"/>
    </xf>
    <xf numFmtId="0" fontId="10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center" wrapText="1"/>
    </xf>
    <xf numFmtId="166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67" fontId="0" fillId="2" borderId="0" xfId="0" applyNumberFormat="1" applyFill="1"/>
    <xf numFmtId="2" fontId="0" fillId="2" borderId="0" xfId="0" applyNumberFormat="1" applyFill="1"/>
    <xf numFmtId="168" fontId="7" fillId="2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center"/>
    </xf>
    <xf numFmtId="167" fontId="0" fillId="3" borderId="0" xfId="0" applyNumberFormat="1" applyFill="1"/>
    <xf numFmtId="2" fontId="0" fillId="3" borderId="0" xfId="0" applyNumberFormat="1" applyFill="1"/>
    <xf numFmtId="0" fontId="1" fillId="4" borderId="0" xfId="0" applyFont="1" applyFill="1" applyAlignment="1">
      <alignment horizontal="center"/>
    </xf>
    <xf numFmtId="167" fontId="0" fillId="4" borderId="0" xfId="0" applyNumberFormat="1" applyFill="1"/>
    <xf numFmtId="2" fontId="0" fillId="4" borderId="0" xfId="0" applyNumberFormat="1" applyFill="1"/>
    <xf numFmtId="164" fontId="7" fillId="2" borderId="1" xfId="0" applyNumberFormat="1" applyFont="1" applyFill="1" applyBorder="1" applyAlignment="1">
      <alignment horizontal="right"/>
    </xf>
    <xf numFmtId="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9" fontId="0" fillId="2" borderId="0" xfId="0" applyNumberFormat="1" applyFill="1" applyAlignment="1">
      <alignment horizontal="center"/>
    </xf>
    <xf numFmtId="0" fontId="7" fillId="3" borderId="0" xfId="1" applyFont="1" applyFill="1" applyAlignment="1">
      <alignment horizontal="center" wrapText="1"/>
    </xf>
    <xf numFmtId="0" fontId="3" fillId="3" borderId="0" xfId="0" applyFont="1" applyFill="1" applyAlignment="1">
      <alignment horizontal="left" vertical="center" wrapText="1"/>
    </xf>
    <xf numFmtId="166" fontId="0" fillId="2" borderId="0" xfId="0" applyNumberFormat="1" applyFill="1" applyBorder="1" applyAlignment="1">
      <alignment horizontal="center"/>
    </xf>
    <xf numFmtId="2" fontId="11" fillId="2" borderId="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7" fontId="0" fillId="5" borderId="0" xfId="0" applyNumberFormat="1" applyFill="1"/>
    <xf numFmtId="0" fontId="0" fillId="5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8" fillId="2" borderId="2" xfId="0" applyFont="1" applyFill="1" applyBorder="1" applyAlignment="1">
      <alignment horizontal="center"/>
    </xf>
    <xf numFmtId="170" fontId="0" fillId="2" borderId="0" xfId="0" applyNumberFormat="1" applyFill="1"/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/>
    </xf>
  </cellXfs>
  <cellStyles count="4">
    <cellStyle name="Hipervínculo" xfId="3" builtinId="8"/>
    <cellStyle name="Normal" xfId="0" builtinId="0"/>
    <cellStyle name="Normal 2" xfId="2" xr:uid="{BAA4B952-2499-45F5-B480-C87420EE36A5}"/>
    <cellStyle name="Normal 3" xfId="1" xr:uid="{7E50486B-3E5C-4415-A8FD-142ED2256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data78!$C$1</c:f>
              <c:strCache>
                <c:ptCount val="1"/>
                <c:pt idx="0">
                  <c:v>tpmp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data78!$C$2:$C$179</c:f>
              <c:numCache>
                <c:formatCode>#,##0.000</c:formatCode>
                <c:ptCount val="178"/>
                <c:pt idx="0">
                  <c:v>1.3789670329670347</c:v>
                </c:pt>
                <c:pt idx="1">
                  <c:v>1.6106336996337021</c:v>
                </c:pt>
                <c:pt idx="2">
                  <c:v>2.003633699633701</c:v>
                </c:pt>
                <c:pt idx="3">
                  <c:v>1.5646336996337009</c:v>
                </c:pt>
                <c:pt idx="4">
                  <c:v>1.0653003663003684</c:v>
                </c:pt>
                <c:pt idx="5">
                  <c:v>1.9269670329670365</c:v>
                </c:pt>
                <c:pt idx="6">
                  <c:v>3.0366336996337022</c:v>
                </c:pt>
                <c:pt idx="7">
                  <c:v>2.1829670329670368</c:v>
                </c:pt>
                <c:pt idx="8">
                  <c:v>2.503300366300369</c:v>
                </c:pt>
                <c:pt idx="9">
                  <c:v>5.7119670329670349</c:v>
                </c:pt>
                <c:pt idx="10">
                  <c:v>5.1709670329670363</c:v>
                </c:pt>
                <c:pt idx="11">
                  <c:v>3.3473003663003684</c:v>
                </c:pt>
                <c:pt idx="12">
                  <c:v>4.2246336996337028</c:v>
                </c:pt>
                <c:pt idx="13">
                  <c:v>7.2059670329670347</c:v>
                </c:pt>
                <c:pt idx="14">
                  <c:v>8.041967032967035</c:v>
                </c:pt>
                <c:pt idx="15">
                  <c:v>7.8353003663003697</c:v>
                </c:pt>
                <c:pt idx="16">
                  <c:v>8.4299670329670366</c:v>
                </c:pt>
                <c:pt idx="17">
                  <c:v>11.358967032967037</c:v>
                </c:pt>
                <c:pt idx="18">
                  <c:v>10.794967032967037</c:v>
                </c:pt>
                <c:pt idx="19">
                  <c:v>6.7213003663003672</c:v>
                </c:pt>
                <c:pt idx="20">
                  <c:v>6.9269670329670365</c:v>
                </c:pt>
                <c:pt idx="21">
                  <c:v>5.0876336996337024</c:v>
                </c:pt>
                <c:pt idx="22">
                  <c:v>3.6686336996337019</c:v>
                </c:pt>
                <c:pt idx="23">
                  <c:v>1.32530036630037</c:v>
                </c:pt>
                <c:pt idx="24">
                  <c:v>3.4903003663003691</c:v>
                </c:pt>
                <c:pt idx="25">
                  <c:v>6.8553003663003675</c:v>
                </c:pt>
                <c:pt idx="26">
                  <c:v>4.6286336996337045</c:v>
                </c:pt>
                <c:pt idx="27">
                  <c:v>4.5599670329670356</c:v>
                </c:pt>
                <c:pt idx="28">
                  <c:v>5.2973003663003677</c:v>
                </c:pt>
                <c:pt idx="29">
                  <c:v>9.7203003663003678</c:v>
                </c:pt>
                <c:pt idx="30">
                  <c:v>9.1319670329670366</c:v>
                </c:pt>
                <c:pt idx="31">
                  <c:v>10.869967032967036</c:v>
                </c:pt>
                <c:pt idx="32">
                  <c:v>11.261633699633705</c:v>
                </c:pt>
                <c:pt idx="33">
                  <c:v>8.9006336996337048</c:v>
                </c:pt>
                <c:pt idx="34">
                  <c:v>9.7333003663003694</c:v>
                </c:pt>
                <c:pt idx="35">
                  <c:v>9.1679670329670344</c:v>
                </c:pt>
                <c:pt idx="36">
                  <c:v>9.4289670329670372</c:v>
                </c:pt>
                <c:pt idx="37">
                  <c:v>7.0859670329670372</c:v>
                </c:pt>
                <c:pt idx="38">
                  <c:v>5.1339670329670337</c:v>
                </c:pt>
                <c:pt idx="39">
                  <c:v>4.4356336996337014</c:v>
                </c:pt>
                <c:pt idx="40">
                  <c:v>3.7186336996337026</c:v>
                </c:pt>
                <c:pt idx="41">
                  <c:v>5.3199670329670337</c:v>
                </c:pt>
                <c:pt idx="42">
                  <c:v>5.900633699633703</c:v>
                </c:pt>
                <c:pt idx="43">
                  <c:v>7.1133003663003684</c:v>
                </c:pt>
                <c:pt idx="44">
                  <c:v>8.7013003663003694</c:v>
                </c:pt>
                <c:pt idx="45">
                  <c:v>10.246633699633701</c:v>
                </c:pt>
                <c:pt idx="46">
                  <c:v>10.950633699633702</c:v>
                </c:pt>
                <c:pt idx="47">
                  <c:v>11.132633699633701</c:v>
                </c:pt>
                <c:pt idx="48">
                  <c:v>10.014300366300368</c:v>
                </c:pt>
                <c:pt idx="49">
                  <c:v>8.0829670329670353</c:v>
                </c:pt>
                <c:pt idx="50">
                  <c:v>7.3823003663003686</c:v>
                </c:pt>
                <c:pt idx="51">
                  <c:v>6.0673003663003691</c:v>
                </c:pt>
                <c:pt idx="52">
                  <c:v>5.0216336996337017</c:v>
                </c:pt>
                <c:pt idx="53">
                  <c:v>4.0409670329670355</c:v>
                </c:pt>
                <c:pt idx="54">
                  <c:v>3.2029670329670346</c:v>
                </c:pt>
                <c:pt idx="55">
                  <c:v>1.8863003663003699</c:v>
                </c:pt>
                <c:pt idx="56">
                  <c:v>0.60530036630036843</c:v>
                </c:pt>
                <c:pt idx="57">
                  <c:v>-7.4699633699631285E-2</c:v>
                </c:pt>
                <c:pt idx="58">
                  <c:v>-1.1510329670329646</c:v>
                </c:pt>
                <c:pt idx="59">
                  <c:v>-1.2290329670329641</c:v>
                </c:pt>
                <c:pt idx="60">
                  <c:v>-1.2943663003662982</c:v>
                </c:pt>
                <c:pt idx="61">
                  <c:v>-1.7373663003662969</c:v>
                </c:pt>
                <c:pt idx="62">
                  <c:v>-2.0853663003662986</c:v>
                </c:pt>
                <c:pt idx="63">
                  <c:v>-2.2886996336996308</c:v>
                </c:pt>
                <c:pt idx="64">
                  <c:v>-2.28369963369963</c:v>
                </c:pt>
                <c:pt idx="65">
                  <c:v>-2.3153663003662972</c:v>
                </c:pt>
                <c:pt idx="66">
                  <c:v>-1.961366300366298</c:v>
                </c:pt>
                <c:pt idx="67">
                  <c:v>-0.63036630036629759</c:v>
                </c:pt>
                <c:pt idx="68">
                  <c:v>0.49230036630036977</c:v>
                </c:pt>
                <c:pt idx="69">
                  <c:v>0.5083003663003689</c:v>
                </c:pt>
                <c:pt idx="70">
                  <c:v>0.5069670329670366</c:v>
                </c:pt>
                <c:pt idx="71">
                  <c:v>0.50163369963370297</c:v>
                </c:pt>
                <c:pt idx="72">
                  <c:v>0.51063369963370153</c:v>
                </c:pt>
                <c:pt idx="73">
                  <c:v>0.50896703296703549</c:v>
                </c:pt>
                <c:pt idx="74">
                  <c:v>0.1759670329670362</c:v>
                </c:pt>
                <c:pt idx="75">
                  <c:v>-0.39436630036629783</c:v>
                </c:pt>
                <c:pt idx="76">
                  <c:v>-0.96969963369963086</c:v>
                </c:pt>
                <c:pt idx="77">
                  <c:v>-1.152032967032965</c:v>
                </c:pt>
                <c:pt idx="78">
                  <c:v>-1.8626996336996315</c:v>
                </c:pt>
                <c:pt idx="79">
                  <c:v>-1.9926996336996314</c:v>
                </c:pt>
                <c:pt idx="80">
                  <c:v>-2.0033663003662978</c:v>
                </c:pt>
                <c:pt idx="81">
                  <c:v>-1.9793663003662978</c:v>
                </c:pt>
                <c:pt idx="82">
                  <c:v>-2.0233663003662983</c:v>
                </c:pt>
                <c:pt idx="83">
                  <c:v>-2.0963663003662978</c:v>
                </c:pt>
                <c:pt idx="84">
                  <c:v>-2.2710329670329648</c:v>
                </c:pt>
                <c:pt idx="85">
                  <c:v>-2.246699633699631</c:v>
                </c:pt>
                <c:pt idx="86">
                  <c:v>-2.2566996336996308</c:v>
                </c:pt>
                <c:pt idx="87">
                  <c:v>-2.0966996336996315</c:v>
                </c:pt>
                <c:pt idx="88">
                  <c:v>-1.6866996336996305</c:v>
                </c:pt>
                <c:pt idx="89">
                  <c:v>-1.0966996336996315</c:v>
                </c:pt>
                <c:pt idx="90">
                  <c:v>-0.84003296703296471</c:v>
                </c:pt>
                <c:pt idx="91">
                  <c:v>-0.77003296703296442</c:v>
                </c:pt>
                <c:pt idx="92">
                  <c:v>-1.123366300366297</c:v>
                </c:pt>
                <c:pt idx="93">
                  <c:v>-1.9833663003662982</c:v>
                </c:pt>
                <c:pt idx="94">
                  <c:v>-2.0833663003662979</c:v>
                </c:pt>
                <c:pt idx="95">
                  <c:v>-2.5733663003662981</c:v>
                </c:pt>
                <c:pt idx="96">
                  <c:v>-2.7600329670329637</c:v>
                </c:pt>
                <c:pt idx="97">
                  <c:v>-2.5300329670329651</c:v>
                </c:pt>
                <c:pt idx="98">
                  <c:v>-2.246699633699631</c:v>
                </c:pt>
                <c:pt idx="99">
                  <c:v>-2.246699633699631</c:v>
                </c:pt>
                <c:pt idx="100">
                  <c:v>-2.246699633699631</c:v>
                </c:pt>
                <c:pt idx="101">
                  <c:v>-2.246699633699631</c:v>
                </c:pt>
                <c:pt idx="102">
                  <c:v>-2.246699633699631</c:v>
                </c:pt>
                <c:pt idx="103">
                  <c:v>-2.0100329670329637</c:v>
                </c:pt>
                <c:pt idx="104">
                  <c:v>-1.746699633699631</c:v>
                </c:pt>
                <c:pt idx="105">
                  <c:v>-1.746699633699631</c:v>
                </c:pt>
                <c:pt idx="106">
                  <c:v>-1.746699633699631</c:v>
                </c:pt>
                <c:pt idx="107">
                  <c:v>-1.746699633699631</c:v>
                </c:pt>
                <c:pt idx="108">
                  <c:v>-1.6666996336996309</c:v>
                </c:pt>
                <c:pt idx="109">
                  <c:v>-1.496699633699631</c:v>
                </c:pt>
                <c:pt idx="110">
                  <c:v>-1.496699633699631</c:v>
                </c:pt>
                <c:pt idx="111">
                  <c:v>-1.496699633699631</c:v>
                </c:pt>
                <c:pt idx="112">
                  <c:v>-1.496699633699631</c:v>
                </c:pt>
                <c:pt idx="113">
                  <c:v>-1.3366996336996309</c:v>
                </c:pt>
                <c:pt idx="114">
                  <c:v>-1.083366300366297</c:v>
                </c:pt>
                <c:pt idx="115">
                  <c:v>-0.8500329670329636</c:v>
                </c:pt>
                <c:pt idx="116">
                  <c:v>-0.74669963369963099</c:v>
                </c:pt>
                <c:pt idx="117">
                  <c:v>-0.74669963369963099</c:v>
                </c:pt>
                <c:pt idx="118">
                  <c:v>-0.59669963369963153</c:v>
                </c:pt>
                <c:pt idx="119">
                  <c:v>-0.34669963369963153</c:v>
                </c:pt>
                <c:pt idx="120">
                  <c:v>-2.0032967032964422E-2</c:v>
                </c:pt>
                <c:pt idx="121">
                  <c:v>0.25330036630036901</c:v>
                </c:pt>
                <c:pt idx="122">
                  <c:v>0.1766336996337019</c:v>
                </c:pt>
                <c:pt idx="123">
                  <c:v>-1.7100329670329648</c:v>
                </c:pt>
                <c:pt idx="124">
                  <c:v>-3.3800329670329643</c:v>
                </c:pt>
                <c:pt idx="125">
                  <c:v>-3.976699633699631</c:v>
                </c:pt>
                <c:pt idx="126">
                  <c:v>-3.996699633699631</c:v>
                </c:pt>
                <c:pt idx="127">
                  <c:v>-3.5206996336996315</c:v>
                </c:pt>
                <c:pt idx="128">
                  <c:v>-3.1706996336996309</c:v>
                </c:pt>
                <c:pt idx="129">
                  <c:v>-2.5973663003662972</c:v>
                </c:pt>
                <c:pt idx="130">
                  <c:v>-2.496699633699631</c:v>
                </c:pt>
                <c:pt idx="131">
                  <c:v>-2.3373663003662974</c:v>
                </c:pt>
                <c:pt idx="132">
                  <c:v>-2.246699633699631</c:v>
                </c:pt>
                <c:pt idx="133">
                  <c:v>-2.246699633699631</c:v>
                </c:pt>
                <c:pt idx="134">
                  <c:v>-2.246699633699631</c:v>
                </c:pt>
                <c:pt idx="135">
                  <c:v>-2.4756996336996311</c:v>
                </c:pt>
                <c:pt idx="136">
                  <c:v>-2.746699633699631</c:v>
                </c:pt>
                <c:pt idx="137">
                  <c:v>-3.1430329670329642</c:v>
                </c:pt>
                <c:pt idx="138">
                  <c:v>-3.496699633699631</c:v>
                </c:pt>
                <c:pt idx="139">
                  <c:v>-3.8130329670329641</c:v>
                </c:pt>
                <c:pt idx="140">
                  <c:v>-3.996699633699631</c:v>
                </c:pt>
                <c:pt idx="141">
                  <c:v>-4.1466996336996313</c:v>
                </c:pt>
                <c:pt idx="142">
                  <c:v>-4.3966996336996313</c:v>
                </c:pt>
                <c:pt idx="143">
                  <c:v>-4.496699633699631</c:v>
                </c:pt>
                <c:pt idx="144">
                  <c:v>-4.496699633699631</c:v>
                </c:pt>
                <c:pt idx="145">
                  <c:v>-4.496699633699631</c:v>
                </c:pt>
                <c:pt idx="146">
                  <c:v>-4.496699633699631</c:v>
                </c:pt>
                <c:pt idx="147">
                  <c:v>-4.496699633699631</c:v>
                </c:pt>
                <c:pt idx="148">
                  <c:v>-4.6533663003662973</c:v>
                </c:pt>
                <c:pt idx="149">
                  <c:v>-4.9000329670329643</c:v>
                </c:pt>
                <c:pt idx="150">
                  <c:v>-4.996699633699631</c:v>
                </c:pt>
                <c:pt idx="151">
                  <c:v>-4.996699633699631</c:v>
                </c:pt>
                <c:pt idx="152">
                  <c:v>-4.996699633699631</c:v>
                </c:pt>
                <c:pt idx="153">
                  <c:v>-5.1566996336996311</c:v>
                </c:pt>
                <c:pt idx="154">
                  <c:v>-5.4066996336996311</c:v>
                </c:pt>
                <c:pt idx="155">
                  <c:v>-5.496699633699631</c:v>
                </c:pt>
                <c:pt idx="156">
                  <c:v>-5.496699633699631</c:v>
                </c:pt>
                <c:pt idx="157">
                  <c:v>-5.496699633699631</c:v>
                </c:pt>
                <c:pt idx="158">
                  <c:v>-5.496699633699631</c:v>
                </c:pt>
                <c:pt idx="159">
                  <c:v>-5.496699633699631</c:v>
                </c:pt>
                <c:pt idx="160">
                  <c:v>-5.496699633699631</c:v>
                </c:pt>
                <c:pt idx="161">
                  <c:v>-5.496699633699631</c:v>
                </c:pt>
                <c:pt idx="162">
                  <c:v>-5.496699633699631</c:v>
                </c:pt>
                <c:pt idx="163">
                  <c:v>-5.496699633699631</c:v>
                </c:pt>
                <c:pt idx="164">
                  <c:v>-5.496699633699631</c:v>
                </c:pt>
                <c:pt idx="165">
                  <c:v>-5.5700329670329642</c:v>
                </c:pt>
                <c:pt idx="166">
                  <c:v>-5.9900329670329642</c:v>
                </c:pt>
                <c:pt idx="167">
                  <c:v>-6.243366300366298</c:v>
                </c:pt>
                <c:pt idx="168">
                  <c:v>-6.3533663003662975</c:v>
                </c:pt>
                <c:pt idx="169">
                  <c:v>-6.8500329670329645</c:v>
                </c:pt>
                <c:pt idx="170">
                  <c:v>-6.8666996336996311</c:v>
                </c:pt>
                <c:pt idx="171">
                  <c:v>-6.9200329670329639</c:v>
                </c:pt>
                <c:pt idx="172">
                  <c:v>-6.9666996336996307</c:v>
                </c:pt>
                <c:pt idx="173">
                  <c:v>-6.9666996336996307</c:v>
                </c:pt>
                <c:pt idx="174">
                  <c:v>-6.9666996336996307</c:v>
                </c:pt>
                <c:pt idx="175">
                  <c:v>-6.9600329670329639</c:v>
                </c:pt>
                <c:pt idx="176">
                  <c:v>-6.9466996336996312</c:v>
                </c:pt>
                <c:pt idx="177">
                  <c:v>-6.6500329670329643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B-4350-9901-D442265F0968}"/>
            </c:ext>
          </c:extLst>
        </c:ser>
        <c:ser>
          <c:idx val="1"/>
          <c:order val="1"/>
          <c:tx>
            <c:strRef>
              <c:f>data78!$D$1</c:f>
              <c:strCache>
                <c:ptCount val="1"/>
                <c:pt idx="0">
                  <c:v>tpmlin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data78!$D$2:$D$179</c:f>
              <c:numCache>
                <c:formatCode>#,##0.000</c:formatCode>
                <c:ptCount val="178"/>
                <c:pt idx="0">
                  <c:v>-5.5776692821124367</c:v>
                </c:pt>
                <c:pt idx="1">
                  <c:v>-5.2669804737024393</c:v>
                </c:pt>
                <c:pt idx="2">
                  <c:v>-4.7949583319591103</c:v>
                </c:pt>
                <c:pt idx="3">
                  <c:v>-5.1549361902157802</c:v>
                </c:pt>
                <c:pt idx="4">
                  <c:v>-5.5752473818057826</c:v>
                </c:pt>
                <c:pt idx="5">
                  <c:v>-4.6345585733957844</c:v>
                </c:pt>
                <c:pt idx="6">
                  <c:v>-3.4458697649857886</c:v>
                </c:pt>
                <c:pt idx="7">
                  <c:v>-4.2205142899091239</c:v>
                </c:pt>
                <c:pt idx="8">
                  <c:v>-3.8211588148324616</c:v>
                </c:pt>
                <c:pt idx="9">
                  <c:v>-0.53347000642246556</c:v>
                </c:pt>
                <c:pt idx="10">
                  <c:v>-0.99544786467913404</c:v>
                </c:pt>
                <c:pt idx="11">
                  <c:v>-2.74009238960247</c:v>
                </c:pt>
                <c:pt idx="12">
                  <c:v>-1.7837369145258055</c:v>
                </c:pt>
                <c:pt idx="13">
                  <c:v>1.2766185605508564</c:v>
                </c:pt>
                <c:pt idx="14">
                  <c:v>2.1916407022941868</c:v>
                </c:pt>
                <c:pt idx="15">
                  <c:v>2.0639961773708517</c:v>
                </c:pt>
                <c:pt idx="16">
                  <c:v>2.7376849857808487</c:v>
                </c:pt>
                <c:pt idx="17">
                  <c:v>5.7457071275241791</c:v>
                </c:pt>
                <c:pt idx="18">
                  <c:v>5.2607292692675092</c:v>
                </c:pt>
                <c:pt idx="19">
                  <c:v>1.2660847443441696</c:v>
                </c:pt>
                <c:pt idx="20">
                  <c:v>1.5507735527541691</c:v>
                </c:pt>
                <c:pt idx="21">
                  <c:v>-0.20953763883583498</c:v>
                </c:pt>
                <c:pt idx="22">
                  <c:v>-1.5495154970925054</c:v>
                </c:pt>
                <c:pt idx="23">
                  <c:v>-3.8138266886825072</c:v>
                </c:pt>
                <c:pt idx="24">
                  <c:v>-1.5698045469391779</c:v>
                </c:pt>
                <c:pt idx="25">
                  <c:v>1.8742175948041506</c:v>
                </c:pt>
                <c:pt idx="26">
                  <c:v>-0.27342693011918229</c:v>
                </c:pt>
                <c:pt idx="27">
                  <c:v>-0.26307145504252105</c:v>
                </c:pt>
                <c:pt idx="28">
                  <c:v>0.55328402003414112</c:v>
                </c:pt>
                <c:pt idx="29">
                  <c:v>5.0553061617774731</c:v>
                </c:pt>
                <c:pt idx="30">
                  <c:v>4.545994970187472</c:v>
                </c:pt>
                <c:pt idx="31">
                  <c:v>6.3630171119308017</c:v>
                </c:pt>
                <c:pt idx="32">
                  <c:v>6.833705920340801</c:v>
                </c:pt>
                <c:pt idx="33">
                  <c:v>4.5517280620841305</c:v>
                </c:pt>
                <c:pt idx="34">
                  <c:v>5.4634168704941253</c:v>
                </c:pt>
                <c:pt idx="35">
                  <c:v>4.9771056789041204</c:v>
                </c:pt>
                <c:pt idx="36">
                  <c:v>5.3171278206474533</c:v>
                </c:pt>
                <c:pt idx="37">
                  <c:v>3.0531499623907834</c:v>
                </c:pt>
                <c:pt idx="38">
                  <c:v>1.18017210413411</c:v>
                </c:pt>
                <c:pt idx="39">
                  <c:v>0.56086091254410775</c:v>
                </c:pt>
                <c:pt idx="40">
                  <c:v>-7.7116945712560891E-2</c:v>
                </c:pt>
                <c:pt idx="41">
                  <c:v>1.6032385293641003</c:v>
                </c:pt>
                <c:pt idx="42">
                  <c:v>2.2629273377740997</c:v>
                </c:pt>
                <c:pt idx="43">
                  <c:v>3.5546161461840953</c:v>
                </c:pt>
                <c:pt idx="44">
                  <c:v>5.2216382879274263</c:v>
                </c:pt>
                <c:pt idx="45">
                  <c:v>6.8459937630040884</c:v>
                </c:pt>
                <c:pt idx="46">
                  <c:v>7.6290159047474191</c:v>
                </c:pt>
                <c:pt idx="47">
                  <c:v>7.8900380464907478</c:v>
                </c:pt>
                <c:pt idx="48">
                  <c:v>6.8507268549007456</c:v>
                </c:pt>
                <c:pt idx="49">
                  <c:v>4.9984156633107428</c:v>
                </c:pt>
                <c:pt idx="50">
                  <c:v>4.3767711383874062</c:v>
                </c:pt>
                <c:pt idx="51">
                  <c:v>3.1407932801307368</c:v>
                </c:pt>
                <c:pt idx="52">
                  <c:v>2.1741487552073995</c:v>
                </c:pt>
                <c:pt idx="53">
                  <c:v>1.2725042302840635</c:v>
                </c:pt>
                <c:pt idx="54">
                  <c:v>0.5135263720273926</c:v>
                </c:pt>
                <c:pt idx="55">
                  <c:v>-0.72411815289594195</c:v>
                </c:pt>
                <c:pt idx="56">
                  <c:v>-1.9260960111526133</c:v>
                </c:pt>
                <c:pt idx="57">
                  <c:v>-2.5270738694092829</c:v>
                </c:pt>
                <c:pt idx="58">
                  <c:v>-3.5243850609992844</c:v>
                </c:pt>
                <c:pt idx="59">
                  <c:v>-3.5233629192559537</c:v>
                </c:pt>
                <c:pt idx="60">
                  <c:v>-3.5096741108459577</c:v>
                </c:pt>
                <c:pt idx="61">
                  <c:v>-3.8736519691026263</c:v>
                </c:pt>
                <c:pt idx="62">
                  <c:v>-4.1426298273592979</c:v>
                </c:pt>
                <c:pt idx="63">
                  <c:v>-4.2669410189493</c:v>
                </c:pt>
                <c:pt idx="64">
                  <c:v>-4.1829188772059691</c:v>
                </c:pt>
                <c:pt idx="65">
                  <c:v>-4.1355634021293062</c:v>
                </c:pt>
                <c:pt idx="66">
                  <c:v>-3.7025412603859769</c:v>
                </c:pt>
                <c:pt idx="67">
                  <c:v>-2.2925191186426463</c:v>
                </c:pt>
                <c:pt idx="68">
                  <c:v>-1.0908303102326489</c:v>
                </c:pt>
                <c:pt idx="69">
                  <c:v>-0.99580816848931786</c:v>
                </c:pt>
                <c:pt idx="70">
                  <c:v>-0.91811936007932005</c:v>
                </c:pt>
                <c:pt idx="71">
                  <c:v>-0.84443055166932357</c:v>
                </c:pt>
                <c:pt idx="72">
                  <c:v>-0.7564084099259949</c:v>
                </c:pt>
                <c:pt idx="73">
                  <c:v>-0.67905293484933082</c:v>
                </c:pt>
                <c:pt idx="74">
                  <c:v>-0.93303079310600001</c:v>
                </c:pt>
                <c:pt idx="75">
                  <c:v>-1.4243419846960039</c:v>
                </c:pt>
                <c:pt idx="76">
                  <c:v>-1.9206531762860077</c:v>
                </c:pt>
                <c:pt idx="77">
                  <c:v>-2.0239643678760117</c:v>
                </c:pt>
                <c:pt idx="78">
                  <c:v>-2.6556088927993482</c:v>
                </c:pt>
                <c:pt idx="79">
                  <c:v>-2.7065867510560171</c:v>
                </c:pt>
                <c:pt idx="80">
                  <c:v>-2.6382312759793534</c:v>
                </c:pt>
                <c:pt idx="81">
                  <c:v>-2.5352091342360232</c:v>
                </c:pt>
                <c:pt idx="82">
                  <c:v>-2.5001869924926936</c:v>
                </c:pt>
                <c:pt idx="83">
                  <c:v>-2.494164850749363</c:v>
                </c:pt>
                <c:pt idx="84">
                  <c:v>-2.5898093756726999</c:v>
                </c:pt>
                <c:pt idx="85">
                  <c:v>-2.486453900596036</c:v>
                </c:pt>
                <c:pt idx="86">
                  <c:v>-2.4174317588527057</c:v>
                </c:pt>
                <c:pt idx="87">
                  <c:v>-2.1784096171093763</c:v>
                </c:pt>
                <c:pt idx="88">
                  <c:v>-1.6893874753660452</c:v>
                </c:pt>
                <c:pt idx="89">
                  <c:v>-1.0203653336227161</c:v>
                </c:pt>
                <c:pt idx="90">
                  <c:v>-0.68467652521271827</c:v>
                </c:pt>
                <c:pt idx="91">
                  <c:v>-0.53565438346938787</c:v>
                </c:pt>
                <c:pt idx="92">
                  <c:v>-0.80996557505939037</c:v>
                </c:pt>
                <c:pt idx="93">
                  <c:v>-1.5909434333160615</c:v>
                </c:pt>
                <c:pt idx="94">
                  <c:v>-1.611921291572731</c:v>
                </c:pt>
                <c:pt idx="95">
                  <c:v>-2.0228991498294011</c:v>
                </c:pt>
                <c:pt idx="96">
                  <c:v>-2.1305436747527366</c:v>
                </c:pt>
                <c:pt idx="97">
                  <c:v>-1.8215215330094079</c:v>
                </c:pt>
                <c:pt idx="98">
                  <c:v>-1.4591660579327437</c:v>
                </c:pt>
                <c:pt idx="99">
                  <c:v>-1.3801439161894136</c:v>
                </c:pt>
                <c:pt idx="100">
                  <c:v>-1.3011217744460835</c:v>
                </c:pt>
                <c:pt idx="101">
                  <c:v>-1.2220996327027525</c:v>
                </c:pt>
                <c:pt idx="102">
                  <c:v>-1.1430774909594223</c:v>
                </c:pt>
                <c:pt idx="103">
                  <c:v>-0.82738868254942499</c:v>
                </c:pt>
                <c:pt idx="104">
                  <c:v>-0.48503320747276213</c:v>
                </c:pt>
                <c:pt idx="105">
                  <c:v>-0.40601106572943202</c:v>
                </c:pt>
                <c:pt idx="106">
                  <c:v>-0.32698892398610191</c:v>
                </c:pt>
                <c:pt idx="107">
                  <c:v>-0.2479667822427718</c:v>
                </c:pt>
                <c:pt idx="108">
                  <c:v>-8.8944640499441618E-2</c:v>
                </c:pt>
                <c:pt idx="109">
                  <c:v>0.16007750124388842</c:v>
                </c:pt>
                <c:pt idx="110">
                  <c:v>0.23909964298721853</c:v>
                </c:pt>
                <c:pt idx="111">
                  <c:v>0.31812178473054864</c:v>
                </c:pt>
                <c:pt idx="112">
                  <c:v>0.39714392647387875</c:v>
                </c:pt>
                <c:pt idx="113">
                  <c:v>0.636166068217209</c:v>
                </c:pt>
                <c:pt idx="114">
                  <c:v>0.96852154329387297</c:v>
                </c:pt>
                <c:pt idx="115">
                  <c:v>1.2808770183705365</c:v>
                </c:pt>
                <c:pt idx="116">
                  <c:v>1.4632324934471992</c:v>
                </c:pt>
                <c:pt idx="117">
                  <c:v>1.5422546351905311</c:v>
                </c:pt>
                <c:pt idx="118">
                  <c:v>1.7712767769338607</c:v>
                </c:pt>
                <c:pt idx="119">
                  <c:v>2.1002989186771908</c:v>
                </c:pt>
                <c:pt idx="120">
                  <c:v>2.505987727087188</c:v>
                </c:pt>
                <c:pt idx="121">
                  <c:v>2.8583432021638515</c:v>
                </c:pt>
                <c:pt idx="122">
                  <c:v>2.8606986772405145</c:v>
                </c:pt>
                <c:pt idx="123">
                  <c:v>1.0530541523171779</c:v>
                </c:pt>
                <c:pt idx="124">
                  <c:v>-0.53792370593949146</c:v>
                </c:pt>
                <c:pt idx="125">
                  <c:v>-1.055568230862828</c:v>
                </c:pt>
                <c:pt idx="126">
                  <c:v>-0.99654608911949794</c:v>
                </c:pt>
                <c:pt idx="127">
                  <c:v>-0.44152394737616829</c:v>
                </c:pt>
                <c:pt idx="128">
                  <c:v>-1.2501805632837648E-2</c:v>
                </c:pt>
                <c:pt idx="129">
                  <c:v>0.63985366944382616</c:v>
                </c:pt>
                <c:pt idx="130">
                  <c:v>0.8195424778538225</c:v>
                </c:pt>
                <c:pt idx="131">
                  <c:v>1.0578979529304862</c:v>
                </c:pt>
                <c:pt idx="132">
                  <c:v>1.2275867613404827</c:v>
                </c:pt>
                <c:pt idx="133">
                  <c:v>1.3066089030838128</c:v>
                </c:pt>
                <c:pt idx="134">
                  <c:v>1.3856310448271429</c:v>
                </c:pt>
                <c:pt idx="135">
                  <c:v>1.235653186570473</c:v>
                </c:pt>
                <c:pt idx="136">
                  <c:v>1.0436753283138032</c:v>
                </c:pt>
                <c:pt idx="137">
                  <c:v>0.72636413672380007</c:v>
                </c:pt>
                <c:pt idx="138">
                  <c:v>0.45171961180046516</c:v>
                </c:pt>
                <c:pt idx="139">
                  <c:v>0.21440842021046214</c:v>
                </c:pt>
                <c:pt idx="140">
                  <c:v>0.10976389528712538</c:v>
                </c:pt>
                <c:pt idx="141">
                  <c:v>3.8786037030455578E-2</c:v>
                </c:pt>
                <c:pt idx="142">
                  <c:v>-0.13219182122621431</c:v>
                </c:pt>
                <c:pt idx="143">
                  <c:v>-0.15316967948288429</c:v>
                </c:pt>
                <c:pt idx="144">
                  <c:v>-7.4147537739554181E-2</c:v>
                </c:pt>
                <c:pt idx="145">
                  <c:v>4.8746040037759286E-3</c:v>
                </c:pt>
                <c:pt idx="146">
                  <c:v>8.3896745747106038E-2</c:v>
                </c:pt>
                <c:pt idx="147">
                  <c:v>0.16291888749043615</c:v>
                </c:pt>
                <c:pt idx="148">
                  <c:v>8.5274362567099526E-2</c:v>
                </c:pt>
                <c:pt idx="149">
                  <c:v>-8.2370162356236953E-2</c:v>
                </c:pt>
                <c:pt idx="150">
                  <c:v>-0.10001468727957352</c:v>
                </c:pt>
                <c:pt idx="151">
                  <c:v>-2.0992545536243412E-2</c:v>
                </c:pt>
                <c:pt idx="152">
                  <c:v>5.8029596207086698E-2</c:v>
                </c:pt>
                <c:pt idx="153">
                  <c:v>-2.2948262049583334E-2</c:v>
                </c:pt>
                <c:pt idx="154">
                  <c:v>-0.19392612030625322</c:v>
                </c:pt>
                <c:pt idx="155">
                  <c:v>-0.20490397856292297</c:v>
                </c:pt>
                <c:pt idx="156">
                  <c:v>-0.12588183681959286</c:v>
                </c:pt>
                <c:pt idx="157">
                  <c:v>-4.6859695076262753E-2</c:v>
                </c:pt>
                <c:pt idx="158">
                  <c:v>3.2162446667067357E-2</c:v>
                </c:pt>
                <c:pt idx="159">
                  <c:v>0.11118458841039924</c:v>
                </c:pt>
                <c:pt idx="160">
                  <c:v>0.19020673015372935</c:v>
                </c:pt>
                <c:pt idx="161">
                  <c:v>0.26922887189705946</c:v>
                </c:pt>
                <c:pt idx="162">
                  <c:v>0.34825101364038957</c:v>
                </c:pt>
                <c:pt idx="163">
                  <c:v>0.42727315538371968</c:v>
                </c:pt>
                <c:pt idx="164">
                  <c:v>0.50629529712704979</c:v>
                </c:pt>
                <c:pt idx="165">
                  <c:v>0.51198410553704665</c:v>
                </c:pt>
                <c:pt idx="166">
                  <c:v>0.17100624728037661</c:v>
                </c:pt>
                <c:pt idx="167">
                  <c:v>-3.3049443096265785E-3</c:v>
                </c:pt>
                <c:pt idx="168">
                  <c:v>-3.4282802566296455E-2</c:v>
                </c:pt>
                <c:pt idx="169">
                  <c:v>-0.45192732748963294</c:v>
                </c:pt>
                <c:pt idx="170">
                  <c:v>-0.38957185241296954</c:v>
                </c:pt>
                <c:pt idx="171">
                  <c:v>-0.36388304400297278</c:v>
                </c:pt>
                <c:pt idx="172">
                  <c:v>-0.3315275689263093</c:v>
                </c:pt>
                <c:pt idx="173">
                  <c:v>-0.25250542718297919</c:v>
                </c:pt>
                <c:pt idx="174">
                  <c:v>-0.17348328543964911</c:v>
                </c:pt>
                <c:pt idx="175">
                  <c:v>-8.7794477029652318E-2</c:v>
                </c:pt>
                <c:pt idx="176">
                  <c:v>4.5609980470111208E-3</c:v>
                </c:pt>
                <c:pt idx="177">
                  <c:v>0.3802498064570079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1B-4350-9901-D442265F0968}"/>
            </c:ext>
          </c:extLst>
        </c:ser>
        <c:ser>
          <c:idx val="2"/>
          <c:order val="2"/>
          <c:tx>
            <c:strRef>
              <c:f>data78!$E$1</c:f>
              <c:strCache>
                <c:ptCount val="1"/>
                <c:pt idx="0">
                  <c:v>tpmhp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data78!$E$2:$E$179</c:f>
              <c:numCache>
                <c:formatCode>0.000</c:formatCode>
                <c:ptCount val="178"/>
                <c:pt idx="0">
                  <c:v>0.19196246392885818</c:v>
                </c:pt>
                <c:pt idx="1">
                  <c:v>7.6483110945511967E-2</c:v>
                </c:pt>
                <c:pt idx="2">
                  <c:v>0.12221711475553754</c:v>
                </c:pt>
                <c:pt idx="3">
                  <c:v>-0.66433663645869601</c:v>
                </c:pt>
                <c:pt idx="4">
                  <c:v>-1.5117556402115451</c:v>
                </c:pt>
                <c:pt idx="5">
                  <c:v>-0.9985355169529182</c:v>
                </c:pt>
                <c:pt idx="6">
                  <c:v>-0.23656037319092071</c:v>
                </c:pt>
                <c:pt idx="7">
                  <c:v>-1.4354235640688859</c:v>
                </c:pt>
                <c:pt idx="8">
                  <c:v>-1.4559039278302475</c:v>
                </c:pt>
                <c:pt idx="9">
                  <c:v>1.4191168370091116</c:v>
                </c:pt>
                <c:pt idx="10">
                  <c:v>0.55533363855486684</c:v>
                </c:pt>
                <c:pt idx="11">
                  <c:v>-1.5774455631104463</c:v>
                </c:pt>
                <c:pt idx="12">
                  <c:v>-0.99309322476170969</c:v>
                </c:pt>
                <c:pt idx="13">
                  <c:v>1.7148374336364594</c:v>
                </c:pt>
                <c:pt idx="14">
                  <c:v>2.3010805420515936</c:v>
                </c:pt>
                <c:pt idx="15">
                  <c:v>1.8712984570552003</c:v>
                </c:pt>
                <c:pt idx="16">
                  <c:v>2.2710486932133467</c:v>
                </c:pt>
                <c:pt idx="17">
                  <c:v>5.0337192035564424</c:v>
                </c:pt>
                <c:pt idx="18">
                  <c:v>4.3309452023483033</c:v>
                </c:pt>
                <c:pt idx="19">
                  <c:v>0.14188249601718539</c:v>
                </c:pt>
                <c:pt idx="20">
                  <c:v>0.24864671690656159</c:v>
                </c:pt>
                <c:pt idx="21">
                  <c:v>-1.680068512533456</c:v>
                </c:pt>
                <c:pt idx="22">
                  <c:v>-3.1860583073841404</c:v>
                </c:pt>
                <c:pt idx="23">
                  <c:v>-5.6200677399064283</c:v>
                </c:pt>
                <c:pt idx="24">
                  <c:v>-3.5535172625858067</c:v>
                </c:pt>
                <c:pt idx="25">
                  <c:v>-0.29531478557031043</c:v>
                </c:pt>
                <c:pt idx="26">
                  <c:v>-2.6354806040521801</c:v>
                </c:pt>
                <c:pt idx="27">
                  <c:v>-2.8225171081493592</c:v>
                </c:pt>
                <c:pt idx="28">
                  <c:v>-2.2049461792689034</c:v>
                </c:pt>
                <c:pt idx="29">
                  <c:v>2.1021410410413868</c:v>
                </c:pt>
                <c:pt idx="30">
                  <c:v>1.4083648359290901</c:v>
                </c:pt>
                <c:pt idx="31">
                  <c:v>3.0566983170577995</c:v>
                </c:pt>
                <c:pt idx="32">
                  <c:v>3.3789010347353265</c:v>
                </c:pt>
                <c:pt idx="33">
                  <c:v>0.9711554361546515</c:v>
                </c:pt>
                <c:pt idx="34">
                  <c:v>1.7801988220287264</c:v>
                </c:pt>
                <c:pt idx="35">
                  <c:v>1.214161520922902</c:v>
                </c:pt>
                <c:pt idx="36">
                  <c:v>1.4960612371387541</c:v>
                </c:pt>
                <c:pt idx="37">
                  <c:v>-0.80650984263938774</c:v>
                </c:pt>
                <c:pt idx="38">
                  <c:v>-2.701561236667068</c:v>
                </c:pt>
                <c:pt idx="39">
                  <c:v>-3.3289317278815069</c:v>
                </c:pt>
                <c:pt idx="40">
                  <c:v>-3.9617716234470155</c:v>
                </c:pt>
                <c:pt idx="41">
                  <c:v>-2.2618173148646488</c:v>
                </c:pt>
                <c:pt idx="42">
                  <c:v>-1.5643290863707957</c:v>
                </c:pt>
                <c:pt idx="43">
                  <c:v>-0.21148691971340838</c:v>
                </c:pt>
                <c:pt idx="44">
                  <c:v>1.5461735757052271</c:v>
                </c:pt>
                <c:pt idx="45">
                  <c:v>3.2969156364743046</c:v>
                </c:pt>
                <c:pt idx="46">
                  <c:v>4.2473694740315455</c:v>
                </c:pt>
                <c:pt idx="47">
                  <c:v>4.7201047275418659</c:v>
                </c:pt>
                <c:pt idx="48">
                  <c:v>3.9373697635822573</c:v>
                </c:pt>
                <c:pt idx="49">
                  <c:v>2.3841295499416564</c:v>
                </c:pt>
                <c:pt idx="50">
                  <c:v>2.0992215316400902</c:v>
                </c:pt>
                <c:pt idx="51">
                  <c:v>1.2313264060622089</c:v>
                </c:pt>
                <c:pt idx="52">
                  <c:v>0.65647952380205865</c:v>
                </c:pt>
                <c:pt idx="53">
                  <c:v>0.16194665644989747</c:v>
                </c:pt>
                <c:pt idx="54">
                  <c:v>-0.18341672410639021</c:v>
                </c:pt>
                <c:pt idx="55">
                  <c:v>-1.0098563626391943</c:v>
                </c:pt>
                <c:pt idx="56">
                  <c:v>-1.8118367018016803</c:v>
                </c:pt>
                <c:pt idx="57">
                  <c:v>-2.0321910240203556</c:v>
                </c:pt>
                <c:pt idx="58">
                  <c:v>-2.6752868804497716</c:v>
                </c:pt>
                <c:pt idx="59">
                  <c:v>-2.3522217028544645</c:v>
                </c:pt>
                <c:pt idx="60">
                  <c:v>-2.052754202032026</c:v>
                </c:pt>
                <c:pt idx="61">
                  <c:v>-2.169839616882423</c:v>
                </c:pt>
                <c:pt idx="62">
                  <c:v>-2.2321502149293595</c:v>
                </c:pt>
                <c:pt idx="63">
                  <c:v>-2.1900021139359795</c:v>
                </c:pt>
                <c:pt idx="64">
                  <c:v>-1.9783163377811075</c:v>
                </c:pt>
                <c:pt idx="65">
                  <c:v>-1.8393118256890224</c:v>
                </c:pt>
                <c:pt idx="66">
                  <c:v>-1.3466377358395576</c:v>
                </c:pt>
                <c:pt idx="67">
                  <c:v>9.6206343478511869E-2</c:v>
                </c:pt>
                <c:pt idx="68">
                  <c:v>1.3098958058946408</c:v>
                </c:pt>
                <c:pt idx="69">
                  <c:v>1.402045916073611</c:v>
                </c:pt>
                <c:pt idx="70">
                  <c:v>1.46711992046819</c:v>
                </c:pt>
                <c:pt idx="71">
                  <c:v>1.5227047868335903</c:v>
                </c:pt>
                <c:pt idx="72">
                  <c:v>1.5904705329747326</c:v>
                </c:pt>
                <c:pt idx="73">
                  <c:v>1.6478021528714377</c:v>
                </c:pt>
                <c:pt idx="74">
                  <c:v>1.3754239297537429</c:v>
                </c:pt>
                <c:pt idx="75">
                  <c:v>0.86769693717281093</c:v>
                </c:pt>
                <c:pt idx="76">
                  <c:v>0.35645594205704256</c:v>
                </c:pt>
                <c:pt idx="77">
                  <c:v>0.23866006741576751</c:v>
                </c:pt>
                <c:pt idx="78">
                  <c:v>-0.40828768203879839</c:v>
                </c:pt>
                <c:pt idx="79">
                  <c:v>-0.47680013080324191</c:v>
                </c:pt>
                <c:pt idx="80">
                  <c:v>-0.42936825690620495</c:v>
                </c:pt>
                <c:pt idx="81">
                  <c:v>-0.35151837162790933</c:v>
                </c:pt>
                <c:pt idx="82">
                  <c:v>-0.34650843108800977</c:v>
                </c:pt>
                <c:pt idx="83">
                  <c:v>-0.375710025757229</c:v>
                </c:pt>
                <c:pt idx="84">
                  <c:v>-0.51194484500352821</c:v>
                </c:pt>
                <c:pt idx="85">
                  <c:v>-0.45446642609543364</c:v>
                </c:pt>
                <c:pt idx="86">
                  <c:v>-0.43620834077334703</c:v>
                </c:pt>
                <c:pt idx="87">
                  <c:v>-0.25215345259469668</c:v>
                </c:pt>
                <c:pt idx="88">
                  <c:v>0.17865467176274663</c:v>
                </c:pt>
                <c:pt idx="89">
                  <c:v>0.78733006152907414</c:v>
                </c:pt>
                <c:pt idx="90">
                  <c:v>1.0615417534311993</c:v>
                </c:pt>
                <c:pt idx="91">
                  <c:v>1.1484667029075757</c:v>
                </c:pt>
                <c:pt idx="92">
                  <c:v>0.81128506846743331</c:v>
                </c:pt>
                <c:pt idx="93">
                  <c:v>-3.4207449735982998E-2</c:v>
                </c:pt>
                <c:pt idx="94">
                  <c:v>-0.12272220471721518</c:v>
                </c:pt>
                <c:pt idx="95">
                  <c:v>-0.60561583650139639</c:v>
                </c:pt>
                <c:pt idx="96">
                  <c:v>-0.79083495040237484</c:v>
                </c:pt>
                <c:pt idx="97">
                  <c:v>-0.56594764183619262</c:v>
                </c:pt>
                <c:pt idx="98">
                  <c:v>-0.29469440104155087</c:v>
                </c:pt>
                <c:pt idx="99">
                  <c:v>-0.31379533431434137</c:v>
                </c:pt>
                <c:pt idx="100">
                  <c:v>-0.33978636394980377</c:v>
                </c:pt>
                <c:pt idx="101">
                  <c:v>-0.37234062349256636</c:v>
                </c:pt>
                <c:pt idx="102">
                  <c:v>-0.41091888000978738</c:v>
                </c:pt>
                <c:pt idx="103">
                  <c:v>-0.21808252101227765</c:v>
                </c:pt>
                <c:pt idx="104">
                  <c:v>-2.8027763775080317E-3</c:v>
                </c:pt>
                <c:pt idx="105">
                  <c:v>-5.3914574407315285E-2</c:v>
                </c:pt>
                <c:pt idx="106">
                  <c:v>-0.10691775833496919</c:v>
                </c:pt>
                <c:pt idx="107">
                  <c:v>-0.16061180811806874</c:v>
                </c:pt>
                <c:pt idx="108">
                  <c:v>-0.13372938011525015</c:v>
                </c:pt>
                <c:pt idx="109">
                  <c:v>-1.4902748305077651E-2</c:v>
                </c:pt>
                <c:pt idx="110">
                  <c:v>-6.2680605803544509E-2</c:v>
                </c:pt>
                <c:pt idx="111">
                  <c:v>-0.10560233150895115</c:v>
                </c:pt>
                <c:pt idx="112">
                  <c:v>-0.14216812894096886</c:v>
                </c:pt>
                <c:pt idx="113">
                  <c:v>-1.0812200162076735E-2</c:v>
                </c:pt>
                <c:pt idx="114">
                  <c:v>0.22345344117917065</c:v>
                </c:pt>
                <c:pt idx="115">
                  <c:v>0.44895687239265047</c:v>
                </c:pt>
                <c:pt idx="116">
                  <c:v>0.55721984572083638</c:v>
                </c:pt>
                <c:pt idx="117">
                  <c:v>0.57615018202762425</c:v>
                </c:pt>
                <c:pt idx="118">
                  <c:v>0.75997410643999785</c:v>
                </c:pt>
                <c:pt idx="119">
                  <c:v>1.059224416887842</c:v>
                </c:pt>
                <c:pt idx="120">
                  <c:v>1.4506255941511803</c:v>
                </c:pt>
                <c:pt idx="121">
                  <c:v>1.8035734370828136</c:v>
                </c:pt>
                <c:pt idx="122">
                  <c:v>1.8198904368725319</c:v>
                </c:pt>
                <c:pt idx="123">
                  <c:v>3.6938517978614804E-2</c:v>
                </c:pt>
                <c:pt idx="124">
                  <c:v>-1.5223911599970372</c:v>
                </c:pt>
                <c:pt idx="125">
                  <c:v>-2.0052305240262602</c:v>
                </c:pt>
                <c:pt idx="126">
                  <c:v>-1.9110933399392236</c:v>
                </c:pt>
                <c:pt idx="127">
                  <c:v>-1.322240104488579</c:v>
                </c:pt>
                <c:pt idx="128">
                  <c:v>-0.86107021442284681</c:v>
                </c:pt>
                <c:pt idx="129">
                  <c:v>-0.17782333309190967</c:v>
                </c:pt>
                <c:pt idx="130">
                  <c:v>3.2465711705032874E-2</c:v>
                </c:pt>
                <c:pt idx="131">
                  <c:v>0.30220656508530297</c:v>
                </c:pt>
                <c:pt idx="132">
                  <c:v>0.50512191442973808</c:v>
                </c:pt>
                <c:pt idx="133">
                  <c:v>0.62007890134933241</c:v>
                </c:pt>
                <c:pt idx="134">
                  <c:v>0.73829563292522948</c:v>
                </c:pt>
                <c:pt idx="135">
                  <c:v>0.63093600025856178</c:v>
                </c:pt>
                <c:pt idx="136">
                  <c:v>0.48470245967988212</c:v>
                </c:pt>
                <c:pt idx="137">
                  <c:v>0.21556979918624686</c:v>
                </c:pt>
                <c:pt idx="138">
                  <c:v>-9.4567989292566601E-3</c:v>
                </c:pt>
                <c:pt idx="139">
                  <c:v>-0.19684021683136432</c:v>
                </c:pt>
                <c:pt idx="140">
                  <c:v>-0.25237075951881671</c:v>
                </c:pt>
                <c:pt idx="141">
                  <c:v>-0.27604904018816789</c:v>
                </c:pt>
                <c:pt idx="142">
                  <c:v>-0.40238460697794043</c:v>
                </c:pt>
                <c:pt idx="143">
                  <c:v>-0.38204781070987082</c:v>
                </c:pt>
                <c:pt idx="144">
                  <c:v>-0.26545751182633559</c:v>
                </c:pt>
                <c:pt idx="145">
                  <c:v>-0.15279379088801681</c:v>
                </c:pt>
                <c:pt idx="146">
                  <c:v>-4.4070817510704519E-2</c:v>
                </c:pt>
                <c:pt idx="147">
                  <c:v>6.0792734809115512E-2</c:v>
                </c:pt>
                <c:pt idx="148">
                  <c:v>5.239070169236193E-3</c:v>
                </c:pt>
                <c:pt idx="149">
                  <c:v>-0.1439942694584726</c:v>
                </c:pt>
                <c:pt idx="150">
                  <c:v>-0.14683968318766327</c:v>
                </c:pt>
                <c:pt idx="151">
                  <c:v>-5.6472907046910326E-2</c:v>
                </c:pt>
                <c:pt idx="152">
                  <c:v>3.0688764403871138E-2</c:v>
                </c:pt>
                <c:pt idx="153">
                  <c:v>-4.5070001161665152E-2</c:v>
                </c:pt>
                <c:pt idx="154">
                  <c:v>-0.21348371654761755</c:v>
                </c:pt>
                <c:pt idx="155">
                  <c:v>-0.22425872580735851</c:v>
                </c:pt>
                <c:pt idx="156">
                  <c:v>-0.14696794567141969</c:v>
                </c:pt>
                <c:pt idx="157">
                  <c:v>-7.104413116670294E-2</c:v>
                </c:pt>
                <c:pt idx="158">
                  <c:v>4.1718176459348832E-3</c:v>
                </c:pt>
                <c:pt idx="159">
                  <c:v>7.9383403287615284E-2</c:v>
                </c:pt>
                <c:pt idx="160">
                  <c:v>0.15529152089343201</c:v>
                </c:pt>
                <c:pt idx="161">
                  <c:v>0.2325474509714236</c:v>
                </c:pt>
                <c:pt idx="162">
                  <c:v>0.31170541682907094</c:v>
                </c:pt>
                <c:pt idx="163">
                  <c:v>0.39317429961699735</c:v>
                </c:pt>
                <c:pt idx="164">
                  <c:v>0.47716816460030875</c:v>
                </c:pt>
                <c:pt idx="165">
                  <c:v>0.49032200977351648</c:v>
                </c:pt>
                <c:pt idx="166">
                  <c:v>0.15897260302825633</c:v>
                </c:pt>
                <c:pt idx="167">
                  <c:v>-4.1830723332767494E-3</c:v>
                </c:pt>
                <c:pt idx="168">
                  <c:v>-2.3214057552447431E-2</c:v>
                </c:pt>
                <c:pt idx="169">
                  <c:v>-0.42885344611707876</c:v>
                </c:pt>
                <c:pt idx="170">
                  <c:v>-0.35515315606235692</c:v>
                </c:pt>
                <c:pt idx="171">
                  <c:v>-0.31923040535297798</c:v>
                </c:pt>
                <c:pt idx="172">
                  <c:v>-0.27798044123109911</c:v>
                </c:pt>
                <c:pt idx="173">
                  <c:v>-0.19143232526886522</c:v>
                </c:pt>
                <c:pt idx="174">
                  <c:v>-0.1061080479293183</c:v>
                </c:pt>
                <c:pt idx="175">
                  <c:v>-1.5076621138874084E-2</c:v>
                </c:pt>
                <c:pt idx="176">
                  <c:v>8.1992594039340866E-2</c:v>
                </c:pt>
                <c:pt idx="177">
                  <c:v>0.46210632609707847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1B-4350-9901-D442265F0968}"/>
            </c:ext>
          </c:extLst>
        </c:ser>
        <c:ser>
          <c:idx val="3"/>
          <c:order val="3"/>
          <c:tx>
            <c:strRef>
              <c:f>data78!$B$1</c:f>
              <c:strCache>
                <c:ptCount val="1"/>
                <c:pt idx="0">
                  <c:v>tpm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data78!$B$2:$B$179</c:f>
              <c:numCache>
                <c:formatCode>#,##0.000</c:formatCode>
                <c:ptCount val="178"/>
                <c:pt idx="0">
                  <c:v>8.3756666666666657</c:v>
                </c:pt>
                <c:pt idx="1">
                  <c:v>8.6073333333333331</c:v>
                </c:pt>
                <c:pt idx="2">
                  <c:v>9.000333333333332</c:v>
                </c:pt>
                <c:pt idx="3">
                  <c:v>8.5613333333333319</c:v>
                </c:pt>
                <c:pt idx="4">
                  <c:v>8.0619999999999994</c:v>
                </c:pt>
                <c:pt idx="5">
                  <c:v>8.9236666666666675</c:v>
                </c:pt>
                <c:pt idx="6">
                  <c:v>10.033333333333333</c:v>
                </c:pt>
                <c:pt idx="7">
                  <c:v>9.1796666666666678</c:v>
                </c:pt>
                <c:pt idx="8">
                  <c:v>9.5</c:v>
                </c:pt>
                <c:pt idx="9">
                  <c:v>12.708666666666666</c:v>
                </c:pt>
                <c:pt idx="10">
                  <c:v>12.167666666666667</c:v>
                </c:pt>
                <c:pt idx="11">
                  <c:v>10.343999999999999</c:v>
                </c:pt>
                <c:pt idx="12">
                  <c:v>11.221333333333334</c:v>
                </c:pt>
                <c:pt idx="13">
                  <c:v>14.202666666666666</c:v>
                </c:pt>
                <c:pt idx="14">
                  <c:v>15.038666666666666</c:v>
                </c:pt>
                <c:pt idx="15">
                  <c:v>14.832000000000001</c:v>
                </c:pt>
                <c:pt idx="16">
                  <c:v>15.426666666666668</c:v>
                </c:pt>
                <c:pt idx="17">
                  <c:v>18.355666666666668</c:v>
                </c:pt>
                <c:pt idx="18">
                  <c:v>17.791666666666668</c:v>
                </c:pt>
                <c:pt idx="19">
                  <c:v>13.717999999999998</c:v>
                </c:pt>
                <c:pt idx="20">
                  <c:v>13.923666666666668</c:v>
                </c:pt>
                <c:pt idx="21">
                  <c:v>12.084333333333333</c:v>
                </c:pt>
                <c:pt idx="22">
                  <c:v>10.665333333333333</c:v>
                </c:pt>
                <c:pt idx="23">
                  <c:v>8.322000000000001</c:v>
                </c:pt>
                <c:pt idx="24">
                  <c:v>10.487</c:v>
                </c:pt>
                <c:pt idx="25">
                  <c:v>13.851999999999999</c:v>
                </c:pt>
                <c:pt idx="26">
                  <c:v>11.625333333333336</c:v>
                </c:pt>
                <c:pt idx="27">
                  <c:v>11.556666666666667</c:v>
                </c:pt>
                <c:pt idx="28">
                  <c:v>12.293999999999999</c:v>
                </c:pt>
                <c:pt idx="29">
                  <c:v>16.716999999999999</c:v>
                </c:pt>
                <c:pt idx="30">
                  <c:v>16.128666666666668</c:v>
                </c:pt>
                <c:pt idx="31">
                  <c:v>17.866666666666667</c:v>
                </c:pt>
                <c:pt idx="32">
                  <c:v>18.258333333333336</c:v>
                </c:pt>
                <c:pt idx="33">
                  <c:v>15.897333333333336</c:v>
                </c:pt>
                <c:pt idx="34">
                  <c:v>16.73</c:v>
                </c:pt>
                <c:pt idx="35">
                  <c:v>16.164666666666665</c:v>
                </c:pt>
                <c:pt idx="36">
                  <c:v>16.425666666666668</c:v>
                </c:pt>
                <c:pt idx="37">
                  <c:v>14.082666666666668</c:v>
                </c:pt>
                <c:pt idx="38">
                  <c:v>12.130666666666665</c:v>
                </c:pt>
                <c:pt idx="39">
                  <c:v>11.432333333333332</c:v>
                </c:pt>
                <c:pt idx="40">
                  <c:v>10.715333333333334</c:v>
                </c:pt>
                <c:pt idx="41">
                  <c:v>12.316666666666665</c:v>
                </c:pt>
                <c:pt idx="42">
                  <c:v>12.897333333333334</c:v>
                </c:pt>
                <c:pt idx="43">
                  <c:v>14.11</c:v>
                </c:pt>
                <c:pt idx="44">
                  <c:v>15.698</c:v>
                </c:pt>
                <c:pt idx="45">
                  <c:v>17.243333333333332</c:v>
                </c:pt>
                <c:pt idx="46">
                  <c:v>17.947333333333333</c:v>
                </c:pt>
                <c:pt idx="47">
                  <c:v>18.129333333333332</c:v>
                </c:pt>
                <c:pt idx="48">
                  <c:v>17.010999999999999</c:v>
                </c:pt>
                <c:pt idx="49">
                  <c:v>15.079666666666666</c:v>
                </c:pt>
                <c:pt idx="50">
                  <c:v>14.379</c:v>
                </c:pt>
                <c:pt idx="51">
                  <c:v>13.064</c:v>
                </c:pt>
                <c:pt idx="52">
                  <c:v>12.018333333333333</c:v>
                </c:pt>
                <c:pt idx="53">
                  <c:v>11.037666666666667</c:v>
                </c:pt>
                <c:pt idx="54">
                  <c:v>10.199666666666666</c:v>
                </c:pt>
                <c:pt idx="55">
                  <c:v>8.8830000000000009</c:v>
                </c:pt>
                <c:pt idx="56">
                  <c:v>7.6019999999999994</c:v>
                </c:pt>
                <c:pt idx="57">
                  <c:v>6.9219999999999997</c:v>
                </c:pt>
                <c:pt idx="58">
                  <c:v>5.8456666666666663</c:v>
                </c:pt>
                <c:pt idx="59">
                  <c:v>5.7676666666666669</c:v>
                </c:pt>
                <c:pt idx="60">
                  <c:v>5.7023333333333328</c:v>
                </c:pt>
                <c:pt idx="61">
                  <c:v>5.2593333333333341</c:v>
                </c:pt>
                <c:pt idx="62">
                  <c:v>4.9113333333333324</c:v>
                </c:pt>
                <c:pt idx="63">
                  <c:v>4.7080000000000002</c:v>
                </c:pt>
                <c:pt idx="64">
                  <c:v>4.713000000000001</c:v>
                </c:pt>
                <c:pt idx="65">
                  <c:v>4.6813333333333338</c:v>
                </c:pt>
                <c:pt idx="66">
                  <c:v>5.035333333333333</c:v>
                </c:pt>
                <c:pt idx="67">
                  <c:v>6.3663333333333334</c:v>
                </c:pt>
                <c:pt idx="68">
                  <c:v>7.4890000000000008</c:v>
                </c:pt>
                <c:pt idx="69">
                  <c:v>7.5049999999999999</c:v>
                </c:pt>
                <c:pt idx="70">
                  <c:v>7.5036666666666676</c:v>
                </c:pt>
                <c:pt idx="71">
                  <c:v>7.498333333333334</c:v>
                </c:pt>
                <c:pt idx="72">
                  <c:v>7.5073333333333325</c:v>
                </c:pt>
                <c:pt idx="73">
                  <c:v>7.5056666666666665</c:v>
                </c:pt>
                <c:pt idx="74">
                  <c:v>7.1726666666666672</c:v>
                </c:pt>
                <c:pt idx="75">
                  <c:v>6.6023333333333332</c:v>
                </c:pt>
                <c:pt idx="76">
                  <c:v>6.0270000000000001</c:v>
                </c:pt>
                <c:pt idx="77">
                  <c:v>5.844666666666666</c:v>
                </c:pt>
                <c:pt idx="78">
                  <c:v>5.1339999999999995</c:v>
                </c:pt>
                <c:pt idx="79">
                  <c:v>5.0039999999999996</c:v>
                </c:pt>
                <c:pt idx="80">
                  <c:v>4.9933333333333332</c:v>
                </c:pt>
                <c:pt idx="81">
                  <c:v>5.0173333333333332</c:v>
                </c:pt>
                <c:pt idx="82">
                  <c:v>4.9733333333333327</c:v>
                </c:pt>
                <c:pt idx="83">
                  <c:v>4.9003333333333332</c:v>
                </c:pt>
                <c:pt idx="84">
                  <c:v>4.7256666666666662</c:v>
                </c:pt>
                <c:pt idx="85">
                  <c:v>4.75</c:v>
                </c:pt>
                <c:pt idx="86">
                  <c:v>4.74</c:v>
                </c:pt>
                <c:pt idx="87">
                  <c:v>4.8999999999999995</c:v>
                </c:pt>
                <c:pt idx="88">
                  <c:v>5.3100000000000005</c:v>
                </c:pt>
                <c:pt idx="89">
                  <c:v>5.8999999999999995</c:v>
                </c:pt>
                <c:pt idx="90">
                  <c:v>6.1566666666666663</c:v>
                </c:pt>
                <c:pt idx="91">
                  <c:v>6.2266666666666666</c:v>
                </c:pt>
                <c:pt idx="92">
                  <c:v>5.873333333333334</c:v>
                </c:pt>
                <c:pt idx="93">
                  <c:v>5.0133333333333328</c:v>
                </c:pt>
                <c:pt idx="94">
                  <c:v>4.9133333333333331</c:v>
                </c:pt>
                <c:pt idx="95">
                  <c:v>4.4233333333333329</c:v>
                </c:pt>
                <c:pt idx="96">
                  <c:v>4.2366666666666672</c:v>
                </c:pt>
                <c:pt idx="97">
                  <c:v>4.4666666666666659</c:v>
                </c:pt>
                <c:pt idx="98">
                  <c:v>4.75</c:v>
                </c:pt>
                <c:pt idx="99">
                  <c:v>4.75</c:v>
                </c:pt>
                <c:pt idx="100">
                  <c:v>4.75</c:v>
                </c:pt>
                <c:pt idx="101">
                  <c:v>4.75</c:v>
                </c:pt>
                <c:pt idx="102">
                  <c:v>4.75</c:v>
                </c:pt>
                <c:pt idx="103">
                  <c:v>4.9866666666666672</c:v>
                </c:pt>
                <c:pt idx="104">
                  <c:v>5.25</c:v>
                </c:pt>
                <c:pt idx="105">
                  <c:v>5.25</c:v>
                </c:pt>
                <c:pt idx="106">
                  <c:v>5.25</c:v>
                </c:pt>
                <c:pt idx="107">
                  <c:v>5.25</c:v>
                </c:pt>
                <c:pt idx="108">
                  <c:v>5.33</c:v>
                </c:pt>
                <c:pt idx="109">
                  <c:v>5.5</c:v>
                </c:pt>
                <c:pt idx="110">
                  <c:v>5.5</c:v>
                </c:pt>
                <c:pt idx="111">
                  <c:v>5.5</c:v>
                </c:pt>
                <c:pt idx="112">
                  <c:v>5.5</c:v>
                </c:pt>
                <c:pt idx="113">
                  <c:v>5.66</c:v>
                </c:pt>
                <c:pt idx="114">
                  <c:v>5.913333333333334</c:v>
                </c:pt>
                <c:pt idx="115">
                  <c:v>6.1466666666666674</c:v>
                </c:pt>
                <c:pt idx="116">
                  <c:v>6.25</c:v>
                </c:pt>
                <c:pt idx="117">
                  <c:v>6.25</c:v>
                </c:pt>
                <c:pt idx="118">
                  <c:v>6.3999999999999995</c:v>
                </c:pt>
                <c:pt idx="119">
                  <c:v>6.6499999999999995</c:v>
                </c:pt>
                <c:pt idx="120">
                  <c:v>6.9766666666666666</c:v>
                </c:pt>
                <c:pt idx="121">
                  <c:v>7.25</c:v>
                </c:pt>
                <c:pt idx="122">
                  <c:v>7.1733333333333329</c:v>
                </c:pt>
                <c:pt idx="123">
                  <c:v>5.2866666666666662</c:v>
                </c:pt>
                <c:pt idx="124">
                  <c:v>3.6166666666666667</c:v>
                </c:pt>
                <c:pt idx="125">
                  <c:v>3.02</c:v>
                </c:pt>
                <c:pt idx="126">
                  <c:v>3</c:v>
                </c:pt>
                <c:pt idx="127">
                  <c:v>3.4759999999999995</c:v>
                </c:pt>
                <c:pt idx="128">
                  <c:v>3.8260000000000001</c:v>
                </c:pt>
                <c:pt idx="129">
                  <c:v>4.3993333333333338</c:v>
                </c:pt>
                <c:pt idx="130">
                  <c:v>4.5</c:v>
                </c:pt>
                <c:pt idx="131">
                  <c:v>4.6593333333333335</c:v>
                </c:pt>
                <c:pt idx="132">
                  <c:v>4.75</c:v>
                </c:pt>
                <c:pt idx="133">
                  <c:v>4.75</c:v>
                </c:pt>
                <c:pt idx="134">
                  <c:v>4.75</c:v>
                </c:pt>
                <c:pt idx="135">
                  <c:v>4.5209999999999999</c:v>
                </c:pt>
                <c:pt idx="136">
                  <c:v>4.25</c:v>
                </c:pt>
                <c:pt idx="137">
                  <c:v>3.8536666666666668</c:v>
                </c:pt>
                <c:pt idx="138">
                  <c:v>3.5</c:v>
                </c:pt>
                <c:pt idx="139">
                  <c:v>3.1836666666666669</c:v>
                </c:pt>
                <c:pt idx="140">
                  <c:v>3</c:v>
                </c:pt>
                <c:pt idx="141">
                  <c:v>2.85</c:v>
                </c:pt>
                <c:pt idx="142">
                  <c:v>2.6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2.3433333333333333</c:v>
                </c:pt>
                <c:pt idx="149">
                  <c:v>2.0966666666666667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1.8399999999999999</c:v>
                </c:pt>
                <c:pt idx="154">
                  <c:v>1.5899999999999999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1.4266666666666667</c:v>
                </c:pt>
                <c:pt idx="166">
                  <c:v>1.0066666666666666</c:v>
                </c:pt>
                <c:pt idx="167">
                  <c:v>0.7533333333333333</c:v>
                </c:pt>
                <c:pt idx="168">
                  <c:v>0.64333333333333331</c:v>
                </c:pt>
                <c:pt idx="169">
                  <c:v>0.1466666666666667</c:v>
                </c:pt>
                <c:pt idx="170">
                  <c:v>0.13</c:v>
                </c:pt>
                <c:pt idx="171">
                  <c:v>7.6666666666666675E-2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3.6666666666666674E-2</c:v>
                </c:pt>
                <c:pt idx="176">
                  <c:v>5.000000000000001E-2</c:v>
                </c:pt>
                <c:pt idx="177">
                  <c:v>0.34666666666666668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1B-4350-9901-D442265F0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data78!$U$1</c:f>
              <c:strCache>
                <c:ptCount val="1"/>
                <c:pt idx="0">
                  <c:v>deflp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data78!$U$2:$U$179</c:f>
              <c:numCache>
                <c:formatCode>#,##0.000</c:formatCode>
                <c:ptCount val="178"/>
                <c:pt idx="0">
                  <c:v>6.097541314513971</c:v>
                </c:pt>
                <c:pt idx="1">
                  <c:v>4.3609675057339432</c:v>
                </c:pt>
                <c:pt idx="2">
                  <c:v>3.0385997682678001</c:v>
                </c:pt>
                <c:pt idx="3">
                  <c:v>3.0241495949480157</c:v>
                </c:pt>
                <c:pt idx="4">
                  <c:v>4.6341324286182504</c:v>
                </c:pt>
                <c:pt idx="5">
                  <c:v>8.4970543555931606</c:v>
                </c:pt>
                <c:pt idx="6">
                  <c:v>5.82650362554502</c:v>
                </c:pt>
                <c:pt idx="7">
                  <c:v>3.942858780540246</c:v>
                </c:pt>
                <c:pt idx="8">
                  <c:v>4.7665674627358561</c:v>
                </c:pt>
                <c:pt idx="9">
                  <c:v>3.8801641704135834</c:v>
                </c:pt>
                <c:pt idx="10">
                  <c:v>6.7602964709485187</c:v>
                </c:pt>
                <c:pt idx="11">
                  <c:v>7.0462662415119235</c:v>
                </c:pt>
                <c:pt idx="12">
                  <c:v>2.27684865416101</c:v>
                </c:pt>
                <c:pt idx="13">
                  <c:v>4.3395449757722462</c:v>
                </c:pt>
                <c:pt idx="14">
                  <c:v>9.0699591985212429</c:v>
                </c:pt>
                <c:pt idx="15">
                  <c:v>8.7500582684324719</c:v>
                </c:pt>
                <c:pt idx="16">
                  <c:v>7.5834810046869547</c:v>
                </c:pt>
                <c:pt idx="17">
                  <c:v>7.3493736849179419</c:v>
                </c:pt>
                <c:pt idx="18">
                  <c:v>3.4965648728957488</c:v>
                </c:pt>
                <c:pt idx="19">
                  <c:v>8.5999277380225365</c:v>
                </c:pt>
                <c:pt idx="20">
                  <c:v>3.3051735845796308</c:v>
                </c:pt>
                <c:pt idx="21">
                  <c:v>1.1731559294207834</c:v>
                </c:pt>
                <c:pt idx="22">
                  <c:v>7.3577740992495704</c:v>
                </c:pt>
                <c:pt idx="23">
                  <c:v>0.11389572660033753</c:v>
                </c:pt>
                <c:pt idx="24">
                  <c:v>2.3125242765486087</c:v>
                </c:pt>
                <c:pt idx="25">
                  <c:v>-2.066269269172416E-2</c:v>
                </c:pt>
                <c:pt idx="26">
                  <c:v>-2.622833626209208</c:v>
                </c:pt>
                <c:pt idx="27">
                  <c:v>-0.26451612877130382</c:v>
                </c:pt>
                <c:pt idx="28">
                  <c:v>4.8961066734123539</c:v>
                </c:pt>
                <c:pt idx="29">
                  <c:v>2.4446021401747648</c:v>
                </c:pt>
                <c:pt idx="30">
                  <c:v>-0.13497378552721662</c:v>
                </c:pt>
                <c:pt idx="31">
                  <c:v>4.7072418967020715</c:v>
                </c:pt>
                <c:pt idx="32">
                  <c:v>0.79200964684619102</c:v>
                </c:pt>
                <c:pt idx="33">
                  <c:v>3.7180068047418269</c:v>
                </c:pt>
                <c:pt idx="34">
                  <c:v>2.1385552838696862</c:v>
                </c:pt>
                <c:pt idx="35">
                  <c:v>2.5657658844030449</c:v>
                </c:pt>
                <c:pt idx="36">
                  <c:v>1.9942862930672351</c:v>
                </c:pt>
                <c:pt idx="37">
                  <c:v>4.433473728649445</c:v>
                </c:pt>
                <c:pt idx="38">
                  <c:v>1.4569874650084387</c:v>
                </c:pt>
                <c:pt idx="39">
                  <c:v>-0.26003274294118617</c:v>
                </c:pt>
                <c:pt idx="40">
                  <c:v>8.4329861189893052</c:v>
                </c:pt>
                <c:pt idx="41">
                  <c:v>5.3511108519957533</c:v>
                </c:pt>
                <c:pt idx="42">
                  <c:v>6.719291213660866</c:v>
                </c:pt>
                <c:pt idx="43">
                  <c:v>2.3453365495426821</c:v>
                </c:pt>
                <c:pt idx="44">
                  <c:v>3.508678903969515</c:v>
                </c:pt>
                <c:pt idx="45">
                  <c:v>2.4973138329664639</c:v>
                </c:pt>
                <c:pt idx="46">
                  <c:v>8.7958917378943902E-2</c:v>
                </c:pt>
                <c:pt idx="47">
                  <c:v>3.990773091837613</c:v>
                </c:pt>
                <c:pt idx="48">
                  <c:v>3.6593548452383828E-2</c:v>
                </c:pt>
                <c:pt idx="49">
                  <c:v>2.9198006211810128</c:v>
                </c:pt>
                <c:pt idx="50">
                  <c:v>-4.2002530901178128</c:v>
                </c:pt>
                <c:pt idx="51">
                  <c:v>-1.596595011533565</c:v>
                </c:pt>
                <c:pt idx="52">
                  <c:v>-4.3456292602389404</c:v>
                </c:pt>
                <c:pt idx="53">
                  <c:v>-3.1287221160090493</c:v>
                </c:pt>
                <c:pt idx="54">
                  <c:v>-2.7631365824747038</c:v>
                </c:pt>
                <c:pt idx="55">
                  <c:v>-0.55940201367558107</c:v>
                </c:pt>
                <c:pt idx="56">
                  <c:v>-1.3535570298135142</c:v>
                </c:pt>
                <c:pt idx="57">
                  <c:v>-5.4731636608422294</c:v>
                </c:pt>
                <c:pt idx="58">
                  <c:v>-4.1855201015002006</c:v>
                </c:pt>
                <c:pt idx="59">
                  <c:v>-4.3577189937427923</c:v>
                </c:pt>
                <c:pt idx="60">
                  <c:v>-0.16575556063850261</c:v>
                </c:pt>
                <c:pt idx="61">
                  <c:v>-2.4466758208489452</c:v>
                </c:pt>
                <c:pt idx="62">
                  <c:v>-4.9867980427728673</c:v>
                </c:pt>
                <c:pt idx="63">
                  <c:v>-3.0018614449749919</c:v>
                </c:pt>
                <c:pt idx="64">
                  <c:v>-2.6960214811347312</c:v>
                </c:pt>
                <c:pt idx="65">
                  <c:v>-3.6082062032962989</c:v>
                </c:pt>
                <c:pt idx="66">
                  <c:v>4.4580740123079101</c:v>
                </c:pt>
                <c:pt idx="67">
                  <c:v>-10.497398119015056</c:v>
                </c:pt>
                <c:pt idx="68">
                  <c:v>2.9412930442349419</c:v>
                </c:pt>
                <c:pt idx="69">
                  <c:v>-0.47090265768662798</c:v>
                </c:pt>
                <c:pt idx="70">
                  <c:v>-4.5866825173713801</c:v>
                </c:pt>
                <c:pt idx="71">
                  <c:v>3.8731761645083331</c:v>
                </c:pt>
                <c:pt idx="72">
                  <c:v>-5.4665548564881146</c:v>
                </c:pt>
                <c:pt idx="73">
                  <c:v>-0.62919830158832557</c:v>
                </c:pt>
                <c:pt idx="74">
                  <c:v>-5.016691212636248</c:v>
                </c:pt>
                <c:pt idx="75">
                  <c:v>-2.0914187015256118</c:v>
                </c:pt>
                <c:pt idx="76">
                  <c:v>-2.9979952240085912</c:v>
                </c:pt>
                <c:pt idx="77">
                  <c:v>-5.8009739565581233</c:v>
                </c:pt>
                <c:pt idx="78">
                  <c:v>-1.9096374537720382</c:v>
                </c:pt>
                <c:pt idx="79">
                  <c:v>0.65959498583697318</c:v>
                </c:pt>
                <c:pt idx="80">
                  <c:v>-3.9968219009450419</c:v>
                </c:pt>
                <c:pt idx="81">
                  <c:v>-4.5469934074463607</c:v>
                </c:pt>
                <c:pt idx="82">
                  <c:v>-4.5654060343697491</c:v>
                </c:pt>
                <c:pt idx="83">
                  <c:v>-2.6629632394228802</c:v>
                </c:pt>
                <c:pt idx="84">
                  <c:v>-3.4810103461732265</c:v>
                </c:pt>
                <c:pt idx="85">
                  <c:v>-3.0684614371830783</c:v>
                </c:pt>
                <c:pt idx="86">
                  <c:v>-1.2308656321813705</c:v>
                </c:pt>
                <c:pt idx="87">
                  <c:v>-3.8928439604430838</c:v>
                </c:pt>
                <c:pt idx="88">
                  <c:v>6.2840270166781442</c:v>
                </c:pt>
                <c:pt idx="89">
                  <c:v>-3.0210434824583636</c:v>
                </c:pt>
                <c:pt idx="90">
                  <c:v>4.7241601712303067</c:v>
                </c:pt>
                <c:pt idx="91">
                  <c:v>-4.7942586840473105</c:v>
                </c:pt>
                <c:pt idx="92">
                  <c:v>3.0645333815744573</c:v>
                </c:pt>
                <c:pt idx="93">
                  <c:v>-3.4470176400030805</c:v>
                </c:pt>
                <c:pt idx="94">
                  <c:v>-0.51552733174634779</c:v>
                </c:pt>
                <c:pt idx="95">
                  <c:v>-3.2658496346114907</c:v>
                </c:pt>
                <c:pt idx="96">
                  <c:v>1.5454250898533655</c:v>
                </c:pt>
                <c:pt idx="97">
                  <c:v>-4.0729946375344577</c:v>
                </c:pt>
                <c:pt idx="98">
                  <c:v>0.48037370002199875</c:v>
                </c:pt>
                <c:pt idx="99">
                  <c:v>-0.76785794187309042</c:v>
                </c:pt>
                <c:pt idx="100">
                  <c:v>-0.55917741989127645</c:v>
                </c:pt>
                <c:pt idx="101">
                  <c:v>-1.8874283070815583</c:v>
                </c:pt>
                <c:pt idx="102">
                  <c:v>-1.6568464233801645</c:v>
                </c:pt>
                <c:pt idx="103">
                  <c:v>-0.66181903496845074</c:v>
                </c:pt>
                <c:pt idx="104">
                  <c:v>0.37605723599421736</c:v>
                </c:pt>
                <c:pt idx="105">
                  <c:v>-0.83504570229107156</c:v>
                </c:pt>
                <c:pt idx="106">
                  <c:v>-1.316393819923571</c:v>
                </c:pt>
                <c:pt idx="107">
                  <c:v>-0.27505343227872103</c:v>
                </c:pt>
                <c:pt idx="108">
                  <c:v>7.192821099991864E-2</c:v>
                </c:pt>
                <c:pt idx="109">
                  <c:v>2.3836044859728931</c:v>
                </c:pt>
                <c:pt idx="110">
                  <c:v>0.98941955461455411</c:v>
                </c:pt>
                <c:pt idx="111">
                  <c:v>1.2706590523645307</c:v>
                </c:pt>
                <c:pt idx="112">
                  <c:v>0.53541357239132736</c:v>
                </c:pt>
                <c:pt idx="113">
                  <c:v>-0.11027661502639896</c:v>
                </c:pt>
                <c:pt idx="114">
                  <c:v>1.4866778245885035</c:v>
                </c:pt>
                <c:pt idx="115">
                  <c:v>1.1822093993151324</c:v>
                </c:pt>
                <c:pt idx="116">
                  <c:v>0.77169737178875142</c:v>
                </c:pt>
                <c:pt idx="117">
                  <c:v>-1.0361552965278316</c:v>
                </c:pt>
                <c:pt idx="118">
                  <c:v>-2.3456486531267808</c:v>
                </c:pt>
                <c:pt idx="119">
                  <c:v>2.1009107743602957</c:v>
                </c:pt>
                <c:pt idx="120">
                  <c:v>1.9933122294118713</c:v>
                </c:pt>
                <c:pt idx="121">
                  <c:v>4.9298886108362661</c:v>
                </c:pt>
                <c:pt idx="122">
                  <c:v>5.501897609966087</c:v>
                </c:pt>
                <c:pt idx="123">
                  <c:v>-1.347433806509426</c:v>
                </c:pt>
                <c:pt idx="124">
                  <c:v>-6.3931401187409698</c:v>
                </c:pt>
                <c:pt idx="125">
                  <c:v>-12.736477881482895</c:v>
                </c:pt>
                <c:pt idx="126">
                  <c:v>-3.9830940214186201</c:v>
                </c:pt>
                <c:pt idx="127">
                  <c:v>1.7541459203767751</c:v>
                </c:pt>
                <c:pt idx="128">
                  <c:v>3.3357510828266497</c:v>
                </c:pt>
                <c:pt idx="129">
                  <c:v>7.1049140999241525</c:v>
                </c:pt>
                <c:pt idx="130">
                  <c:v>-1.0762756659165436</c:v>
                </c:pt>
                <c:pt idx="131">
                  <c:v>-9.9696801794691314E-2</c:v>
                </c:pt>
                <c:pt idx="132">
                  <c:v>3.2096446890485995</c:v>
                </c:pt>
                <c:pt idx="133">
                  <c:v>0.80589094643470194</c:v>
                </c:pt>
                <c:pt idx="134">
                  <c:v>-2.1220637918638734</c:v>
                </c:pt>
                <c:pt idx="135">
                  <c:v>-7.7746030622568423</c:v>
                </c:pt>
                <c:pt idx="136">
                  <c:v>-6.9510323293633904</c:v>
                </c:pt>
                <c:pt idx="137">
                  <c:v>-1.143123145017424</c:v>
                </c:pt>
                <c:pt idx="138">
                  <c:v>-5.6284631336384559</c:v>
                </c:pt>
                <c:pt idx="139">
                  <c:v>-4.3977247785275129</c:v>
                </c:pt>
                <c:pt idx="140">
                  <c:v>-2.3066691424412857</c:v>
                </c:pt>
                <c:pt idx="141">
                  <c:v>-0.96999199942663417</c:v>
                </c:pt>
                <c:pt idx="142">
                  <c:v>-3.0050913424795223</c:v>
                </c:pt>
                <c:pt idx="143">
                  <c:v>-1.2514955203642075</c:v>
                </c:pt>
                <c:pt idx="144">
                  <c:v>-4.189189561466204</c:v>
                </c:pt>
                <c:pt idx="145">
                  <c:v>-5.8023813753244653</c:v>
                </c:pt>
                <c:pt idx="146">
                  <c:v>-6.1984669882621954</c:v>
                </c:pt>
                <c:pt idx="147">
                  <c:v>-3.2238626125087522</c:v>
                </c:pt>
                <c:pt idx="148">
                  <c:v>-5.1420956660467656</c:v>
                </c:pt>
                <c:pt idx="149">
                  <c:v>-5.0151850927360062</c:v>
                </c:pt>
                <c:pt idx="150">
                  <c:v>-3.7816337520650958</c:v>
                </c:pt>
                <c:pt idx="151">
                  <c:v>-6.4026044445178059</c:v>
                </c:pt>
                <c:pt idx="152">
                  <c:v>-4.9974239760754475</c:v>
                </c:pt>
                <c:pt idx="153">
                  <c:v>-1.6035744980239475</c:v>
                </c:pt>
                <c:pt idx="154">
                  <c:v>0.75467575471054804</c:v>
                </c:pt>
                <c:pt idx="155">
                  <c:v>4.5835259395308467</c:v>
                </c:pt>
                <c:pt idx="156">
                  <c:v>1.9684229176457757</c:v>
                </c:pt>
                <c:pt idx="157">
                  <c:v>-6.8259525992686054</c:v>
                </c:pt>
                <c:pt idx="158">
                  <c:v>-2.9268431371553625</c:v>
                </c:pt>
                <c:pt idx="159">
                  <c:v>-3.4380689643697373</c:v>
                </c:pt>
                <c:pt idx="160">
                  <c:v>-0.12899408995523398</c:v>
                </c:pt>
                <c:pt idx="161">
                  <c:v>-2.2254647935088805</c:v>
                </c:pt>
                <c:pt idx="162">
                  <c:v>0.19489362271788924</c:v>
                </c:pt>
                <c:pt idx="163">
                  <c:v>-0.48181294229028637</c:v>
                </c:pt>
                <c:pt idx="164">
                  <c:v>-0.45855011188593053</c:v>
                </c:pt>
                <c:pt idx="165">
                  <c:v>-0.3125294236814522</c:v>
                </c:pt>
                <c:pt idx="166">
                  <c:v>-0.84352121900019439</c:v>
                </c:pt>
                <c:pt idx="167">
                  <c:v>-6.5816101470952617</c:v>
                </c:pt>
                <c:pt idx="168">
                  <c:v>-2.0575714099161262</c:v>
                </c:pt>
                <c:pt idx="169">
                  <c:v>-7.8540143243195288</c:v>
                </c:pt>
                <c:pt idx="170">
                  <c:v>0.10099011651128276</c:v>
                </c:pt>
                <c:pt idx="171">
                  <c:v>-0.14555259802129772</c:v>
                </c:pt>
                <c:pt idx="172">
                  <c:v>3.8256628600530584</c:v>
                </c:pt>
                <c:pt idx="173">
                  <c:v>4.2161215063539563</c:v>
                </c:pt>
                <c:pt idx="174">
                  <c:v>2.2247954770782092</c:v>
                </c:pt>
                <c:pt idx="175">
                  <c:v>-4.8954280389799623</c:v>
                </c:pt>
                <c:pt idx="176">
                  <c:v>9.0279144089477796</c:v>
                </c:pt>
                <c:pt idx="177">
                  <c:v>9.0000106720170514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4-473F-9667-8C827D59BCA5}"/>
            </c:ext>
          </c:extLst>
        </c:ser>
        <c:ser>
          <c:idx val="1"/>
          <c:order val="1"/>
          <c:tx>
            <c:strRef>
              <c:f>data78!$V$1</c:f>
              <c:strCache>
                <c:ptCount val="1"/>
                <c:pt idx="0">
                  <c:v>defllin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data78!$V$2:$V$179</c:f>
              <c:numCache>
                <c:formatCode>#,##0.000</c:formatCode>
                <c:ptCount val="178"/>
                <c:pt idx="0">
                  <c:v>3.2354608173867119</c:v>
                </c:pt>
                <c:pt idx="1">
                  <c:v>1.5312269012295916</c:v>
                </c:pt>
                <c:pt idx="2">
                  <c:v>0.24119905638635508</c:v>
                </c:pt>
                <c:pt idx="3">
                  <c:v>0.2590887756894773</c:v>
                </c:pt>
                <c:pt idx="4">
                  <c:v>1.9014115019826194</c:v>
                </c:pt>
                <c:pt idx="5">
                  <c:v>5.7966733215804371</c:v>
                </c:pt>
                <c:pt idx="6">
                  <c:v>3.1584624841552023</c:v>
                </c:pt>
                <c:pt idx="7">
                  <c:v>1.3071575317733348</c:v>
                </c:pt>
                <c:pt idx="8">
                  <c:v>2.1632061065918524</c:v>
                </c:pt>
                <c:pt idx="9">
                  <c:v>1.3091427068924864</c:v>
                </c:pt>
                <c:pt idx="10">
                  <c:v>4.2216149000503282</c:v>
                </c:pt>
                <c:pt idx="11">
                  <c:v>4.5399245632366405</c:v>
                </c:pt>
                <c:pt idx="12">
                  <c:v>-0.19715313149136637</c:v>
                </c:pt>
                <c:pt idx="13">
                  <c:v>1.8978830827427764</c:v>
                </c:pt>
                <c:pt idx="14">
                  <c:v>6.6606371981146797</c:v>
                </c:pt>
                <c:pt idx="15">
                  <c:v>6.3730761606488171</c:v>
                </c:pt>
                <c:pt idx="16">
                  <c:v>5.2388387895262056</c:v>
                </c:pt>
                <c:pt idx="17">
                  <c:v>5.0370713623801002</c:v>
                </c:pt>
                <c:pt idx="18">
                  <c:v>1.2166024429808138</c:v>
                </c:pt>
                <c:pt idx="19">
                  <c:v>6.3523052007305072</c:v>
                </c:pt>
                <c:pt idx="20">
                  <c:v>1.0898909399105099</c:v>
                </c:pt>
                <c:pt idx="21">
                  <c:v>-1.009786822625431</c:v>
                </c:pt>
                <c:pt idx="22">
                  <c:v>5.2071712398262626</c:v>
                </c:pt>
                <c:pt idx="23">
                  <c:v>-2.0043672402000627</c:v>
                </c:pt>
                <c:pt idx="24">
                  <c:v>0.22660120237111503</c:v>
                </c:pt>
                <c:pt idx="25">
                  <c:v>-2.0742458742463112</c:v>
                </c:pt>
                <c:pt idx="26">
                  <c:v>-4.6440769151408876</c:v>
                </c:pt>
                <c:pt idx="27">
                  <c:v>-2.2534195250800768</c:v>
                </c:pt>
                <c:pt idx="28">
                  <c:v>2.9395431697264875</c:v>
                </c:pt>
                <c:pt idx="29">
                  <c:v>0.52037852911180504</c:v>
                </c:pt>
                <c:pt idx="30">
                  <c:v>-2.0268575039672689</c:v>
                </c:pt>
                <c:pt idx="31">
                  <c:v>2.8476980708849258</c:v>
                </c:pt>
                <c:pt idx="32">
                  <c:v>-1.0351942863480481</c:v>
                </c:pt>
                <c:pt idx="33">
                  <c:v>1.9231427641704943</c:v>
                </c:pt>
                <c:pt idx="34">
                  <c:v>0.37603113592126114</c:v>
                </c:pt>
                <c:pt idx="35">
                  <c:v>0.83558162907752642</c:v>
                </c:pt>
                <c:pt idx="36">
                  <c:v>0.2964419303646233</c:v>
                </c:pt>
                <c:pt idx="37">
                  <c:v>2.7679692585697406</c:v>
                </c:pt>
                <c:pt idx="38">
                  <c:v>-0.1761771124483591</c:v>
                </c:pt>
                <c:pt idx="39">
                  <c:v>-1.8608574277750773</c:v>
                </c:pt>
                <c:pt idx="40">
                  <c:v>6.8645013267783206</c:v>
                </c:pt>
                <c:pt idx="41">
                  <c:v>3.8149659524076762</c:v>
                </c:pt>
                <c:pt idx="42">
                  <c:v>5.2154862066956955</c:v>
                </c:pt>
                <c:pt idx="43">
                  <c:v>0.8738714352004191</c:v>
                </c:pt>
                <c:pt idx="44">
                  <c:v>2.0695536822501586</c:v>
                </c:pt>
                <c:pt idx="45">
                  <c:v>1.0905285038700141</c:v>
                </c:pt>
                <c:pt idx="46">
                  <c:v>-1.2864865190945984</c:v>
                </c:pt>
                <c:pt idx="47">
                  <c:v>2.6486675479869772</c:v>
                </c:pt>
                <c:pt idx="48">
                  <c:v>-1.2731721027753453</c:v>
                </c:pt>
                <c:pt idx="49">
                  <c:v>1.6423748625761911</c:v>
                </c:pt>
                <c:pt idx="50">
                  <c:v>-5.4453389560997278</c:v>
                </c:pt>
                <c:pt idx="51">
                  <c:v>-2.8093409848925734</c:v>
                </c:pt>
                <c:pt idx="52">
                  <c:v>-5.5260353409750413</c:v>
                </c:pt>
                <c:pt idx="53">
                  <c:v>-4.2767883041222436</c:v>
                </c:pt>
                <c:pt idx="54">
                  <c:v>-3.8788628779649916</c:v>
                </c:pt>
                <c:pt idx="55">
                  <c:v>-1.6427884165429614</c:v>
                </c:pt>
                <c:pt idx="56">
                  <c:v>-2.4046035400579879</c:v>
                </c:pt>
                <c:pt idx="57">
                  <c:v>-6.4918702784637965</c:v>
                </c:pt>
                <c:pt idx="58">
                  <c:v>-5.1718868264988602</c:v>
                </c:pt>
                <c:pt idx="59">
                  <c:v>-5.3117458261185453</c:v>
                </c:pt>
                <c:pt idx="60">
                  <c:v>-1.087442500391349</c:v>
                </c:pt>
                <c:pt idx="61">
                  <c:v>-3.3360228679788841</c:v>
                </c:pt>
                <c:pt idx="62">
                  <c:v>-5.8438051972799006</c:v>
                </c:pt>
                <c:pt idx="63">
                  <c:v>-3.8265287068591176</c:v>
                </c:pt>
                <c:pt idx="64">
                  <c:v>-3.4883488503959494</c:v>
                </c:pt>
                <c:pt idx="65">
                  <c:v>-4.3681936799346115</c:v>
                </c:pt>
                <c:pt idx="66">
                  <c:v>3.730426428292505</c:v>
                </c:pt>
                <c:pt idx="67">
                  <c:v>-11.192705810407556</c:v>
                </c:pt>
                <c:pt idx="68">
                  <c:v>2.27832524546535</c:v>
                </c:pt>
                <c:pt idx="69">
                  <c:v>-1.1015305638333124</c:v>
                </c:pt>
                <c:pt idx="70">
                  <c:v>-5.1849705308951579</c:v>
                </c:pt>
                <c:pt idx="71">
                  <c:v>3.3072280436074619</c:v>
                </c:pt>
                <c:pt idx="72">
                  <c:v>-6.0001630847660783</c:v>
                </c:pt>
                <c:pt idx="73">
                  <c:v>-1.1304666372433827</c:v>
                </c:pt>
                <c:pt idx="74">
                  <c:v>-5.4856196556683976</c:v>
                </c:pt>
                <c:pt idx="75">
                  <c:v>-2.5280072519348549</c:v>
                </c:pt>
                <c:pt idx="76">
                  <c:v>-3.4022438817949276</c:v>
                </c:pt>
                <c:pt idx="77">
                  <c:v>-6.1728827217215532</c:v>
                </c:pt>
                <c:pt idx="78">
                  <c:v>-2.2492063263125606</c:v>
                </c:pt>
                <c:pt idx="79">
                  <c:v>0.35236600591935741</c:v>
                </c:pt>
                <c:pt idx="80">
                  <c:v>-4.271710988239751</c:v>
                </c:pt>
                <c:pt idx="81">
                  <c:v>-4.7895426021181624</c:v>
                </c:pt>
                <c:pt idx="82">
                  <c:v>-4.7756153364186442</c:v>
                </c:pt>
                <c:pt idx="83">
                  <c:v>-2.8408326488488687</c:v>
                </c:pt>
                <c:pt idx="84">
                  <c:v>-3.6265398629763075</c:v>
                </c:pt>
                <c:pt idx="85">
                  <c:v>-3.1816510613632527</c:v>
                </c:pt>
                <c:pt idx="86">
                  <c:v>-1.3117153637386383</c:v>
                </c:pt>
                <c:pt idx="87">
                  <c:v>-3.9413537993774441</c:v>
                </c:pt>
                <c:pt idx="88">
                  <c:v>6.2678570703666905</c:v>
                </c:pt>
                <c:pt idx="89">
                  <c:v>-3.0048735361469108</c:v>
                </c:pt>
                <c:pt idx="90">
                  <c:v>4.7726700101646671</c:v>
                </c:pt>
                <c:pt idx="91">
                  <c:v>-4.7134089524900435</c:v>
                </c:pt>
                <c:pt idx="92">
                  <c:v>3.1777230057546308</c:v>
                </c:pt>
                <c:pt idx="93">
                  <c:v>-3.3014881232</c:v>
                </c:pt>
                <c:pt idx="94">
                  <c:v>-0.33765792232036063</c:v>
                </c:pt>
                <c:pt idx="95">
                  <c:v>-3.0556403325625965</c:v>
                </c:pt>
                <c:pt idx="96">
                  <c:v>1.7879742845251667</c:v>
                </c:pt>
                <c:pt idx="97">
                  <c:v>-3.7981055502397498</c:v>
                </c:pt>
                <c:pt idx="98">
                  <c:v>0.78760267993961364</c:v>
                </c:pt>
                <c:pt idx="99">
                  <c:v>-0.42828906933256894</c:v>
                </c:pt>
                <c:pt idx="100">
                  <c:v>-0.18726865472784793</c:v>
                </c:pt>
                <c:pt idx="101">
                  <c:v>-1.4831796492952227</c:v>
                </c:pt>
                <c:pt idx="102">
                  <c:v>-1.2202578729709224</c:v>
                </c:pt>
                <c:pt idx="103">
                  <c:v>-0.19289059193630154</c:v>
                </c:pt>
                <c:pt idx="104">
                  <c:v>0.87732557164927361</c:v>
                </c:pt>
                <c:pt idx="105">
                  <c:v>-0.30143747401310872</c:v>
                </c:pt>
                <c:pt idx="106">
                  <c:v>-0.75044569902270108</c:v>
                </c:pt>
                <c:pt idx="107">
                  <c:v>0.32323458124505589</c:v>
                </c:pt>
                <c:pt idx="108">
                  <c:v>0.70255611714660215</c:v>
                </c:pt>
                <c:pt idx="109">
                  <c:v>3.0465722847424836</c:v>
                </c:pt>
                <c:pt idx="110">
                  <c:v>1.6847272460070513</c:v>
                </c:pt>
                <c:pt idx="111">
                  <c:v>1.9983066363799349</c:v>
                </c:pt>
                <c:pt idx="112">
                  <c:v>1.2954010490296386</c:v>
                </c:pt>
                <c:pt idx="113">
                  <c:v>0.68205075423481887</c:v>
                </c:pt>
                <c:pt idx="114">
                  <c:v>2.3113450864726284</c:v>
                </c:pt>
                <c:pt idx="115">
                  <c:v>2.0392165538221638</c:v>
                </c:pt>
                <c:pt idx="116">
                  <c:v>1.6610444189186899</c:v>
                </c:pt>
                <c:pt idx="117">
                  <c:v>-0.11446835677498601</c:v>
                </c:pt>
                <c:pt idx="118">
                  <c:v>-1.3916218207510285</c:v>
                </c:pt>
                <c:pt idx="119">
                  <c:v>3.0872774993589549</c:v>
                </c:pt>
                <c:pt idx="120">
                  <c:v>3.0120188470334375</c:v>
                </c:pt>
                <c:pt idx="121">
                  <c:v>5.9809351210807389</c:v>
                </c:pt>
                <c:pt idx="122">
                  <c:v>6.5852840128334673</c:v>
                </c:pt>
                <c:pt idx="123">
                  <c:v>-0.23170751101913911</c:v>
                </c:pt>
                <c:pt idx="124">
                  <c:v>-5.2450739306277772</c:v>
                </c:pt>
                <c:pt idx="125">
                  <c:v>-11.556071800746793</c:v>
                </c:pt>
                <c:pt idx="126">
                  <c:v>-2.7703480480596125</c:v>
                </c:pt>
                <c:pt idx="127">
                  <c:v>2.9992317863586893</c:v>
                </c:pt>
                <c:pt idx="128">
                  <c:v>4.6131768414314704</c:v>
                </c:pt>
                <c:pt idx="129">
                  <c:v>8.4146797511518798</c:v>
                </c:pt>
                <c:pt idx="130">
                  <c:v>0.2658298779340913</c:v>
                </c:pt>
                <c:pt idx="131">
                  <c:v>1.2747486346788501</c:v>
                </c:pt>
                <c:pt idx="132">
                  <c:v>4.6164300181450484</c:v>
                </c:pt>
                <c:pt idx="133">
                  <c:v>2.2450161681540575</c:v>
                </c:pt>
                <c:pt idx="134">
                  <c:v>-0.65059867752161127</c:v>
                </c:pt>
                <c:pt idx="135">
                  <c:v>-6.2707980552916727</c:v>
                </c:pt>
                <c:pt idx="136">
                  <c:v>-5.4148874297753142</c:v>
                </c:pt>
                <c:pt idx="137">
                  <c:v>0.42536164719355885</c:v>
                </c:pt>
                <c:pt idx="138">
                  <c:v>-4.0276384488045665</c:v>
                </c:pt>
                <c:pt idx="139">
                  <c:v>-2.7645602010707155</c:v>
                </c:pt>
                <c:pt idx="140">
                  <c:v>-0.64116467236158248</c:v>
                </c:pt>
                <c:pt idx="141">
                  <c:v>0.72785236327597591</c:v>
                </c:pt>
                <c:pt idx="142">
                  <c:v>-1.2749070871540045</c:v>
                </c:pt>
                <c:pt idx="143">
                  <c:v>0.51102862758421663</c:v>
                </c:pt>
                <c:pt idx="144">
                  <c:v>-2.3943255208948733</c:v>
                </c:pt>
                <c:pt idx="145">
                  <c:v>-3.9751774421302275</c:v>
                </c:pt>
                <c:pt idx="146">
                  <c:v>-4.3389231624450506</c:v>
                </c:pt>
                <c:pt idx="147">
                  <c:v>-1.3319788940687007</c:v>
                </c:pt>
                <c:pt idx="148">
                  <c:v>-3.2178720549838071</c:v>
                </c:pt>
                <c:pt idx="149">
                  <c:v>-3.0586215890501407</c:v>
                </c:pt>
                <c:pt idx="150">
                  <c:v>-1.7927303557563237</c:v>
                </c:pt>
                <c:pt idx="151">
                  <c:v>-4.3813611555861254</c:v>
                </c:pt>
                <c:pt idx="152">
                  <c:v>-2.9438407945208613</c:v>
                </c:pt>
                <c:pt idx="153">
                  <c:v>0.48234857615354532</c:v>
                </c:pt>
                <c:pt idx="154">
                  <c:v>2.8729387215109474</c:v>
                </c:pt>
                <c:pt idx="155">
                  <c:v>6.7341287989541536</c:v>
                </c:pt>
                <c:pt idx="156">
                  <c:v>4.1513656696919892</c:v>
                </c:pt>
                <c:pt idx="157">
                  <c:v>-4.6106699545994854</c:v>
                </c:pt>
                <c:pt idx="158">
                  <c:v>-0.67922059986333472</c:v>
                </c:pt>
                <c:pt idx="159">
                  <c:v>-1.1581065344548032</c:v>
                </c:pt>
                <c:pt idx="160">
                  <c:v>2.1833082325826068</c:v>
                </c:pt>
                <c:pt idx="161">
                  <c:v>0.11917742165186751</c:v>
                </c:pt>
                <c:pt idx="162">
                  <c:v>2.5718757305015441</c:v>
                </c:pt>
                <c:pt idx="163">
                  <c:v>1.927509058116275</c:v>
                </c:pt>
                <c:pt idx="164">
                  <c:v>1.9831117811435384</c:v>
                </c:pt>
                <c:pt idx="165">
                  <c:v>2.1614723619709233</c:v>
                </c:pt>
                <c:pt idx="166">
                  <c:v>1.6628204592750877</c:v>
                </c:pt>
                <c:pt idx="167">
                  <c:v>-4.0429285761970721</c:v>
                </c:pt>
                <c:pt idx="168">
                  <c:v>0.51345005360496998</c:v>
                </c:pt>
                <c:pt idx="169">
                  <c:v>-5.2506529681755261</c:v>
                </c:pt>
                <c:pt idx="170">
                  <c:v>2.7366913652781921</c:v>
                </c:pt>
                <c:pt idx="171">
                  <c:v>2.5224885433685191</c:v>
                </c:pt>
                <c:pt idx="172">
                  <c:v>6.5260438940657819</c:v>
                </c:pt>
                <c:pt idx="173">
                  <c:v>6.9488424329895864</c:v>
                </c:pt>
                <c:pt idx="174">
                  <c:v>4.9898562963367468</c:v>
                </c:pt>
                <c:pt idx="175">
                  <c:v>-2.0980273270985181</c:v>
                </c:pt>
                <c:pt idx="176">
                  <c:v>11.857655013452129</c:v>
                </c:pt>
                <c:pt idx="177">
                  <c:v>11.86209116914431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4-473F-9667-8C827D59BCA5}"/>
            </c:ext>
          </c:extLst>
        </c:ser>
        <c:ser>
          <c:idx val="2"/>
          <c:order val="2"/>
          <c:tx>
            <c:strRef>
              <c:f>data78!$W$1</c:f>
              <c:strCache>
                <c:ptCount val="1"/>
                <c:pt idx="0">
                  <c:v>deflhp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data78!$W$2:$W$179</c:f>
              <c:numCache>
                <c:formatCode>#,##0.000</c:formatCode>
                <c:ptCount val="178"/>
                <c:pt idx="0">
                  <c:v>0.95857246555879705</c:v>
                </c:pt>
                <c:pt idx="1">
                  <c:v>-0.80990693573244954</c:v>
                </c:pt>
                <c:pt idx="2">
                  <c:v>-2.1647793735007888</c:v>
                </c:pt>
                <c:pt idx="3">
                  <c:v>-2.2124262708698916</c:v>
                </c:pt>
                <c:pt idx="4">
                  <c:v>-0.63507211384380646</c:v>
                </c:pt>
                <c:pt idx="5">
                  <c:v>3.1984320214637094</c:v>
                </c:pt>
                <c:pt idx="6">
                  <c:v>0.50471414236766954</c:v>
                </c:pt>
                <c:pt idx="7">
                  <c:v>-1.3948064714361763</c:v>
                </c:pt>
                <c:pt idx="8">
                  <c:v>-0.57895688650046395</c:v>
                </c:pt>
                <c:pt idx="9">
                  <c:v>-1.4636055592084674</c:v>
                </c:pt>
                <c:pt idx="10">
                  <c:v>1.4298539712039613</c:v>
                </c:pt>
                <c:pt idx="11">
                  <c:v>1.7435972287716428</c:v>
                </c:pt>
                <c:pt idx="12">
                  <c:v>-2.9816206263166514</c:v>
                </c:pt>
                <c:pt idx="13">
                  <c:v>-0.85740808732087892</c:v>
                </c:pt>
                <c:pt idx="14">
                  <c:v>3.9545925906895913</c:v>
                </c:pt>
                <c:pt idx="15">
                  <c:v>3.7396379865488321</c:v>
                </c:pt>
                <c:pt idx="16">
                  <c:v>2.7021849318782802</c:v>
                </c:pt>
                <c:pt idx="17">
                  <c:v>2.6198604430100154</c:v>
                </c:pt>
                <c:pt idx="18">
                  <c:v>-1.061715043169249</c:v>
                </c:pt>
                <c:pt idx="19">
                  <c:v>4.2274861030821658</c:v>
                </c:pt>
                <c:pt idx="20">
                  <c:v>-0.87100678171290813</c:v>
                </c:pt>
                <c:pt idx="21">
                  <c:v>-2.8031643272736444</c:v>
                </c:pt>
                <c:pt idx="22">
                  <c:v>3.5786330257691832</c:v>
                </c:pt>
                <c:pt idx="23">
                  <c:v>-3.4752748796798798</c:v>
                </c:pt>
                <c:pt idx="24">
                  <c:v>-1.1006490138162119</c:v>
                </c:pt>
                <c:pt idx="25">
                  <c:v>-3.2764042068970198</c:v>
                </c:pt>
                <c:pt idx="26">
                  <c:v>-5.7436133868483124</c:v>
                </c:pt>
                <c:pt idx="27">
                  <c:v>-3.2746608886456996</c:v>
                </c:pt>
                <c:pt idx="28">
                  <c:v>1.9740031896598147</c:v>
                </c:pt>
                <c:pt idx="29">
                  <c:v>-0.40827410088473215</c:v>
                </c:pt>
                <c:pt idx="30">
                  <c:v>-2.9348908781019847</c:v>
                </c:pt>
                <c:pt idx="31">
                  <c:v>1.9468169689372736</c:v>
                </c:pt>
                <c:pt idx="32">
                  <c:v>-1.9377546824510272</c:v>
                </c:pt>
                <c:pt idx="33">
                  <c:v>1.0134901642965826</c:v>
                </c:pt>
                <c:pt idx="34">
                  <c:v>-0.5414968239358684</c:v>
                </c:pt>
                <c:pt idx="35">
                  <c:v>-8.6608524924471908E-2</c:v>
                </c:pt>
                <c:pt idx="36">
                  <c:v>-0.62286249437830676</c:v>
                </c:pt>
                <c:pt idx="37">
                  <c:v>1.8634873743834852</c:v>
                </c:pt>
                <c:pt idx="38">
                  <c:v>-1.0491214678276739</c:v>
                </c:pt>
                <c:pt idx="39">
                  <c:v>-2.6819357687535201</c:v>
                </c:pt>
                <c:pt idx="40">
                  <c:v>6.119886684055742</c:v>
                </c:pt>
                <c:pt idx="41">
                  <c:v>3.1773580999124889</c:v>
                </c:pt>
                <c:pt idx="42">
                  <c:v>4.7175487153384221</c:v>
                </c:pt>
                <c:pt idx="43">
                  <c:v>0.54840250601813256</c:v>
                </c:pt>
                <c:pt idx="44">
                  <c:v>1.9465376784593964</c:v>
                </c:pt>
                <c:pt idx="45">
                  <c:v>1.196793199300517</c:v>
                </c:pt>
                <c:pt idx="46">
                  <c:v>-0.9284865260489239</c:v>
                </c:pt>
                <c:pt idx="47">
                  <c:v>3.2757362658563354</c:v>
                </c:pt>
                <c:pt idx="48">
                  <c:v>-0.36424209998040702</c:v>
                </c:pt>
                <c:pt idx="49">
                  <c:v>2.83937050812583</c:v>
                </c:pt>
                <c:pt idx="50">
                  <c:v>-3.960433860926555</c:v>
                </c:pt>
                <c:pt idx="51">
                  <c:v>-1.0448177907548999</c:v>
                </c:pt>
                <c:pt idx="52">
                  <c:v>-3.4958452848966886</c:v>
                </c:pt>
                <c:pt idx="53">
                  <c:v>-1.9998894983725959</c:v>
                </c:pt>
                <c:pt idx="54">
                  <c:v>-1.3770354067559358</c:v>
                </c:pt>
                <c:pt idx="55">
                  <c:v>1.0606155949075942</c:v>
                </c:pt>
                <c:pt idx="56">
                  <c:v>0.47631349253936373</c:v>
                </c:pt>
                <c:pt idx="57">
                  <c:v>-3.4588780224379674</c:v>
                </c:pt>
                <c:pt idx="58">
                  <c:v>-2.0139291193193238</c:v>
                </c:pt>
                <c:pt idx="59">
                  <c:v>-2.0554426158524985</c:v>
                </c:pt>
                <c:pt idx="60">
                  <c:v>2.2423347948011587</c:v>
                </c:pt>
                <c:pt idx="61">
                  <c:v>4.5390275522089407E-2</c:v>
                </c:pt>
                <c:pt idx="62">
                  <c:v>-2.4309627197931483</c:v>
                </c:pt>
                <c:pt idx="63">
                  <c:v>-0.40086005633617439</c:v>
                </c:pt>
                <c:pt idx="64">
                  <c:v>-6.5334482713427011E-2</c:v>
                </c:pt>
                <c:pt idx="65">
                  <c:v>-0.95994080836093687</c:v>
                </c:pt>
                <c:pt idx="66">
                  <c:v>7.1152246671487802</c:v>
                </c:pt>
                <c:pt idx="67">
                  <c:v>-7.8360413012121235</c:v>
                </c:pt>
                <c:pt idx="68">
                  <c:v>5.6017439523046288</c:v>
                </c:pt>
                <c:pt idx="69">
                  <c:v>2.1879948180158997</c:v>
                </c:pt>
                <c:pt idx="70">
                  <c:v>-1.9290225365787224</c:v>
                </c:pt>
                <c:pt idx="71">
                  <c:v>6.5295105511783547</c:v>
                </c:pt>
                <c:pt idx="72">
                  <c:v>-2.8108325607381923</c:v>
                </c:pt>
                <c:pt idx="73">
                  <c:v>2.023346064764854</c:v>
                </c:pt>
                <c:pt idx="74">
                  <c:v>-2.3714131854851757</c:v>
                </c:pt>
                <c:pt idx="75">
                  <c:v>0.53971741399878992</c:v>
                </c:pt>
                <c:pt idx="76">
                  <c:v>-0.38918162191369299</c:v>
                </c:pt>
                <c:pt idx="77">
                  <c:v>-3.2243058224575822</c:v>
                </c:pt>
                <c:pt idx="78">
                  <c:v>0.62366314352096919</c:v>
                </c:pt>
                <c:pt idx="79">
                  <c:v>3.1389220543999823</c:v>
                </c:pt>
                <c:pt idx="80">
                  <c:v>-1.5818480656084837</c:v>
                </c:pt>
                <c:pt idx="81">
                  <c:v>-2.2084880486906919</c:v>
                </c:pt>
                <c:pt idx="82">
                  <c:v>-2.3162312793663911</c:v>
                </c:pt>
                <c:pt idx="83">
                  <c:v>-0.51534779412980414</c:v>
                </c:pt>
                <c:pt idx="84">
                  <c:v>-1.4451018507853504</c:v>
                </c:pt>
                <c:pt idx="85">
                  <c:v>-1.1520043737609353</c:v>
                </c:pt>
                <c:pt idx="86">
                  <c:v>0.56170186400563082</c:v>
                </c:pt>
                <c:pt idx="87">
                  <c:v>-2.224577817235907</c:v>
                </c:pt>
                <c:pt idx="88">
                  <c:v>7.8312553070205357</c:v>
                </c:pt>
                <c:pt idx="89">
                  <c:v>-1.5865238978702223</c:v>
                </c:pt>
                <c:pt idx="90">
                  <c:v>6.0544713096033389</c:v>
                </c:pt>
                <c:pt idx="91">
                  <c:v>-3.5584930424854702</c:v>
                </c:pt>
                <c:pt idx="92">
                  <c:v>4.2127951210252981</c:v>
                </c:pt>
                <c:pt idx="93">
                  <c:v>-2.3796155045152219</c:v>
                </c:pt>
                <c:pt idx="94">
                  <c:v>0.47462920442373457</c:v>
                </c:pt>
                <c:pt idx="95">
                  <c:v>-2.3508677269264719</c:v>
                </c:pt>
                <c:pt idx="96">
                  <c:v>2.3854636628207762</c:v>
                </c:pt>
                <c:pt idx="97">
                  <c:v>-3.3080384902531303</c:v>
                </c:pt>
                <c:pt idx="98">
                  <c:v>1.168247031123574</c:v>
                </c:pt>
                <c:pt idx="99">
                  <c:v>-0.15886159291372115</c:v>
                </c:pt>
                <c:pt idx="100">
                  <c:v>-3.1376148899804779E-2</c:v>
                </c:pt>
                <c:pt idx="101">
                  <c:v>-1.4435648512513439</c:v>
                </c:pt>
                <c:pt idx="102">
                  <c:v>-1.3000685511791734</c:v>
                </c:pt>
                <c:pt idx="103">
                  <c:v>-0.39477731810722272</c:v>
                </c:pt>
                <c:pt idx="104">
                  <c:v>0.55202196540705639</c:v>
                </c:pt>
                <c:pt idx="105">
                  <c:v>-0.74994231700951719</c:v>
                </c:pt>
                <c:pt idx="106">
                  <c:v>-1.3207246737588458</c:v>
                </c:pt>
                <c:pt idx="107">
                  <c:v>-0.36571124457088811</c:v>
                </c:pt>
                <c:pt idx="108">
                  <c:v>-9.9443650522621496E-2</c:v>
                </c:pt>
                <c:pt idx="109">
                  <c:v>2.1398656825409379</c:v>
                </c:pt>
                <c:pt idx="110">
                  <c:v>0.68445726697015452</c:v>
                </c:pt>
                <c:pt idx="111">
                  <c:v>0.91707567252908184</c:v>
                </c:pt>
                <c:pt idx="112">
                  <c:v>0.14684264091879307</c:v>
                </c:pt>
                <c:pt idx="113">
                  <c:v>-0.51974358134481635</c:v>
                </c:pt>
                <c:pt idx="114">
                  <c:v>1.0707725398020713</c:v>
                </c:pt>
                <c:pt idx="115">
                  <c:v>0.77501455176355982</c:v>
                </c:pt>
                <c:pt idx="116">
                  <c:v>0.38838352366254281</c:v>
                </c:pt>
                <c:pt idx="117">
                  <c:v>-1.3808801606453951</c:v>
                </c:pt>
                <c:pt idx="118">
                  <c:v>-2.6377818659619319</c:v>
                </c:pt>
                <c:pt idx="119">
                  <c:v>1.8755296128722154</c:v>
                </c:pt>
                <c:pt idx="120">
                  <c:v>1.8506498657926356</c:v>
                </c:pt>
                <c:pt idx="121">
                  <c:v>4.8865459320567179</c:v>
                </c:pt>
                <c:pt idx="122">
                  <c:v>5.5739529872800189</c:v>
                </c:pt>
                <c:pt idx="123">
                  <c:v>-1.1474786087728091</c:v>
                </c:pt>
                <c:pt idx="124">
                  <c:v>-6.0598436637941013</c:v>
                </c:pt>
                <c:pt idx="125">
                  <c:v>-12.270741885949361</c:v>
                </c:pt>
                <c:pt idx="126">
                  <c:v>-3.3883759530432931</c:v>
                </c:pt>
                <c:pt idx="127">
                  <c:v>2.4795020564064663</c:v>
                </c:pt>
                <c:pt idx="128">
                  <c:v>4.2006324788513654</c:v>
                </c:pt>
                <c:pt idx="129">
                  <c:v>8.1238894570273903</c:v>
                </c:pt>
                <c:pt idx="130">
                  <c:v>0.11441846679227208</c:v>
                </c:pt>
                <c:pt idx="131">
                  <c:v>1.2783196035796722</c:v>
                </c:pt>
                <c:pt idx="132">
                  <c:v>4.788494035139653</c:v>
                </c:pt>
                <c:pt idx="133">
                  <c:v>2.59619212253252</c:v>
                </c:pt>
                <c:pt idx="134">
                  <c:v>-0.11557648400224352</c:v>
                </c:pt>
                <c:pt idx="135">
                  <c:v>-5.554702528483964</c:v>
                </c:pt>
                <c:pt idx="136">
                  <c:v>-4.5279264478389383</c:v>
                </c:pt>
                <c:pt idx="137">
                  <c:v>1.4690169228721206</c:v>
                </c:pt>
                <c:pt idx="138">
                  <c:v>-2.8425933699672106</c:v>
                </c:pt>
                <c:pt idx="139">
                  <c:v>-1.4554812744316621</c:v>
                </c:pt>
                <c:pt idx="140">
                  <c:v>0.77431730280459754</c:v>
                </c:pt>
                <c:pt idx="141">
                  <c:v>2.2327414195737547</c:v>
                </c:pt>
                <c:pt idx="142">
                  <c:v>0.30254396644463588</c:v>
                </c:pt>
                <c:pt idx="143">
                  <c:v>2.1429520148305405</c:v>
                </c:pt>
                <c:pt idx="144">
                  <c:v>-0.72745313345551477</c:v>
                </c:pt>
                <c:pt idx="145">
                  <c:v>-2.2956524027632232</c:v>
                </c:pt>
                <c:pt idx="146">
                  <c:v>-2.6713601760181174</c:v>
                </c:pt>
                <c:pt idx="147">
                  <c:v>0.29812376069984081</c:v>
                </c:pt>
                <c:pt idx="148">
                  <c:v>-1.6499419843325691</c:v>
                </c:pt>
                <c:pt idx="149">
                  <c:v>-1.5769766560661438</c:v>
                </c:pt>
                <c:pt idx="150">
                  <c:v>-0.41985220134032536</c:v>
                </c:pt>
                <c:pt idx="151">
                  <c:v>-3.1371148975796634</c:v>
                </c:pt>
                <c:pt idx="152">
                  <c:v>-1.8452126200804098</c:v>
                </c:pt>
                <c:pt idx="153">
                  <c:v>1.423212107367555</c:v>
                </c:pt>
                <c:pt idx="154">
                  <c:v>3.6498839352216819</c:v>
                </c:pt>
                <c:pt idx="155">
                  <c:v>7.3461053987012699</c:v>
                </c:pt>
                <c:pt idx="156">
                  <c:v>4.6001455593721232</c:v>
                </c:pt>
                <c:pt idx="157">
                  <c:v>-4.3250839866069093</c:v>
                </c:pt>
                <c:pt idx="158">
                  <c:v>-0.56146997167071078</c:v>
                </c:pt>
                <c:pt idx="159">
                  <c:v>-1.2147736931747148</c:v>
                </c:pt>
                <c:pt idx="160">
                  <c:v>1.9440507295696809</c:v>
                </c:pt>
                <c:pt idx="161">
                  <c:v>-0.31167385974421236</c:v>
                </c:pt>
                <c:pt idx="162">
                  <c:v>1.938381328216531</c:v>
                </c:pt>
                <c:pt idx="163">
                  <c:v>1.0784710801832476</c:v>
                </c:pt>
                <c:pt idx="164">
                  <c:v>0.90256717221997862</c:v>
                </c:pt>
                <c:pt idx="165">
                  <c:v>0.82972142170576335</c:v>
                </c:pt>
                <c:pt idx="166">
                  <c:v>5.5862737826068987E-2</c:v>
                </c:pt>
                <c:pt idx="167">
                  <c:v>-5.9539128540519624</c:v>
                </c:pt>
                <c:pt idx="168">
                  <c:v>-1.7352347954686995</c:v>
                </c:pt>
                <c:pt idx="169">
                  <c:v>-7.8718454473379929</c:v>
                </c:pt>
                <c:pt idx="170">
                  <c:v>-0.29186432515303462</c:v>
                </c:pt>
                <c:pt idx="171">
                  <c:v>-0.94341455841678989</c:v>
                </c:pt>
                <c:pt idx="172">
                  <c:v>2.5978629771389334</c:v>
                </c:pt>
                <c:pt idx="173">
                  <c:v>2.5390967275306151</c:v>
                </c:pt>
                <c:pt idx="174">
                  <c:v>8.3278594991232247E-2</c:v>
                </c:pt>
                <c:pt idx="175">
                  <c:v>-7.5142714011035379</c:v>
                </c:pt>
                <c:pt idx="176">
                  <c:v>5.9212909714742272</c:v>
                </c:pt>
                <c:pt idx="177">
                  <c:v>5.402230764965422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14-473F-9667-8C827D59BCA5}"/>
            </c:ext>
          </c:extLst>
        </c:ser>
        <c:ser>
          <c:idx val="3"/>
          <c:order val="3"/>
          <c:tx>
            <c:strRef>
              <c:f>data78!$T$1</c:f>
              <c:strCache>
                <c:ptCount val="1"/>
                <c:pt idx="0">
                  <c:v>defl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data78!$T$2:$T$179</c:f>
              <c:numCache>
                <c:formatCode>#,##0.000</c:formatCode>
                <c:ptCount val="178"/>
                <c:pt idx="0">
                  <c:v>10.19118892272242</c:v>
                </c:pt>
                <c:pt idx="1">
                  <c:v>8.454615113942392</c:v>
                </c:pt>
                <c:pt idx="2">
                  <c:v>7.1322473764762488</c:v>
                </c:pt>
                <c:pt idx="3">
                  <c:v>7.1177972031564645</c:v>
                </c:pt>
                <c:pt idx="4">
                  <c:v>8.7277800368266991</c:v>
                </c:pt>
                <c:pt idx="5">
                  <c:v>12.59070196380161</c:v>
                </c:pt>
                <c:pt idx="6">
                  <c:v>9.9201512337534687</c:v>
                </c:pt>
                <c:pt idx="7">
                  <c:v>8.0365063887486947</c:v>
                </c:pt>
                <c:pt idx="8">
                  <c:v>8.8602150709443048</c:v>
                </c:pt>
                <c:pt idx="9">
                  <c:v>7.9738117786220322</c:v>
                </c:pt>
                <c:pt idx="10">
                  <c:v>10.853944079156967</c:v>
                </c:pt>
                <c:pt idx="11">
                  <c:v>11.139913849720372</c:v>
                </c:pt>
                <c:pt idx="12">
                  <c:v>6.3704962623694588</c:v>
                </c:pt>
                <c:pt idx="13">
                  <c:v>8.4331925839806949</c:v>
                </c:pt>
                <c:pt idx="14">
                  <c:v>13.163606806729691</c:v>
                </c:pt>
                <c:pt idx="15">
                  <c:v>12.843705876640922</c:v>
                </c:pt>
                <c:pt idx="16">
                  <c:v>11.677128612895403</c:v>
                </c:pt>
                <c:pt idx="17">
                  <c:v>11.443021293126391</c:v>
                </c:pt>
                <c:pt idx="18">
                  <c:v>7.5902124811041976</c:v>
                </c:pt>
                <c:pt idx="19">
                  <c:v>12.693575346230984</c:v>
                </c:pt>
                <c:pt idx="20">
                  <c:v>7.3988211927880796</c:v>
                </c:pt>
                <c:pt idx="21">
                  <c:v>5.2668035376292321</c:v>
                </c:pt>
                <c:pt idx="22">
                  <c:v>11.451421707458019</c:v>
                </c:pt>
                <c:pt idx="23">
                  <c:v>4.2075433348087863</c:v>
                </c:pt>
                <c:pt idx="24">
                  <c:v>6.4061718847570575</c:v>
                </c:pt>
                <c:pt idx="25">
                  <c:v>4.0729849155167246</c:v>
                </c:pt>
                <c:pt idx="26">
                  <c:v>1.4708139819992405</c:v>
                </c:pt>
                <c:pt idx="27">
                  <c:v>3.8291314794371449</c:v>
                </c:pt>
                <c:pt idx="28">
                  <c:v>8.9897542816208027</c:v>
                </c:pt>
                <c:pt idx="29">
                  <c:v>6.5382497483832136</c:v>
                </c:pt>
                <c:pt idx="30">
                  <c:v>3.9586738226812321</c:v>
                </c:pt>
                <c:pt idx="31">
                  <c:v>8.8008895049105202</c:v>
                </c:pt>
                <c:pt idx="32">
                  <c:v>4.8856572550546398</c:v>
                </c:pt>
                <c:pt idx="33">
                  <c:v>7.8116544129502756</c:v>
                </c:pt>
                <c:pt idx="34">
                  <c:v>6.2322028920781349</c:v>
                </c:pt>
                <c:pt idx="35">
                  <c:v>6.6594134926114936</c:v>
                </c:pt>
                <c:pt idx="36">
                  <c:v>6.0879339012756839</c:v>
                </c:pt>
                <c:pt idx="37">
                  <c:v>8.5271213368578938</c:v>
                </c:pt>
                <c:pt idx="38">
                  <c:v>5.5506350732168874</c:v>
                </c:pt>
                <c:pt idx="39">
                  <c:v>3.8336148652672626</c:v>
                </c:pt>
                <c:pt idx="40">
                  <c:v>12.526633727197753</c:v>
                </c:pt>
                <c:pt idx="41">
                  <c:v>9.4447584602042021</c:v>
                </c:pt>
                <c:pt idx="42">
                  <c:v>10.812938821869315</c:v>
                </c:pt>
                <c:pt idx="43">
                  <c:v>6.4389841577511309</c:v>
                </c:pt>
                <c:pt idx="44">
                  <c:v>7.6023265121779637</c:v>
                </c:pt>
                <c:pt idx="45">
                  <c:v>6.5909614411749127</c:v>
                </c:pt>
                <c:pt idx="46">
                  <c:v>4.1816065255873927</c:v>
                </c:pt>
                <c:pt idx="47">
                  <c:v>8.0844207000460617</c:v>
                </c:pt>
                <c:pt idx="48">
                  <c:v>4.1302411566608326</c:v>
                </c:pt>
                <c:pt idx="49">
                  <c:v>7.0134482293894616</c:v>
                </c:pt>
                <c:pt idx="50">
                  <c:v>-0.10660548190936442</c:v>
                </c:pt>
                <c:pt idx="51">
                  <c:v>2.4970525966748838</c:v>
                </c:pt>
                <c:pt idx="52">
                  <c:v>-0.25198165203049172</c:v>
                </c:pt>
                <c:pt idx="53">
                  <c:v>0.96492549219939927</c:v>
                </c:pt>
                <c:pt idx="54">
                  <c:v>1.3305110257337449</c:v>
                </c:pt>
                <c:pt idx="55">
                  <c:v>3.5342455945328677</c:v>
                </c:pt>
                <c:pt idx="56">
                  <c:v>2.7400905783949345</c:v>
                </c:pt>
                <c:pt idx="57">
                  <c:v>-1.3795160526337809</c:v>
                </c:pt>
                <c:pt idx="58">
                  <c:v>-9.1872493291751567E-2</c:v>
                </c:pt>
                <c:pt idx="59">
                  <c:v>-0.26407138553434339</c:v>
                </c:pt>
                <c:pt idx="60">
                  <c:v>3.9278920475699461</c:v>
                </c:pt>
                <c:pt idx="61">
                  <c:v>1.6469717873595036</c:v>
                </c:pt>
                <c:pt idx="62">
                  <c:v>-0.89315043456441867</c:v>
                </c:pt>
                <c:pt idx="63">
                  <c:v>1.0917861632334567</c:v>
                </c:pt>
                <c:pt idx="64">
                  <c:v>1.3976261270737176</c:v>
                </c:pt>
                <c:pt idx="65">
                  <c:v>0.48544140491214982</c:v>
                </c:pt>
                <c:pt idx="66">
                  <c:v>8.5517216205163589</c:v>
                </c:pt>
                <c:pt idx="67">
                  <c:v>-6.4037505108066082</c:v>
                </c:pt>
                <c:pt idx="68">
                  <c:v>7.0349406524433906</c:v>
                </c:pt>
                <c:pt idx="69">
                  <c:v>3.6227449505218208</c:v>
                </c:pt>
                <c:pt idx="70">
                  <c:v>-0.4930349091629313</c:v>
                </c:pt>
                <c:pt idx="71">
                  <c:v>7.9668237727167819</c:v>
                </c:pt>
                <c:pt idx="72">
                  <c:v>-1.3729072482796656</c:v>
                </c:pt>
                <c:pt idx="73">
                  <c:v>3.4644493066201232</c:v>
                </c:pt>
                <c:pt idx="74">
                  <c:v>-0.92304360442779876</c:v>
                </c:pt>
                <c:pt idx="75">
                  <c:v>2.0022289066828369</c:v>
                </c:pt>
                <c:pt idx="76">
                  <c:v>1.0956523841998576</c:v>
                </c:pt>
                <c:pt idx="77">
                  <c:v>-1.7073263483496748</c:v>
                </c:pt>
                <c:pt idx="78">
                  <c:v>2.1840101544364106</c:v>
                </c:pt>
                <c:pt idx="79">
                  <c:v>4.7532425940454219</c:v>
                </c:pt>
                <c:pt idx="80">
                  <c:v>9.682570726340696E-2</c:v>
                </c:pt>
                <c:pt idx="81">
                  <c:v>-0.45334579923791168</c:v>
                </c:pt>
                <c:pt idx="82">
                  <c:v>-0.47175842616130026</c:v>
                </c:pt>
                <c:pt idx="83">
                  <c:v>1.4306843687855686</c:v>
                </c:pt>
                <c:pt idx="84">
                  <c:v>0.61263726203522217</c:v>
                </c:pt>
                <c:pt idx="85">
                  <c:v>1.0251861710253705</c:v>
                </c:pt>
                <c:pt idx="86">
                  <c:v>2.8627819760270783</c:v>
                </c:pt>
                <c:pt idx="87">
                  <c:v>0.200803647765365</c:v>
                </c:pt>
                <c:pt idx="88">
                  <c:v>10.377674624886593</c:v>
                </c:pt>
                <c:pt idx="89">
                  <c:v>1.0726041257500851</c:v>
                </c:pt>
                <c:pt idx="90">
                  <c:v>8.8178077794387555</c:v>
                </c:pt>
                <c:pt idx="91">
                  <c:v>-0.70061107583886217</c:v>
                </c:pt>
                <c:pt idx="92">
                  <c:v>7.1581809897829061</c:v>
                </c:pt>
                <c:pt idx="93">
                  <c:v>0.64662996820536833</c:v>
                </c:pt>
                <c:pt idx="94">
                  <c:v>3.578120276462101</c:v>
                </c:pt>
                <c:pt idx="95">
                  <c:v>0.82779797359695784</c:v>
                </c:pt>
                <c:pt idx="96">
                  <c:v>5.6390726980618142</c:v>
                </c:pt>
                <c:pt idx="97">
                  <c:v>2.0652970673991234E-2</c:v>
                </c:pt>
                <c:pt idx="98">
                  <c:v>4.5740213082304475</c:v>
                </c:pt>
                <c:pt idx="99">
                  <c:v>3.3257896663353583</c:v>
                </c:pt>
                <c:pt idx="100">
                  <c:v>3.5344701883171723</c:v>
                </c:pt>
                <c:pt idx="101">
                  <c:v>2.2062193011268905</c:v>
                </c:pt>
                <c:pt idx="102">
                  <c:v>2.4368011848282842</c:v>
                </c:pt>
                <c:pt idx="103">
                  <c:v>3.431828573239998</c:v>
                </c:pt>
                <c:pt idx="104">
                  <c:v>4.4697048442026661</c:v>
                </c:pt>
                <c:pt idx="105">
                  <c:v>3.2586019059173772</c:v>
                </c:pt>
                <c:pt idx="106">
                  <c:v>2.7772537882848778</c:v>
                </c:pt>
                <c:pt idx="107">
                  <c:v>3.8185941759297277</c:v>
                </c:pt>
                <c:pt idx="108">
                  <c:v>4.1655758192083674</c:v>
                </c:pt>
                <c:pt idx="109">
                  <c:v>6.4772520941813418</c:v>
                </c:pt>
                <c:pt idx="110">
                  <c:v>5.0830671628230029</c:v>
                </c:pt>
                <c:pt idx="111">
                  <c:v>5.3643066605729794</c:v>
                </c:pt>
                <c:pt idx="112">
                  <c:v>4.6290611805997761</c:v>
                </c:pt>
                <c:pt idx="113">
                  <c:v>3.9833709931820498</c:v>
                </c:pt>
                <c:pt idx="114">
                  <c:v>5.5803254327969523</c:v>
                </c:pt>
                <c:pt idx="115">
                  <c:v>5.2758570075235811</c:v>
                </c:pt>
                <c:pt idx="116">
                  <c:v>4.8653449799972002</c:v>
                </c:pt>
                <c:pt idx="117">
                  <c:v>3.0574923116806172</c:v>
                </c:pt>
                <c:pt idx="118">
                  <c:v>1.7479989550816681</c:v>
                </c:pt>
                <c:pt idx="119">
                  <c:v>6.1945583825687445</c:v>
                </c:pt>
                <c:pt idx="120">
                  <c:v>6.08695983762032</c:v>
                </c:pt>
                <c:pt idx="121">
                  <c:v>9.0235362190447148</c:v>
                </c:pt>
                <c:pt idx="122">
                  <c:v>9.5955452181745358</c:v>
                </c:pt>
                <c:pt idx="123">
                  <c:v>2.7462138016990227</c:v>
                </c:pt>
                <c:pt idx="124">
                  <c:v>-2.2994925105325215</c:v>
                </c:pt>
                <c:pt idx="125">
                  <c:v>-8.6428302732744449</c:v>
                </c:pt>
                <c:pt idx="126">
                  <c:v>0.1105535867898287</c:v>
                </c:pt>
                <c:pt idx="127">
                  <c:v>5.8477935285852238</c:v>
                </c:pt>
                <c:pt idx="128">
                  <c:v>7.4293986910350984</c:v>
                </c:pt>
                <c:pt idx="129">
                  <c:v>11.198561708132601</c:v>
                </c:pt>
                <c:pt idx="130">
                  <c:v>3.0173719422919052</c:v>
                </c:pt>
                <c:pt idx="131">
                  <c:v>3.9939508064137574</c:v>
                </c:pt>
                <c:pt idx="132">
                  <c:v>7.3032922972570482</c:v>
                </c:pt>
                <c:pt idx="133">
                  <c:v>4.8995385546431507</c:v>
                </c:pt>
                <c:pt idx="134">
                  <c:v>1.9715838163445754</c:v>
                </c:pt>
                <c:pt idx="135">
                  <c:v>-3.6809554540483931</c:v>
                </c:pt>
                <c:pt idx="136">
                  <c:v>-2.8573847211549417</c:v>
                </c:pt>
                <c:pt idx="137">
                  <c:v>2.9505244631910248</c:v>
                </c:pt>
                <c:pt idx="138">
                  <c:v>-1.5348155254300071</c:v>
                </c:pt>
                <c:pt idx="139">
                  <c:v>-0.30407717031906367</c:v>
                </c:pt>
                <c:pt idx="140">
                  <c:v>1.7869784657671628</c:v>
                </c:pt>
                <c:pt idx="141">
                  <c:v>3.1236556087818146</c:v>
                </c:pt>
                <c:pt idx="142">
                  <c:v>1.0885562657289267</c:v>
                </c:pt>
                <c:pt idx="143">
                  <c:v>2.8421520878442412</c:v>
                </c:pt>
                <c:pt idx="144">
                  <c:v>-9.5541953257755247E-2</c:v>
                </c:pt>
                <c:pt idx="145">
                  <c:v>-1.708733767116017</c:v>
                </c:pt>
                <c:pt idx="146">
                  <c:v>-2.1048193800537462</c:v>
                </c:pt>
                <c:pt idx="147">
                  <c:v>0.86978499569969669</c:v>
                </c:pt>
                <c:pt idx="148">
                  <c:v>-1.0484480578383173</c:v>
                </c:pt>
                <c:pt idx="149">
                  <c:v>-0.92153748452755768</c:v>
                </c:pt>
                <c:pt idx="150">
                  <c:v>0.31201385614335303</c:v>
                </c:pt>
                <c:pt idx="151">
                  <c:v>-2.3089568363093567</c:v>
                </c:pt>
                <c:pt idx="152">
                  <c:v>-0.90377636786699855</c:v>
                </c:pt>
                <c:pt idx="153">
                  <c:v>2.4900731101845013</c:v>
                </c:pt>
                <c:pt idx="154">
                  <c:v>4.8483233629189968</c:v>
                </c:pt>
                <c:pt idx="155">
                  <c:v>8.6771735477392955</c:v>
                </c:pt>
                <c:pt idx="156">
                  <c:v>6.0620705258542245</c:v>
                </c:pt>
                <c:pt idx="157">
                  <c:v>-2.7323049910601567</c:v>
                </c:pt>
                <c:pt idx="158">
                  <c:v>1.1668044710530865</c:v>
                </c:pt>
                <c:pt idx="159">
                  <c:v>0.65557864383871145</c:v>
                </c:pt>
                <c:pt idx="160">
                  <c:v>3.9646535182532148</c:v>
                </c:pt>
                <c:pt idx="161">
                  <c:v>1.868182814699568</c:v>
                </c:pt>
                <c:pt idx="162">
                  <c:v>4.288541230926338</c:v>
                </c:pt>
                <c:pt idx="163">
                  <c:v>3.6118346659181624</c:v>
                </c:pt>
                <c:pt idx="164">
                  <c:v>3.6350974963225182</c:v>
                </c:pt>
                <c:pt idx="165">
                  <c:v>3.7811181845269966</c:v>
                </c:pt>
                <c:pt idx="166">
                  <c:v>3.2501263892082544</c:v>
                </c:pt>
                <c:pt idx="167">
                  <c:v>-2.4879625388868125</c:v>
                </c:pt>
                <c:pt idx="168">
                  <c:v>2.0360761982923226</c:v>
                </c:pt>
                <c:pt idx="169">
                  <c:v>-3.7603667161110801</c:v>
                </c:pt>
                <c:pt idx="170">
                  <c:v>4.1946377247197315</c:v>
                </c:pt>
                <c:pt idx="171">
                  <c:v>3.948095010187151</c:v>
                </c:pt>
                <c:pt idx="172">
                  <c:v>7.9193104682615072</c:v>
                </c:pt>
                <c:pt idx="173">
                  <c:v>8.3097691145624051</c:v>
                </c:pt>
                <c:pt idx="174">
                  <c:v>6.318443085286658</c:v>
                </c:pt>
                <c:pt idx="175">
                  <c:v>-0.80178043077151351</c:v>
                </c:pt>
                <c:pt idx="176">
                  <c:v>13.121562017156227</c:v>
                </c:pt>
                <c:pt idx="177">
                  <c:v>13.093658280225501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14-473F-9667-8C827D59B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data78!$AA$1</c:f>
              <c:strCache>
                <c:ptCount val="1"/>
                <c:pt idx="0">
                  <c:v>infp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data78!$AA$2:$AA$179</c:f>
              <c:numCache>
                <c:formatCode>#,##0.000</c:formatCode>
                <c:ptCount val="178"/>
                <c:pt idx="0">
                  <c:v>1.6456454456646838</c:v>
                </c:pt>
                <c:pt idx="1">
                  <c:v>3.4138665812958386</c:v>
                </c:pt>
                <c:pt idx="2">
                  <c:v>3.277930639799493</c:v>
                </c:pt>
                <c:pt idx="3">
                  <c:v>4.9207105506953255</c:v>
                </c:pt>
                <c:pt idx="4">
                  <c:v>2.9895153092459408</c:v>
                </c:pt>
                <c:pt idx="5">
                  <c:v>6.2727898898480365</c:v>
                </c:pt>
                <c:pt idx="6">
                  <c:v>6.0141599013126346</c:v>
                </c:pt>
                <c:pt idx="7">
                  <c:v>7.3778595720906246</c:v>
                </c:pt>
                <c:pt idx="8">
                  <c:v>3.9243396704137297</c:v>
                </c:pt>
                <c:pt idx="9">
                  <c:v>8.3758861459062182</c:v>
                </c:pt>
                <c:pt idx="10">
                  <c:v>2.0325134571230299</c:v>
                </c:pt>
                <c:pt idx="11">
                  <c:v>4.8940944546014062</c:v>
                </c:pt>
                <c:pt idx="12">
                  <c:v>4.6994104067380871</c:v>
                </c:pt>
                <c:pt idx="13">
                  <c:v>4.5130412371096682</c:v>
                </c:pt>
                <c:pt idx="14">
                  <c:v>4.3344653766075876</c:v>
                </c:pt>
                <c:pt idx="15">
                  <c:v>12.190229206622133</c:v>
                </c:pt>
                <c:pt idx="16">
                  <c:v>3.8408976883641017</c:v>
                </c:pt>
                <c:pt idx="17">
                  <c:v>4.9609337897055621</c:v>
                </c:pt>
                <c:pt idx="18">
                  <c:v>9.7016884653120012</c:v>
                </c:pt>
                <c:pt idx="19">
                  <c:v>8.0573028874807839</c:v>
                </c:pt>
                <c:pt idx="20">
                  <c:v>4.2195063299763742</c:v>
                </c:pt>
                <c:pt idx="21">
                  <c:v>4.0528743758899193</c:v>
                </c:pt>
                <c:pt idx="22">
                  <c:v>2.7708219963105618</c:v>
                </c:pt>
                <c:pt idx="23">
                  <c:v>5.9584405410665102</c:v>
                </c:pt>
                <c:pt idx="24">
                  <c:v>-6.2260162781741943</c:v>
                </c:pt>
                <c:pt idx="25">
                  <c:v>-2.9277952023618612</c:v>
                </c:pt>
                <c:pt idx="26">
                  <c:v>1.4289020103967225</c:v>
                </c:pt>
                <c:pt idx="27">
                  <c:v>1.3554527984840155</c:v>
                </c:pt>
                <c:pt idx="28">
                  <c:v>1.2839545160399179</c:v>
                </c:pt>
                <c:pt idx="29">
                  <c:v>5.3594452652209696</c:v>
                </c:pt>
                <c:pt idx="30">
                  <c:v>5.1441678744489749</c:v>
                </c:pt>
                <c:pt idx="31">
                  <c:v>3.9521060166216078</c:v>
                </c:pt>
                <c:pt idx="32">
                  <c:v>4.7633541363921985</c:v>
                </c:pt>
                <c:pt idx="33">
                  <c:v>2.6785353917089738</c:v>
                </c:pt>
                <c:pt idx="34">
                  <c:v>6.2888932735737235</c:v>
                </c:pt>
                <c:pt idx="35">
                  <c:v>6.9313811241278689</c:v>
                </c:pt>
                <c:pt idx="36">
                  <c:v>3.9988166692057998</c:v>
                </c:pt>
                <c:pt idx="37">
                  <c:v>2.1055370489248277</c:v>
                </c:pt>
                <c:pt idx="38">
                  <c:v>2.8685140226845123</c:v>
                </c:pt>
                <c:pt idx="39">
                  <c:v>2.7516147743915003</c:v>
                </c:pt>
                <c:pt idx="40">
                  <c:v>2.6386124429667888</c:v>
                </c:pt>
                <c:pt idx="41">
                  <c:v>3.3414983793054454</c:v>
                </c:pt>
                <c:pt idx="42">
                  <c:v>3.2081697084978362</c:v>
                </c:pt>
                <c:pt idx="43">
                  <c:v>3.8615935879935606</c:v>
                </c:pt>
                <c:pt idx="44">
                  <c:v>-0.14090876354933046</c:v>
                </c:pt>
                <c:pt idx="45">
                  <c:v>5.905444263977488</c:v>
                </c:pt>
                <c:pt idx="46">
                  <c:v>4.9273894062736048</c:v>
                </c:pt>
                <c:pt idx="47">
                  <c:v>3.2846093838617598</c:v>
                </c:pt>
                <c:pt idx="48">
                  <c:v>3.153312895520469</c:v>
                </c:pt>
                <c:pt idx="49">
                  <c:v>2.3267353538097897</c:v>
                </c:pt>
                <c:pt idx="50">
                  <c:v>-1.2358760945818128</c:v>
                </c:pt>
                <c:pt idx="51">
                  <c:v>6.2727898898480365</c:v>
                </c:pt>
                <c:pt idx="52">
                  <c:v>-4.7067498503892296</c:v>
                </c:pt>
                <c:pt idx="53">
                  <c:v>-3.349667251846447</c:v>
                </c:pt>
                <c:pt idx="54">
                  <c:v>-1.9994637119337293</c:v>
                </c:pt>
                <c:pt idx="55">
                  <c:v>-1.3289040282931097E-3</c:v>
                </c:pt>
                <c:pt idx="56">
                  <c:v>-4.0282085511178689</c:v>
                </c:pt>
                <c:pt idx="57">
                  <c:v>-5.3660024402567235</c:v>
                </c:pt>
                <c:pt idx="58">
                  <c:v>-3.35875232790608</c:v>
                </c:pt>
                <c:pt idx="59">
                  <c:v>-2.0265363172874888</c:v>
                </c:pt>
                <c:pt idx="60">
                  <c:v>-0.71418793747512321</c:v>
                </c:pt>
                <c:pt idx="61">
                  <c:v>-2.7102501923768751</c:v>
                </c:pt>
                <c:pt idx="62">
                  <c:v>-2.0593776689464871</c:v>
                </c:pt>
                <c:pt idx="63">
                  <c:v>-3.3740792148255339</c:v>
                </c:pt>
                <c:pt idx="64">
                  <c:v>-2.072214433441161</c:v>
                </c:pt>
                <c:pt idx="65">
                  <c:v>-1.435006599886544</c:v>
                </c:pt>
                <c:pt idx="66">
                  <c:v>-1.4517101099750391</c:v>
                </c:pt>
                <c:pt idx="67">
                  <c:v>-0.83074947881963501</c:v>
                </c:pt>
                <c:pt idx="68">
                  <c:v>2.2910381995186553</c:v>
                </c:pt>
                <c:pt idx="69">
                  <c:v>1.574995911326412</c:v>
                </c:pt>
                <c:pt idx="70">
                  <c:v>0.88736790262265686</c:v>
                </c:pt>
                <c:pt idx="71">
                  <c:v>-0.98636879703018376</c:v>
                </c:pt>
                <c:pt idx="72">
                  <c:v>-2.8179201845030244</c:v>
                </c:pt>
                <c:pt idx="73">
                  <c:v>-1.0184125596716687</c:v>
                </c:pt>
                <c:pt idx="74">
                  <c:v>-2.830602866075989</c:v>
                </c:pt>
                <c:pt idx="75">
                  <c:v>-3.4307476484046089</c:v>
                </c:pt>
                <c:pt idx="76">
                  <c:v>-3.4316387164499096</c:v>
                </c:pt>
                <c:pt idx="77">
                  <c:v>-5.2222392884991384</c:v>
                </c:pt>
                <c:pt idx="78">
                  <c:v>-5.8259643862536441</c:v>
                </c:pt>
                <c:pt idx="79">
                  <c:v>-2.8288073526152155</c:v>
                </c:pt>
                <c:pt idx="80">
                  <c:v>-2.8323930117714746</c:v>
                </c:pt>
                <c:pt idx="81">
                  <c:v>-1.6472491401997282</c:v>
                </c:pt>
                <c:pt idx="82">
                  <c:v>-3.4351765670287993</c:v>
                </c:pt>
                <c:pt idx="83">
                  <c:v>-2.2543697239715588</c:v>
                </c:pt>
                <c:pt idx="84">
                  <c:v>-4.0282085511178689</c:v>
                </c:pt>
                <c:pt idx="85">
                  <c:v>-2.2622012674711915</c:v>
                </c:pt>
                <c:pt idx="86">
                  <c:v>-0.51941412198305237</c:v>
                </c:pt>
                <c:pt idx="87">
                  <c:v>-1.7059959329896706</c:v>
                </c:pt>
                <c:pt idx="88">
                  <c:v>-0.56997375397625616</c:v>
                </c:pt>
                <c:pt idx="89">
                  <c:v>-1.1690112450030088</c:v>
                </c:pt>
                <c:pt idx="90">
                  <c:v>11.067922642020976</c:v>
                </c:pt>
                <c:pt idx="91">
                  <c:v>-2.9323174546697612</c:v>
                </c:pt>
                <c:pt idx="92">
                  <c:v>0.3255759282514834</c:v>
                </c:pt>
                <c:pt idx="93">
                  <c:v>-0.79368957857482059</c:v>
                </c:pt>
                <c:pt idx="94">
                  <c:v>-2.9558218498147717</c:v>
                </c:pt>
                <c:pt idx="95">
                  <c:v>-0.29733540106231615</c:v>
                </c:pt>
                <c:pt idx="96">
                  <c:v>-0.33181260962600723</c:v>
                </c:pt>
                <c:pt idx="97">
                  <c:v>-1.4086837995556842</c:v>
                </c:pt>
                <c:pt idx="98">
                  <c:v>-1.4257270220225577</c:v>
                </c:pt>
                <c:pt idx="99">
                  <c:v>-1.442549903162174</c:v>
                </c:pt>
                <c:pt idx="100">
                  <c:v>1.0935003472772307</c:v>
                </c:pt>
                <c:pt idx="101">
                  <c:v>-4.0282085511178689</c:v>
                </c:pt>
                <c:pt idx="102">
                  <c:v>-1.4917384157389701</c:v>
                </c:pt>
                <c:pt idx="103">
                  <c:v>-2.0105497964466679</c:v>
                </c:pt>
                <c:pt idx="104">
                  <c:v>-0.52161126624483156</c:v>
                </c:pt>
                <c:pt idx="105">
                  <c:v>-2.0381546950723859</c:v>
                </c:pt>
                <c:pt idx="106">
                  <c:v>-2.5421387303724292</c:v>
                </c:pt>
                <c:pt idx="107">
                  <c:v>-1.0725300781695228</c:v>
                </c:pt>
                <c:pt idx="108">
                  <c:v>-1.0942100664916805</c:v>
                </c:pt>
                <c:pt idx="109">
                  <c:v>-1.5995429236979595</c:v>
                </c:pt>
                <c:pt idx="110">
                  <c:v>-0.17275701601035154</c:v>
                </c:pt>
                <c:pt idx="111">
                  <c:v>-2.1143293017833678</c:v>
                </c:pt>
                <c:pt idx="112">
                  <c:v>-0.70079780108154344</c:v>
                </c:pt>
                <c:pt idx="113">
                  <c:v>2.5447092997147909</c:v>
                </c:pt>
                <c:pt idx="114">
                  <c:v>-0.32018663260326452</c:v>
                </c:pt>
                <c:pt idx="115">
                  <c:v>-4.4898358383605688</c:v>
                </c:pt>
                <c:pt idx="116">
                  <c:v>-4.0282085511178689</c:v>
                </c:pt>
                <c:pt idx="117">
                  <c:v>1.0206249727813237</c:v>
                </c:pt>
                <c:pt idx="118">
                  <c:v>-1.3009252584070987</c:v>
                </c:pt>
                <c:pt idx="119">
                  <c:v>-0.4205178043781741</c:v>
                </c:pt>
                <c:pt idx="120">
                  <c:v>1.3230418273525508</c:v>
                </c:pt>
                <c:pt idx="121">
                  <c:v>1.6893159517400926</c:v>
                </c:pt>
                <c:pt idx="122">
                  <c:v>0.74667180557215218</c:v>
                </c:pt>
                <c:pt idx="123">
                  <c:v>-5.3248061207862509</c:v>
                </c:pt>
                <c:pt idx="124">
                  <c:v>-3.595542202821481</c:v>
                </c:pt>
                <c:pt idx="125">
                  <c:v>-2.3022080305525572</c:v>
                </c:pt>
                <c:pt idx="126">
                  <c:v>-0.17172447416347314</c:v>
                </c:pt>
                <c:pt idx="127">
                  <c:v>-1.9016751002247534</c:v>
                </c:pt>
                <c:pt idx="128">
                  <c:v>-0.22870768795470697</c:v>
                </c:pt>
                <c:pt idx="129">
                  <c:v>-1.5151112793197852</c:v>
                </c:pt>
                <c:pt idx="130">
                  <c:v>-1.1160792038677396</c:v>
                </c:pt>
                <c:pt idx="131">
                  <c:v>-2.373604330405759</c:v>
                </c:pt>
                <c:pt idx="132">
                  <c:v>1.7095947514422667</c:v>
                </c:pt>
                <c:pt idx="133">
                  <c:v>-0.38261369603532414</c:v>
                </c:pt>
                <c:pt idx="134">
                  <c:v>-1.6161409404813765</c:v>
                </c:pt>
                <c:pt idx="135">
                  <c:v>-4.0282085511178689</c:v>
                </c:pt>
                <c:pt idx="136">
                  <c:v>-3.6276076162820288</c:v>
                </c:pt>
                <c:pt idx="137">
                  <c:v>-2.0311999098694749</c:v>
                </c:pt>
                <c:pt idx="138">
                  <c:v>1.5109501923995445</c:v>
                </c:pt>
                <c:pt idx="139">
                  <c:v>-3.2431248839783935</c:v>
                </c:pt>
                <c:pt idx="140">
                  <c:v>-2.462648822663343</c:v>
                </c:pt>
                <c:pt idx="141">
                  <c:v>-2.4687523848549398</c:v>
                </c:pt>
                <c:pt idx="142">
                  <c:v>0.61400989700528719</c:v>
                </c:pt>
                <c:pt idx="143">
                  <c:v>-0.96305945289023009</c:v>
                </c:pt>
                <c:pt idx="144">
                  <c:v>-1.7446628629897889</c:v>
                </c:pt>
                <c:pt idx="145">
                  <c:v>-2.1351619510783775</c:v>
                </c:pt>
                <c:pt idx="146">
                  <c:v>-2.1440788310446157</c:v>
                </c:pt>
                <c:pt idx="147">
                  <c:v>-3.2770346214378234</c:v>
                </c:pt>
                <c:pt idx="148">
                  <c:v>-3.2784426333777281</c:v>
                </c:pt>
                <c:pt idx="149">
                  <c:v>-1.4150401344686308</c:v>
                </c:pt>
                <c:pt idx="150">
                  <c:v>-2.1720567285169485</c:v>
                </c:pt>
                <c:pt idx="151">
                  <c:v>-2.5494637985873876</c:v>
                </c:pt>
                <c:pt idx="152">
                  <c:v>-4.7668975883837339</c:v>
                </c:pt>
                <c:pt idx="153">
                  <c:v>-2.5521921161363723</c:v>
                </c:pt>
                <c:pt idx="154">
                  <c:v>-1.092415555899481</c:v>
                </c:pt>
                <c:pt idx="155">
                  <c:v>-1.8404182293037668</c:v>
                </c:pt>
                <c:pt idx="156">
                  <c:v>-2.2141464849613239</c:v>
                </c:pt>
                <c:pt idx="157">
                  <c:v>-3.3048810484043964</c:v>
                </c:pt>
                <c:pt idx="158">
                  <c:v>-1.506813439680859</c:v>
                </c:pt>
                <c:pt idx="159">
                  <c:v>-1.522607517145703</c:v>
                </c:pt>
                <c:pt idx="160">
                  <c:v>-2.2480543001275239</c:v>
                </c:pt>
                <c:pt idx="161">
                  <c:v>-2.6097673484175843</c:v>
                </c:pt>
                <c:pt idx="162">
                  <c:v>-2.2622012674711915</c:v>
                </c:pt>
                <c:pt idx="163">
                  <c:v>-1.9192405724888699</c:v>
                </c:pt>
                <c:pt idx="164">
                  <c:v>-4.0282085511178689</c:v>
                </c:pt>
                <c:pt idx="165">
                  <c:v>-1.5817177441434476</c:v>
                </c:pt>
                <c:pt idx="166">
                  <c:v>-1.9430604757045846</c:v>
                </c:pt>
                <c:pt idx="167">
                  <c:v>-1.264812413593225</c:v>
                </c:pt>
                <c:pt idx="168">
                  <c:v>-2.65363675168543</c:v>
                </c:pt>
                <c:pt idx="169">
                  <c:v>-11.647486539395615</c:v>
                </c:pt>
                <c:pt idx="170">
                  <c:v>2.216497637727417</c:v>
                </c:pt>
                <c:pt idx="171">
                  <c:v>-0.60059546107732231</c:v>
                </c:pt>
                <c:pt idx="172">
                  <c:v>-1.6462363909526547</c:v>
                </c:pt>
                <c:pt idx="173">
                  <c:v>-0.98636879703018376</c:v>
                </c:pt>
                <c:pt idx="174">
                  <c:v>-1.0093262969647072</c:v>
                </c:pt>
                <c:pt idx="175">
                  <c:v>1.2830728033129235</c:v>
                </c:pt>
                <c:pt idx="176">
                  <c:v>4.4549805229191133</c:v>
                </c:pt>
                <c:pt idx="177">
                  <c:v>3.0119731831929606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4-45E1-9F00-977407074FDE}"/>
            </c:ext>
          </c:extLst>
        </c:ser>
        <c:ser>
          <c:idx val="1"/>
          <c:order val="1"/>
          <c:tx>
            <c:strRef>
              <c:f>data78!$AB$1</c:f>
              <c:strCache>
                <c:ptCount val="1"/>
                <c:pt idx="0">
                  <c:v>inflin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data78!$AB$2:$AB$179</c:f>
              <c:numCache>
                <c:formatCode>#,##0.000</c:formatCode>
                <c:ptCount val="178"/>
                <c:pt idx="0">
                  <c:v>-1.7439167406428426</c:v>
                </c:pt>
                <c:pt idx="1">
                  <c:v>6.2604532686702186E-2</c:v>
                </c:pt>
                <c:pt idx="2">
                  <c:v>-3.5031271111253481E-2</c:v>
                </c:pt>
                <c:pt idx="3">
                  <c:v>1.6460487774829691</c:v>
                </c:pt>
                <c:pt idx="4">
                  <c:v>-0.24684632626802472</c:v>
                </c:pt>
                <c:pt idx="5">
                  <c:v>3.0747283920324611</c:v>
                </c:pt>
                <c:pt idx="6">
                  <c:v>2.8543985411954491</c:v>
                </c:pt>
                <c:pt idx="7">
                  <c:v>4.2563983496718292</c:v>
                </c:pt>
                <c:pt idx="8">
                  <c:v>0.84117858569332427</c:v>
                </c:pt>
                <c:pt idx="9">
                  <c:v>5.3310251988842028</c:v>
                </c:pt>
                <c:pt idx="10">
                  <c:v>-0.97404735220059546</c:v>
                </c:pt>
                <c:pt idx="11">
                  <c:v>1.9258337829761709</c:v>
                </c:pt>
                <c:pt idx="12">
                  <c:v>1.7694498728112418</c:v>
                </c:pt>
                <c:pt idx="13">
                  <c:v>1.6213808408812138</c:v>
                </c:pt>
                <c:pt idx="14">
                  <c:v>1.4811051180775232</c:v>
                </c:pt>
                <c:pt idx="15">
                  <c:v>9.3751690857904588</c:v>
                </c:pt>
                <c:pt idx="16">
                  <c:v>1.0641377052308174</c:v>
                </c:pt>
                <c:pt idx="17">
                  <c:v>2.2224739442706678</c:v>
                </c:pt>
                <c:pt idx="18">
                  <c:v>7.001528757575497</c:v>
                </c:pt>
                <c:pt idx="19">
                  <c:v>5.3954433174426697</c:v>
                </c:pt>
                <c:pt idx="20">
                  <c:v>1.59594689763665</c:v>
                </c:pt>
                <c:pt idx="21">
                  <c:v>1.4676150812485851</c:v>
                </c:pt>
                <c:pt idx="22">
                  <c:v>0.22386283936761853</c:v>
                </c:pt>
                <c:pt idx="23">
                  <c:v>3.449781521821957</c:v>
                </c:pt>
                <c:pt idx="24">
                  <c:v>-8.6963751597203576</c:v>
                </c:pt>
                <c:pt idx="25">
                  <c:v>-5.3598539462096344</c:v>
                </c:pt>
                <c:pt idx="26">
                  <c:v>-0.9648565957526607</c:v>
                </c:pt>
                <c:pt idx="27">
                  <c:v>-1.0000056699669777</c:v>
                </c:pt>
                <c:pt idx="28">
                  <c:v>-1.0332038147126852</c:v>
                </c:pt>
                <c:pt idx="29">
                  <c:v>3.0805870721667565</c:v>
                </c:pt>
                <c:pt idx="30">
                  <c:v>2.9036098190931519</c:v>
                </c:pt>
                <c:pt idx="31">
                  <c:v>1.7498480989641756</c:v>
                </c:pt>
                <c:pt idx="32">
                  <c:v>2.5993963564331555</c:v>
                </c:pt>
                <c:pt idx="33">
                  <c:v>0.55287774944832169</c:v>
                </c:pt>
                <c:pt idx="34">
                  <c:v>4.2015357690114614</c:v>
                </c:pt>
                <c:pt idx="35">
                  <c:v>4.8823237572639968</c:v>
                </c:pt>
                <c:pt idx="36">
                  <c:v>1.9880594400403178</c:v>
                </c:pt>
                <c:pt idx="37">
                  <c:v>0.13307995745773571</c:v>
                </c:pt>
                <c:pt idx="38">
                  <c:v>0.93435706891581027</c:v>
                </c:pt>
                <c:pt idx="39">
                  <c:v>0.85575795832118828</c:v>
                </c:pt>
                <c:pt idx="40">
                  <c:v>0.7810557645948677</c:v>
                </c:pt>
                <c:pt idx="41">
                  <c:v>1.5222418386319134</c:v>
                </c:pt>
                <c:pt idx="42">
                  <c:v>1.4272133055226952</c:v>
                </c:pt>
                <c:pt idx="43">
                  <c:v>2.1189373227168096</c:v>
                </c:pt>
                <c:pt idx="44">
                  <c:v>-1.8452648911276914</c:v>
                </c:pt>
                <c:pt idx="45">
                  <c:v>4.2393882740975171</c:v>
                </c:pt>
                <c:pt idx="46">
                  <c:v>3.2996335540920239</c:v>
                </c:pt>
                <c:pt idx="47">
                  <c:v>1.6951536693785689</c:v>
                </c:pt>
                <c:pt idx="48">
                  <c:v>1.6021573187356681</c:v>
                </c:pt>
                <c:pt idx="49">
                  <c:v>0.81387991472337973</c:v>
                </c:pt>
                <c:pt idx="50">
                  <c:v>-2.7104313959698336</c:v>
                </c:pt>
                <c:pt idx="51">
                  <c:v>4.8365347261584066</c:v>
                </c:pt>
                <c:pt idx="52">
                  <c:v>-6.1047048763804694</c:v>
                </c:pt>
                <c:pt idx="53">
                  <c:v>-4.7093221401392968</c:v>
                </c:pt>
                <c:pt idx="54">
                  <c:v>-3.3208184625281891</c:v>
                </c:pt>
                <c:pt idx="55">
                  <c:v>-1.2843835169243629</c:v>
                </c:pt>
                <c:pt idx="56">
                  <c:v>-5.2729630263155487</c:v>
                </c:pt>
                <c:pt idx="57">
                  <c:v>-6.5724567777560132</c:v>
                </c:pt>
                <c:pt idx="58">
                  <c:v>-4.5269065277069789</c:v>
                </c:pt>
                <c:pt idx="59">
                  <c:v>-3.1563903793899986</c:v>
                </c:pt>
                <c:pt idx="60">
                  <c:v>-1.805741861879242</c:v>
                </c:pt>
                <c:pt idx="61">
                  <c:v>-3.7635039790826039</c:v>
                </c:pt>
                <c:pt idx="62">
                  <c:v>-3.0743313179538259</c:v>
                </c:pt>
                <c:pt idx="63">
                  <c:v>-4.3507327261344821</c:v>
                </c:pt>
                <c:pt idx="64">
                  <c:v>-3.0105678070517197</c:v>
                </c:pt>
                <c:pt idx="65">
                  <c:v>-2.3350598357987127</c:v>
                </c:pt>
                <c:pt idx="66">
                  <c:v>-2.3134632081888178</c:v>
                </c:pt>
                <c:pt idx="67">
                  <c:v>-1.6542024393350228</c:v>
                </c:pt>
                <c:pt idx="68">
                  <c:v>1.5058853767016567</c:v>
                </c:pt>
                <c:pt idx="69">
                  <c:v>0.82814322620780434</c:v>
                </c:pt>
                <c:pt idx="70">
                  <c:v>0.17881535520243919</c:v>
                </c:pt>
                <c:pt idx="71">
                  <c:v>-1.6566212067520114</c:v>
                </c:pt>
                <c:pt idx="72">
                  <c:v>-3.449872456526462</c:v>
                </c:pt>
                <c:pt idx="73">
                  <c:v>-1.6120646939967163</c:v>
                </c:pt>
                <c:pt idx="74">
                  <c:v>-3.3859548627026466</c:v>
                </c:pt>
                <c:pt idx="75">
                  <c:v>-3.9477995073328764</c:v>
                </c:pt>
                <c:pt idx="76">
                  <c:v>-3.9103904376797862</c:v>
                </c:pt>
                <c:pt idx="77">
                  <c:v>-5.6626908720306259</c:v>
                </c:pt>
                <c:pt idx="78">
                  <c:v>-6.2281158320867407</c:v>
                </c:pt>
                <c:pt idx="79">
                  <c:v>-3.1926586607499221</c:v>
                </c:pt>
                <c:pt idx="80">
                  <c:v>-3.1579441822077912</c:v>
                </c:pt>
                <c:pt idx="81">
                  <c:v>-1.9345001729376547</c:v>
                </c:pt>
                <c:pt idx="82">
                  <c:v>-3.6841274620683357</c:v>
                </c:pt>
                <c:pt idx="83">
                  <c:v>-2.4650204813127052</c:v>
                </c:pt>
                <c:pt idx="84">
                  <c:v>-4.2005591707606253</c:v>
                </c:pt>
                <c:pt idx="85">
                  <c:v>-2.3962517494155571</c:v>
                </c:pt>
                <c:pt idx="86">
                  <c:v>-0.61516446622902876</c:v>
                </c:pt>
                <c:pt idx="87">
                  <c:v>-1.763446139537256</c:v>
                </c:pt>
                <c:pt idx="88">
                  <c:v>-0.5891238228254525</c:v>
                </c:pt>
                <c:pt idx="89">
                  <c:v>-1.1498611761538142</c:v>
                </c:pt>
                <c:pt idx="90">
                  <c:v>11.12537284856856</c:v>
                </c:pt>
                <c:pt idx="91">
                  <c:v>-2.8365671104237866</c:v>
                </c:pt>
                <c:pt idx="92">
                  <c:v>0.45962641019584805</c:v>
                </c:pt>
                <c:pt idx="93">
                  <c:v>-0.62133895893206548</c:v>
                </c:pt>
                <c:pt idx="94">
                  <c:v>-2.745171092473627</c:v>
                </c:pt>
                <c:pt idx="95">
                  <c:v>-4.8384506022780993E-2</c:v>
                </c:pt>
                <c:pt idx="96">
                  <c:v>-4.4561576888082044E-2</c:v>
                </c:pt>
                <c:pt idx="97">
                  <c:v>-1.083132629119369</c:v>
                </c:pt>
                <c:pt idx="98">
                  <c:v>-1.0618757138878521</c:v>
                </c:pt>
                <c:pt idx="99">
                  <c:v>-1.0403984573290783</c:v>
                </c:pt>
                <c:pt idx="100">
                  <c:v>1.5339519308087164</c:v>
                </c:pt>
                <c:pt idx="101">
                  <c:v>-3.5494568298879932</c:v>
                </c:pt>
                <c:pt idx="102">
                  <c:v>-0.97468655681070393</c:v>
                </c:pt>
                <c:pt idx="103">
                  <c:v>-1.4551977998200116</c:v>
                </c:pt>
                <c:pt idx="104">
                  <c:v>7.204086808021426E-2</c:v>
                </c:pt>
                <c:pt idx="105">
                  <c:v>-1.4062024230489492</c:v>
                </c:pt>
                <c:pt idx="106">
                  <c:v>-1.8718863206506025</c:v>
                </c:pt>
                <c:pt idx="107">
                  <c:v>-0.36397753074930606</c:v>
                </c:pt>
                <c:pt idx="108">
                  <c:v>-0.3473573813730737</c:v>
                </c:pt>
                <c:pt idx="109">
                  <c:v>-0.81439010088096264</c:v>
                </c:pt>
                <c:pt idx="110">
                  <c:v>0.65069594450503532</c:v>
                </c:pt>
                <c:pt idx="111">
                  <c:v>-1.2525762035695909</c:v>
                </c:pt>
                <c:pt idx="112">
                  <c:v>0.19925543483062347</c:v>
                </c:pt>
                <c:pt idx="113">
                  <c:v>3.4830626733253478</c:v>
                </c:pt>
                <c:pt idx="114">
                  <c:v>0.65646687870568332</c:v>
                </c:pt>
                <c:pt idx="115">
                  <c:v>-3.4748821893532313</c:v>
                </c:pt>
                <c:pt idx="116">
                  <c:v>-2.974954764412141</c:v>
                </c:pt>
                <c:pt idx="117">
                  <c:v>2.1121788971854416</c:v>
                </c:pt>
                <c:pt idx="118">
                  <c:v>-0.17107119630459078</c:v>
                </c:pt>
                <c:pt idx="119">
                  <c:v>0.74763639542272387</c:v>
                </c:pt>
                <c:pt idx="120">
                  <c:v>2.5294961648518388</c:v>
                </c:pt>
                <c:pt idx="121">
                  <c:v>2.9340704269377706</c:v>
                </c:pt>
                <c:pt idx="122">
                  <c:v>2.0297264184682202</c:v>
                </c:pt>
                <c:pt idx="123">
                  <c:v>-4.003451370191792</c:v>
                </c:pt>
                <c:pt idx="124">
                  <c:v>-2.235887314528632</c:v>
                </c:pt>
                <c:pt idx="125">
                  <c:v>-0.90425300456131819</c:v>
                </c:pt>
                <c:pt idx="126">
                  <c:v>1.2645306895261559</c:v>
                </c:pt>
                <c:pt idx="127">
                  <c:v>-0.42711979883673434</c:v>
                </c:pt>
                <c:pt idx="128">
                  <c:v>1.2841477511317021</c:v>
                </c:pt>
                <c:pt idx="129">
                  <c:v>3.6044297465013919E-2</c:v>
                </c:pt>
                <c:pt idx="130">
                  <c:v>0.4733765106154495</c:v>
                </c:pt>
                <c:pt idx="131">
                  <c:v>-0.74584847822417966</c:v>
                </c:pt>
                <c:pt idx="132">
                  <c:v>3.3756507413222367</c:v>
                </c:pt>
                <c:pt idx="133">
                  <c:v>1.3217424315430359</c:v>
                </c:pt>
                <c:pt idx="134">
                  <c:v>0.12651532479537364</c:v>
                </c:pt>
                <c:pt idx="135">
                  <c:v>-2.2472521481427288</c:v>
                </c:pt>
                <c:pt idx="136">
                  <c:v>-1.8083510756084986</c:v>
                </c:pt>
                <c:pt idx="137">
                  <c:v>-0.1736432314975549</c:v>
                </c:pt>
                <c:pt idx="138">
                  <c:v>3.4068070084698547</c:v>
                </c:pt>
                <c:pt idx="139">
                  <c:v>-1.3089679302096933</c:v>
                </c:pt>
                <c:pt idx="140">
                  <c:v>-0.4901917311962527</c:v>
                </c:pt>
                <c:pt idx="141">
                  <c:v>-0.45799515568945859</c:v>
                </c:pt>
                <c:pt idx="142">
                  <c:v>2.6630672638691584</c:v>
                </c:pt>
                <c:pt idx="143">
                  <c:v>1.1242980516720311</c:v>
                </c:pt>
                <c:pt idx="144">
                  <c:v>0.38099477927086234</c:v>
                </c:pt>
                <c:pt idx="145">
                  <c:v>2.8795828880663787E-2</c:v>
                </c:pt>
                <c:pt idx="146">
                  <c:v>5.8179086612815789E-2</c:v>
                </c:pt>
                <c:pt idx="147">
                  <c:v>-1.0364765660820019</c:v>
                </c:pt>
                <c:pt idx="148">
                  <c:v>-0.99958444032351679</c:v>
                </c:pt>
                <c:pt idx="149">
                  <c:v>0.90211819628397061</c:v>
                </c:pt>
                <c:pt idx="150">
                  <c:v>0.18340173993404374</c:v>
                </c:pt>
                <c:pt idx="151">
                  <c:v>-0.15570519243800551</c:v>
                </c:pt>
                <c:pt idx="152">
                  <c:v>-2.3348388445359616</c:v>
                </c:pt>
                <c:pt idx="153">
                  <c:v>-8.1833234590209747E-2</c:v>
                </c:pt>
                <c:pt idx="154">
                  <c:v>1.4162434633450713</c:v>
                </c:pt>
                <c:pt idx="155">
                  <c:v>0.70654092763917564</c:v>
                </c:pt>
                <c:pt idx="156">
                  <c:v>0.3711128096800087</c:v>
                </c:pt>
                <c:pt idx="157">
                  <c:v>-0.68132161606467412</c:v>
                </c:pt>
                <c:pt idx="158">
                  <c:v>1.1550461303572535</c:v>
                </c:pt>
                <c:pt idx="159">
                  <c:v>1.1775521905908004</c:v>
                </c:pt>
                <c:pt idx="160">
                  <c:v>0.49040554530736946</c:v>
                </c:pt>
                <c:pt idx="161">
                  <c:v>0.16699263471569914</c:v>
                </c:pt>
                <c:pt idx="162">
                  <c:v>0.55285885336048191</c:v>
                </c:pt>
                <c:pt idx="163">
                  <c:v>0.93411968604119355</c:v>
                </c:pt>
                <c:pt idx="164">
                  <c:v>-1.1365481548894154</c:v>
                </c:pt>
                <c:pt idx="165">
                  <c:v>1.348242789783396</c:v>
                </c:pt>
                <c:pt idx="166">
                  <c:v>1.0252001959206489</c:v>
                </c:pt>
                <c:pt idx="167">
                  <c:v>1.7417483957303985</c:v>
                </c:pt>
                <c:pt idx="168">
                  <c:v>0.39122419533658359</c:v>
                </c:pt>
                <c:pt idx="169">
                  <c:v>-8.5643254546752097</c:v>
                </c:pt>
                <c:pt idx="170">
                  <c:v>5.3379588601462116</c:v>
                </c:pt>
                <c:pt idx="171">
                  <c:v>2.5591658990398622</c:v>
                </c:pt>
                <c:pt idx="172">
                  <c:v>1.5518251068629199</c:v>
                </c:pt>
                <c:pt idx="173">
                  <c:v>2.2499928384837808</c:v>
                </c:pt>
                <c:pt idx="174">
                  <c:v>2.2653354762476474</c:v>
                </c:pt>
                <c:pt idx="175">
                  <c:v>4.5960347142236682</c:v>
                </c:pt>
                <c:pt idx="176">
                  <c:v>7.806242571528248</c:v>
                </c:pt>
                <c:pt idx="177">
                  <c:v>6.4015353695004853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4-45E1-9F00-977407074FDE}"/>
            </c:ext>
          </c:extLst>
        </c:ser>
        <c:ser>
          <c:idx val="2"/>
          <c:order val="2"/>
          <c:tx>
            <c:strRef>
              <c:f>data78!$AC$1</c:f>
              <c:strCache>
                <c:ptCount val="1"/>
                <c:pt idx="0">
                  <c:v>infhp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data78!$AC$2:$AC$179</c:f>
              <c:numCache>
                <c:formatCode>#,##0.000</c:formatCode>
                <c:ptCount val="178"/>
                <c:pt idx="0">
                  <c:v>-2.472500049839411</c:v>
                </c:pt>
                <c:pt idx="1">
                  <c:v>-0.83622951656191447</c:v>
                </c:pt>
                <c:pt idx="2">
                  <c:v>-1.1025707478807689</c:v>
                </c:pt>
                <c:pt idx="3">
                  <c:v>0.41341714170270372</c:v>
                </c:pt>
                <c:pt idx="4">
                  <c:v>-1.6381997898524672</c:v>
                </c:pt>
                <c:pt idx="5">
                  <c:v>1.533522108833278</c:v>
                </c:pt>
                <c:pt idx="6">
                  <c:v>1.1757309984224857</c:v>
                </c:pt>
                <c:pt idx="7">
                  <c:v>2.4552252078995487</c:v>
                </c:pt>
                <c:pt idx="8">
                  <c:v>-1.0657152258443219</c:v>
                </c:pt>
                <c:pt idx="9">
                  <c:v>3.3354903997196921</c:v>
                </c:pt>
                <c:pt idx="10">
                  <c:v>-3.0401826319327663</c:v>
                </c:pt>
                <c:pt idx="11">
                  <c:v>-0.19398532684357939</c:v>
                </c:pt>
                <c:pt idx="12">
                  <c:v>-0.38636015905017196</c:v>
                </c:pt>
                <c:pt idx="13">
                  <c:v>-0.55182970658083974</c:v>
                </c:pt>
                <c:pt idx="14">
                  <c:v>-0.68977656504963036</c:v>
                </c:pt>
                <c:pt idx="15">
                  <c:v>7.2278295139948732</c:v>
                </c:pt>
                <c:pt idx="16">
                  <c:v>-1.0365315308222502</c:v>
                </c:pt>
                <c:pt idx="17">
                  <c:v>0.18900085233910602</c:v>
                </c:pt>
                <c:pt idx="18">
                  <c:v>5.0538230343192314</c:v>
                </c:pt>
                <c:pt idx="19">
                  <c:v>3.5500034780575795</c:v>
                </c:pt>
                <c:pt idx="20">
                  <c:v>-0.13595989143573917</c:v>
                </c:pt>
                <c:pt idx="21">
                  <c:v>-0.14694159199771839</c:v>
                </c:pt>
                <c:pt idx="22">
                  <c:v>-1.2768917785352079</c:v>
                </c:pt>
                <c:pt idx="23">
                  <c:v>2.0520076112790111</c:v>
                </c:pt>
                <c:pt idx="24">
                  <c:v>-10.008464941026421</c:v>
                </c:pt>
                <c:pt idx="25">
                  <c:v>-6.61131391129826</c:v>
                </c:pt>
                <c:pt idx="26">
                  <c:v>-2.1822435019515947</c:v>
                </c:pt>
                <c:pt idx="27">
                  <c:v>-2.2072466477177057</c:v>
                </c:pt>
                <c:pt idx="28">
                  <c:v>-2.2502324653817123</c:v>
                </c:pt>
                <c:pt idx="29">
                  <c:v>1.8392102054427326</c:v>
                </c:pt>
                <c:pt idx="30">
                  <c:v>1.6301036466981058</c:v>
                </c:pt>
                <c:pt idx="31">
                  <c:v>0.44206147842435239</c:v>
                </c:pt>
                <c:pt idx="32">
                  <c:v>1.2597892776378865</c:v>
                </c:pt>
                <c:pt idx="33">
                  <c:v>-0.81175495377399276</c:v>
                </c:pt>
                <c:pt idx="34">
                  <c:v>2.8222197508310565</c:v>
                </c:pt>
                <c:pt idx="35">
                  <c:v>3.5027215560811147</c:v>
                </c:pt>
                <c:pt idx="36">
                  <c:v>0.62485912295295876</c:v>
                </c:pt>
                <c:pt idx="37">
                  <c:v>-1.196928674266263</c:v>
                </c:pt>
                <c:pt idx="38">
                  <c:v>-0.34595887895899846</c:v>
                </c:pt>
                <c:pt idx="39">
                  <c:v>-0.35790502957919301</c:v>
                </c:pt>
                <c:pt idx="40">
                  <c:v>-0.34831848526708953</c:v>
                </c:pt>
                <c:pt idx="41">
                  <c:v>0.49569129745462615</c:v>
                </c:pt>
                <c:pt idx="42">
                  <c:v>0.52313833531185683</c:v>
                </c:pt>
                <c:pt idx="43">
                  <c:v>1.357796870328829</c:v>
                </c:pt>
                <c:pt idx="44">
                  <c:v>-2.4425317557213497</c:v>
                </c:pt>
                <c:pt idx="45">
                  <c:v>3.8265655673407499</c:v>
                </c:pt>
                <c:pt idx="46">
                  <c:v>3.0929836576331455</c:v>
                </c:pt>
                <c:pt idx="47">
                  <c:v>1.7151717146174201</c:v>
                </c:pt>
                <c:pt idx="48">
                  <c:v>1.8661718012249109</c:v>
                </c:pt>
                <c:pt idx="49">
                  <c:v>1.3349807118468622</c:v>
                </c:pt>
                <c:pt idx="50">
                  <c:v>-1.9245593823728422</c:v>
                </c:pt>
                <c:pt idx="51">
                  <c:v>5.8886235195786876</c:v>
                </c:pt>
                <c:pt idx="52">
                  <c:v>-4.7899902286626155</c:v>
                </c:pt>
                <c:pt idx="53">
                  <c:v>-3.1442894422248244</c:v>
                </c:pt>
                <c:pt idx="54">
                  <c:v>-1.5234986532003734</c:v>
                </c:pt>
                <c:pt idx="55">
                  <c:v>0.72343451125259284</c:v>
                </c:pt>
                <c:pt idx="56">
                  <c:v>-3.0792414389763363</c:v>
                </c:pt>
                <c:pt idx="57">
                  <c:v>-4.2206842046336401</c:v>
                </c:pt>
                <c:pt idx="58">
                  <c:v>-2.0462689299733938</c:v>
                </c:pt>
                <c:pt idx="59">
                  <c:v>-0.57476917838210317</c:v>
                </c:pt>
                <c:pt idx="60">
                  <c:v>0.85156497898233585</c:v>
                </c:pt>
                <c:pt idx="61">
                  <c:v>-1.0528667731352015</c:v>
                </c:pt>
                <c:pt idx="62">
                  <c:v>-0.33030856114755403</c:v>
                </c:pt>
                <c:pt idx="63">
                  <c:v>-1.5902007304221843</c:v>
                </c:pt>
                <c:pt idx="64">
                  <c:v>-0.24712793926140786</c:v>
                </c:pt>
                <c:pt idx="65">
                  <c:v>0.42195535782294158</c:v>
                </c:pt>
                <c:pt idx="66">
                  <c:v>0.43221804056088864</c:v>
                </c:pt>
                <c:pt idx="67">
                  <c:v>1.0793951472841861</c:v>
                </c:pt>
                <c:pt idx="68">
                  <c:v>4.2305390011012118</c:v>
                </c:pt>
                <c:pt idx="69">
                  <c:v>3.5502073835008834</c:v>
                </c:pt>
                <c:pt idx="70">
                  <c:v>2.9052152488288736</c:v>
                </c:pt>
                <c:pt idx="71">
                  <c:v>1.0793914553595698</c:v>
                </c:pt>
                <c:pt idx="72">
                  <c:v>-0.70243392459650056</c:v>
                </c:pt>
                <c:pt idx="73">
                  <c:v>1.1444742586067012</c:v>
                </c:pt>
                <c:pt idx="74">
                  <c:v>-0.62634046784598274</c:v>
                </c:pt>
                <c:pt idx="75">
                  <c:v>-1.1955494743300892</c:v>
                </c:pt>
                <c:pt idx="76">
                  <c:v>-1.1799679335325097</c:v>
                </c:pt>
                <c:pt idx="77">
                  <c:v>-2.9718352082135469</c:v>
                </c:pt>
                <c:pt idx="78">
                  <c:v>-3.5971049845891452</c:v>
                </c:pt>
                <c:pt idx="79">
                  <c:v>-0.64245187307055729</c:v>
                </c:pt>
                <c:pt idx="80">
                  <c:v>-0.70793377473949803</c:v>
                </c:pt>
                <c:pt idx="81">
                  <c:v>0.39788998945330101</c:v>
                </c:pt>
                <c:pt idx="82">
                  <c:v>-1.4843704954851948</c:v>
                </c:pt>
                <c:pt idx="83">
                  <c:v>-0.41074742837547817</c:v>
                </c:pt>
                <c:pt idx="84">
                  <c:v>-2.3015307848553532</c:v>
                </c:pt>
                <c:pt idx="85">
                  <c:v>-0.65888210233349076</c:v>
                </c:pt>
                <c:pt idx="86">
                  <c:v>0.95891750857390923</c:v>
                </c:pt>
                <c:pt idx="87">
                  <c:v>-0.34908383082008854</c:v>
                </c:pt>
                <c:pt idx="88">
                  <c:v>0.6736844422057322</c:v>
                </c:pt>
                <c:pt idx="89">
                  <c:v>-2.5625538808139225E-2</c:v>
                </c:pt>
                <c:pt idx="90">
                  <c:v>12.128412015053513</c:v>
                </c:pt>
                <c:pt idx="91">
                  <c:v>-1.9329375011887078</c:v>
                </c:pt>
                <c:pt idx="92">
                  <c:v>1.282463875068562</c:v>
                </c:pt>
                <c:pt idx="93">
                  <c:v>0.13736235968069144</c:v>
                </c:pt>
                <c:pt idx="94">
                  <c:v>-2.0367128767254359</c:v>
                </c:pt>
                <c:pt idx="95">
                  <c:v>0.62087484407441673</c:v>
                </c:pt>
                <c:pt idx="96">
                  <c:v>0.59496728413782751</c:v>
                </c:pt>
                <c:pt idx="97">
                  <c:v>-0.46582978799645591</c:v>
                </c:pt>
                <c:pt idx="98">
                  <c:v>-0.46163018546364532</c:v>
                </c:pt>
                <c:pt idx="99">
                  <c:v>-0.45408615274578956</c:v>
                </c:pt>
                <c:pt idx="100">
                  <c:v>2.1076990009282874</c:v>
                </c:pt>
                <c:pt idx="101">
                  <c:v>-2.9883793004900627</c:v>
                </c:pt>
                <c:pt idx="102">
                  <c:v>-0.42917248190304047</c:v>
                </c:pt>
                <c:pt idx="103">
                  <c:v>-0.92906296361913832</c:v>
                </c:pt>
                <c:pt idx="104">
                  <c:v>0.57432704371106658</c:v>
                </c:pt>
                <c:pt idx="105">
                  <c:v>-0.93230730314579624</c:v>
                </c:pt>
                <c:pt idx="106">
                  <c:v>-1.4313565793295893</c:v>
                </c:pt>
                <c:pt idx="107">
                  <c:v>3.8363273502826534E-2</c:v>
                </c:pt>
                <c:pt idx="108">
                  <c:v>1.3016289553220428E-2</c:v>
                </c:pt>
                <c:pt idx="109">
                  <c:v>-0.49874037435362206</c:v>
                </c:pt>
                <c:pt idx="110">
                  <c:v>0.91987816556317803</c:v>
                </c:pt>
                <c:pt idx="111">
                  <c:v>-1.0302800863140478</c:v>
                </c:pt>
                <c:pt idx="112">
                  <c:v>0.37499688883353199</c:v>
                </c:pt>
                <c:pt idx="113">
                  <c:v>3.6139748685628996</c:v>
                </c:pt>
                <c:pt idx="114">
                  <c:v>0.74543481054694771</c:v>
                </c:pt>
                <c:pt idx="115">
                  <c:v>-3.4260726689502428</c:v>
                </c:pt>
                <c:pt idx="116">
                  <c:v>-2.9660828436570692</c:v>
                </c:pt>
                <c:pt idx="117">
                  <c:v>2.0819102853333975</c:v>
                </c:pt>
                <c:pt idx="118">
                  <c:v>-0.23725321669522392</c:v>
                </c:pt>
                <c:pt idx="119">
                  <c:v>0.64989695366142275</c:v>
                </c:pt>
                <c:pt idx="120">
                  <c:v>2.4058324352476177</c:v>
                </c:pt>
                <c:pt idx="121">
                  <c:v>2.790986503782166</c:v>
                </c:pt>
                <c:pt idx="122">
                  <c:v>1.8730937115445263</c:v>
                </c:pt>
                <c:pt idx="123">
                  <c:v>-4.1701385021733879</c:v>
                </c:pt>
                <c:pt idx="124">
                  <c:v>-2.412682247500761</c:v>
                </c:pt>
                <c:pt idx="125">
                  <c:v>-1.0921505125355768</c:v>
                </c:pt>
                <c:pt idx="126">
                  <c:v>1.0651023608638983</c:v>
                </c:pt>
                <c:pt idx="127">
                  <c:v>-0.63725807147679836</c:v>
                </c:pt>
                <c:pt idx="128">
                  <c:v>1.0647038446445465</c:v>
                </c:pt>
                <c:pt idx="129">
                  <c:v>-0.19031921302332178</c:v>
                </c:pt>
                <c:pt idx="130">
                  <c:v>0.24279570578414011</c:v>
                </c:pt>
                <c:pt idx="131">
                  <c:v>-0.97750903841981995</c:v>
                </c:pt>
                <c:pt idx="132">
                  <c:v>3.1463314467452288</c:v>
                </c:pt>
                <c:pt idx="133">
                  <c:v>1.0990798487209585</c:v>
                </c:pt>
                <c:pt idx="134">
                  <c:v>-8.6247132136356708E-2</c:v>
                </c:pt>
                <c:pt idx="135">
                  <c:v>-2.4486300219550277</c:v>
                </c:pt>
                <c:pt idx="136">
                  <c:v>-1.9985649615210295</c:v>
                </c:pt>
                <c:pt idx="137">
                  <c:v>-0.35308838341500848</c:v>
                </c:pt>
                <c:pt idx="138">
                  <c:v>3.2388097810587104</c:v>
                </c:pt>
                <c:pt idx="139">
                  <c:v>-1.4635429179477395</c:v>
                </c:pt>
                <c:pt idx="140">
                  <c:v>-0.63009929555201794</c:v>
                </c:pt>
                <c:pt idx="141">
                  <c:v>-0.58180453008764932</c:v>
                </c:pt>
                <c:pt idx="142">
                  <c:v>2.5573662409296691</c:v>
                </c:pt>
                <c:pt idx="143">
                  <c:v>1.039658564449506</c:v>
                </c:pt>
                <c:pt idx="144">
                  <c:v>0.31971468088011945</c:v>
                </c:pt>
                <c:pt idx="145">
                  <c:v>-8.1321453097034091E-3</c:v>
                </c:pt>
                <c:pt idx="146">
                  <c:v>4.5091032569642753E-2</c:v>
                </c:pt>
                <c:pt idx="147">
                  <c:v>-1.0277367608621184</c:v>
                </c:pt>
                <c:pt idx="148">
                  <c:v>-0.97255687545102654</c:v>
                </c:pt>
                <c:pt idx="149">
                  <c:v>0.9430077179478451</c:v>
                </c:pt>
                <c:pt idx="150">
                  <c:v>0.23344956032446418</c:v>
                </c:pt>
                <c:pt idx="151">
                  <c:v>-0.10206996641320898</c:v>
                </c:pt>
                <c:pt idx="152">
                  <c:v>-2.2842002469714959</c:v>
                </c:pt>
                <c:pt idx="153">
                  <c:v>-4.1724646854309766E-2</c:v>
                </c:pt>
                <c:pt idx="154">
                  <c:v>1.438766937764999</c:v>
                </c:pt>
                <c:pt idx="155">
                  <c:v>0.70492854104083658</c:v>
                </c:pt>
                <c:pt idx="156">
                  <c:v>0.33841894081011659</c:v>
                </c:pt>
                <c:pt idx="157">
                  <c:v>-0.75287804234854849</c:v>
                </c:pt>
                <c:pt idx="158">
                  <c:v>1.0357991057898188</c:v>
                </c:pt>
                <c:pt idx="159">
                  <c:v>1.0012101099195454</c:v>
                </c:pt>
                <c:pt idx="160">
                  <c:v>0.24634015932023634</c:v>
                </c:pt>
                <c:pt idx="161">
                  <c:v>-0.15727385350986989</c:v>
                </c:pt>
                <c:pt idx="162">
                  <c:v>0.13390995566384589</c:v>
                </c:pt>
                <c:pt idx="163">
                  <c:v>0.404101857489229</c:v>
                </c:pt>
                <c:pt idx="164">
                  <c:v>-1.79601034355489</c:v>
                </c:pt>
                <c:pt idx="165">
                  <c:v>0.53871934021137857</c:v>
                </c:pt>
                <c:pt idx="166">
                  <c:v>4.3879619578926388E-2</c:v>
                </c:pt>
                <c:pt idx="167">
                  <c:v>0.56543916209804701</c:v>
                </c:pt>
                <c:pt idx="168">
                  <c:v>-1.0047483155273169</c:v>
                </c:pt>
                <c:pt idx="169">
                  <c:v>-10.206472351607889</c:v>
                </c:pt>
                <c:pt idx="170">
                  <c:v>3.4219179471084211</c:v>
                </c:pt>
                <c:pt idx="171">
                  <c:v>0.3466818638812792</c:v>
                </c:pt>
                <c:pt idx="172">
                  <c:v>-0.97661933112842947</c:v>
                </c:pt>
                <c:pt idx="173">
                  <c:v>-0.61111413391352443</c:v>
                </c:pt>
                <c:pt idx="174">
                  <c:v>-0.94171062590806498</c:v>
                </c:pt>
                <c:pt idx="175">
                  <c:v>1.0335803695115331</c:v>
                </c:pt>
                <c:pt idx="176">
                  <c:v>3.8833069231573019</c:v>
                </c:pt>
                <c:pt idx="177">
                  <c:v>2.1167954203330206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D4-45E1-9F00-977407074FDE}"/>
            </c:ext>
          </c:extLst>
        </c:ser>
        <c:ser>
          <c:idx val="3"/>
          <c:order val="3"/>
          <c:tx>
            <c:strRef>
              <c:f>data78!$Z$1</c:f>
              <c:strCache>
                <c:ptCount val="1"/>
                <c:pt idx="0">
                  <c:v>inf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data78!$Z$2:$Z$179</c:f>
              <c:numCache>
                <c:formatCode>#,##0.000</c:formatCode>
                <c:ptCount val="178"/>
                <c:pt idx="0">
                  <c:v>5.6738539967825528</c:v>
                </c:pt>
                <c:pt idx="1">
                  <c:v>7.4420751324137075</c:v>
                </c:pt>
                <c:pt idx="2">
                  <c:v>7.3061391909173619</c:v>
                </c:pt>
                <c:pt idx="3">
                  <c:v>8.9489191018131944</c:v>
                </c:pt>
                <c:pt idx="4">
                  <c:v>7.0177238603638097</c:v>
                </c:pt>
                <c:pt idx="5">
                  <c:v>10.300998440965905</c:v>
                </c:pt>
                <c:pt idx="6">
                  <c:v>10.042368452430503</c:v>
                </c:pt>
                <c:pt idx="7">
                  <c:v>11.406068123208494</c:v>
                </c:pt>
                <c:pt idx="8">
                  <c:v>7.9525482215315986</c:v>
                </c:pt>
                <c:pt idx="9">
                  <c:v>12.404094697024087</c:v>
                </c:pt>
                <c:pt idx="10">
                  <c:v>6.0607220082408988</c:v>
                </c:pt>
                <c:pt idx="11">
                  <c:v>8.9223030057192751</c:v>
                </c:pt>
                <c:pt idx="12">
                  <c:v>8.727618957855956</c:v>
                </c:pt>
                <c:pt idx="13">
                  <c:v>8.5412497882275371</c:v>
                </c:pt>
                <c:pt idx="14">
                  <c:v>8.3626739277254565</c:v>
                </c:pt>
                <c:pt idx="15">
                  <c:v>16.218437757740002</c:v>
                </c:pt>
                <c:pt idx="16">
                  <c:v>7.8691062394819706</c:v>
                </c:pt>
                <c:pt idx="17">
                  <c:v>8.989142340823431</c:v>
                </c:pt>
                <c:pt idx="18">
                  <c:v>13.72989701642987</c:v>
                </c:pt>
                <c:pt idx="19">
                  <c:v>12.085511438598653</c:v>
                </c:pt>
                <c:pt idx="20">
                  <c:v>8.2477148810942431</c:v>
                </c:pt>
                <c:pt idx="21">
                  <c:v>8.0810829270077882</c:v>
                </c:pt>
                <c:pt idx="22">
                  <c:v>6.7990305474284307</c:v>
                </c:pt>
                <c:pt idx="23">
                  <c:v>9.9866490921843791</c:v>
                </c:pt>
                <c:pt idx="24">
                  <c:v>-2.197807727056325</c:v>
                </c:pt>
                <c:pt idx="25">
                  <c:v>1.1004133487560075</c:v>
                </c:pt>
                <c:pt idx="26">
                  <c:v>5.4571105615145914</c:v>
                </c:pt>
                <c:pt idx="27">
                  <c:v>5.3836613496018844</c:v>
                </c:pt>
                <c:pt idx="28">
                  <c:v>5.3121630671577869</c:v>
                </c:pt>
                <c:pt idx="29">
                  <c:v>9.3876538163388386</c:v>
                </c:pt>
                <c:pt idx="30">
                  <c:v>9.1723764255668438</c:v>
                </c:pt>
                <c:pt idx="31">
                  <c:v>7.9803145677394767</c:v>
                </c:pt>
                <c:pt idx="32">
                  <c:v>8.7915626875100674</c:v>
                </c:pt>
                <c:pt idx="33">
                  <c:v>6.7067439428268427</c:v>
                </c:pt>
                <c:pt idx="34">
                  <c:v>10.317101824691592</c:v>
                </c:pt>
                <c:pt idx="35">
                  <c:v>10.959589675245738</c:v>
                </c:pt>
                <c:pt idx="36">
                  <c:v>8.0270252203236687</c:v>
                </c:pt>
                <c:pt idx="37">
                  <c:v>6.1337456000426966</c:v>
                </c:pt>
                <c:pt idx="38">
                  <c:v>6.8967225738023812</c:v>
                </c:pt>
                <c:pt idx="39">
                  <c:v>6.7798233255093692</c:v>
                </c:pt>
                <c:pt idx="40">
                  <c:v>6.6668209940846577</c:v>
                </c:pt>
                <c:pt idx="41">
                  <c:v>7.3697069304233143</c:v>
                </c:pt>
                <c:pt idx="42">
                  <c:v>7.2363782596157051</c:v>
                </c:pt>
                <c:pt idx="43">
                  <c:v>7.8898021391114295</c:v>
                </c:pt>
                <c:pt idx="44">
                  <c:v>3.8872997875685384</c:v>
                </c:pt>
                <c:pt idx="45">
                  <c:v>9.9336528150953569</c:v>
                </c:pt>
                <c:pt idx="46">
                  <c:v>8.9555979573914737</c:v>
                </c:pt>
                <c:pt idx="47">
                  <c:v>7.3128179349796287</c:v>
                </c:pt>
                <c:pt idx="48">
                  <c:v>7.1815214466383379</c:v>
                </c:pt>
                <c:pt idx="49">
                  <c:v>6.3549439049276586</c:v>
                </c:pt>
                <c:pt idx="50">
                  <c:v>2.7923324565360561</c:v>
                </c:pt>
                <c:pt idx="51">
                  <c:v>10.300998440965905</c:v>
                </c:pt>
                <c:pt idx="52">
                  <c:v>-0.67854129927136075</c:v>
                </c:pt>
                <c:pt idx="53">
                  <c:v>0.67854129927142215</c:v>
                </c:pt>
                <c:pt idx="54">
                  <c:v>2.0287448391841396</c:v>
                </c:pt>
                <c:pt idx="55">
                  <c:v>4.0268796470895758</c:v>
                </c:pt>
                <c:pt idx="56">
                  <c:v>0</c:v>
                </c:pt>
                <c:pt idx="57">
                  <c:v>-1.3377938891388548</c:v>
                </c:pt>
                <c:pt idx="58">
                  <c:v>0.66945622321178877</c:v>
                </c:pt>
                <c:pt idx="59">
                  <c:v>2.0016722338303801</c:v>
                </c:pt>
                <c:pt idx="60">
                  <c:v>3.3140206136427457</c:v>
                </c:pt>
                <c:pt idx="61">
                  <c:v>1.3179583587409938</c:v>
                </c:pt>
                <c:pt idx="62">
                  <c:v>1.968830882171382</c:v>
                </c:pt>
                <c:pt idx="63">
                  <c:v>0.65412933629233516</c:v>
                </c:pt>
                <c:pt idx="64">
                  <c:v>1.9559941176767082</c:v>
                </c:pt>
                <c:pt idx="65">
                  <c:v>2.5932019512313249</c:v>
                </c:pt>
                <c:pt idx="66">
                  <c:v>2.5764984411428298</c:v>
                </c:pt>
                <c:pt idx="67">
                  <c:v>3.1974590722982339</c:v>
                </c:pt>
                <c:pt idx="68">
                  <c:v>6.3192467506365242</c:v>
                </c:pt>
                <c:pt idx="69">
                  <c:v>5.6032044624442809</c:v>
                </c:pt>
                <c:pt idx="70">
                  <c:v>4.9155764537405258</c:v>
                </c:pt>
                <c:pt idx="71">
                  <c:v>3.0418397540876851</c:v>
                </c:pt>
                <c:pt idx="72">
                  <c:v>1.2102883666148445</c:v>
                </c:pt>
                <c:pt idx="73">
                  <c:v>3.0097959914462002</c:v>
                </c:pt>
                <c:pt idx="74">
                  <c:v>1.1976056850418799</c:v>
                </c:pt>
                <c:pt idx="75">
                  <c:v>0.59746090271326002</c:v>
                </c:pt>
                <c:pt idx="76">
                  <c:v>0.59656983466795932</c:v>
                </c:pt>
                <c:pt idx="77">
                  <c:v>-1.1940307373812697</c:v>
                </c:pt>
                <c:pt idx="78">
                  <c:v>-1.7977558351357752</c:v>
                </c:pt>
                <c:pt idx="79">
                  <c:v>1.1994011985026531</c:v>
                </c:pt>
                <c:pt idx="80">
                  <c:v>1.1958155393463943</c:v>
                </c:pt>
                <c:pt idx="81">
                  <c:v>2.3809594109181407</c:v>
                </c:pt>
                <c:pt idx="82">
                  <c:v>0.59303198408906976</c:v>
                </c:pt>
                <c:pt idx="83">
                  <c:v>1.7738388271463099</c:v>
                </c:pt>
                <c:pt idx="84">
                  <c:v>0</c:v>
                </c:pt>
                <c:pt idx="85">
                  <c:v>1.7660072836466774</c:v>
                </c:pt>
                <c:pt idx="86">
                  <c:v>3.5087944291348165</c:v>
                </c:pt>
                <c:pt idx="87">
                  <c:v>2.3222126181281983</c:v>
                </c:pt>
                <c:pt idx="88">
                  <c:v>3.4582347971416127</c:v>
                </c:pt>
                <c:pt idx="89">
                  <c:v>2.8591973061148601</c:v>
                </c:pt>
                <c:pt idx="90">
                  <c:v>15.096131193138845</c:v>
                </c:pt>
                <c:pt idx="91">
                  <c:v>1.0958910964481077</c:v>
                </c:pt>
                <c:pt idx="92">
                  <c:v>4.3537844793693523</c:v>
                </c:pt>
                <c:pt idx="93">
                  <c:v>3.2345189725430483</c:v>
                </c:pt>
                <c:pt idx="94">
                  <c:v>1.072386701303097</c:v>
                </c:pt>
                <c:pt idx="95">
                  <c:v>3.7308731500555528</c:v>
                </c:pt>
                <c:pt idx="96">
                  <c:v>3.6963959414918617</c:v>
                </c:pt>
                <c:pt idx="97">
                  <c:v>2.6195247515621847</c:v>
                </c:pt>
                <c:pt idx="98">
                  <c:v>2.6024815290953112</c:v>
                </c:pt>
                <c:pt idx="99">
                  <c:v>2.5856586479556949</c:v>
                </c:pt>
                <c:pt idx="100">
                  <c:v>5.1217088983950996</c:v>
                </c:pt>
                <c:pt idx="101">
                  <c:v>0</c:v>
                </c:pt>
                <c:pt idx="102">
                  <c:v>2.5364701353788988</c:v>
                </c:pt>
                <c:pt idx="103">
                  <c:v>2.017658754671201</c:v>
                </c:pt>
                <c:pt idx="104">
                  <c:v>3.5065972848730373</c:v>
                </c:pt>
                <c:pt idx="105">
                  <c:v>1.990053856045483</c:v>
                </c:pt>
                <c:pt idx="106">
                  <c:v>1.4860698207454397</c:v>
                </c:pt>
                <c:pt idx="107">
                  <c:v>2.9556784729483461</c:v>
                </c:pt>
                <c:pt idx="108">
                  <c:v>2.9339984846261884</c:v>
                </c:pt>
                <c:pt idx="109">
                  <c:v>2.4286656274199094</c:v>
                </c:pt>
                <c:pt idx="110">
                  <c:v>3.8554515351075174</c:v>
                </c:pt>
                <c:pt idx="111">
                  <c:v>1.9138792493345012</c:v>
                </c:pt>
                <c:pt idx="112">
                  <c:v>3.3274107500363255</c:v>
                </c:pt>
                <c:pt idx="113">
                  <c:v>6.5729178508326598</c:v>
                </c:pt>
                <c:pt idx="114">
                  <c:v>3.7080219185146044</c:v>
                </c:pt>
                <c:pt idx="115">
                  <c:v>-0.46162728724270025</c:v>
                </c:pt>
                <c:pt idx="116">
                  <c:v>0</c:v>
                </c:pt>
                <c:pt idx="117">
                  <c:v>5.0488335238991926</c:v>
                </c:pt>
                <c:pt idx="118">
                  <c:v>2.7272832927107702</c:v>
                </c:pt>
                <c:pt idx="119">
                  <c:v>3.6076907467396948</c:v>
                </c:pt>
                <c:pt idx="120">
                  <c:v>5.3512503784704197</c:v>
                </c:pt>
                <c:pt idx="121">
                  <c:v>5.7175245028579615</c:v>
                </c:pt>
                <c:pt idx="122">
                  <c:v>4.7748803566900211</c:v>
                </c:pt>
                <c:pt idx="123">
                  <c:v>-1.2965975696683822</c:v>
                </c:pt>
                <c:pt idx="124">
                  <c:v>0.43266634829638795</c:v>
                </c:pt>
                <c:pt idx="125">
                  <c:v>1.7260005205653117</c:v>
                </c:pt>
                <c:pt idx="126">
                  <c:v>3.8564840769543958</c:v>
                </c:pt>
                <c:pt idx="127">
                  <c:v>2.1265334508931155</c:v>
                </c:pt>
                <c:pt idx="128">
                  <c:v>3.7995008631631619</c:v>
                </c:pt>
                <c:pt idx="129">
                  <c:v>2.5130972717980837</c:v>
                </c:pt>
                <c:pt idx="130">
                  <c:v>2.9121293472501293</c:v>
                </c:pt>
                <c:pt idx="131">
                  <c:v>1.6546042207121101</c:v>
                </c:pt>
                <c:pt idx="132">
                  <c:v>5.7378033025601356</c:v>
                </c:pt>
                <c:pt idx="133">
                  <c:v>3.6455948550825448</c:v>
                </c:pt>
                <c:pt idx="134">
                  <c:v>2.4120676106364924</c:v>
                </c:pt>
                <c:pt idx="135">
                  <c:v>0</c:v>
                </c:pt>
                <c:pt idx="136">
                  <c:v>0.40060093483584014</c:v>
                </c:pt>
                <c:pt idx="137">
                  <c:v>1.9970086412483938</c:v>
                </c:pt>
                <c:pt idx="138">
                  <c:v>5.5391587435174134</c:v>
                </c:pt>
                <c:pt idx="139">
                  <c:v>0.78508366713947553</c:v>
                </c:pt>
                <c:pt idx="140">
                  <c:v>1.565559728454526</c:v>
                </c:pt>
                <c:pt idx="141">
                  <c:v>1.5594561662629292</c:v>
                </c:pt>
                <c:pt idx="142">
                  <c:v>4.6422184481231561</c:v>
                </c:pt>
                <c:pt idx="143">
                  <c:v>3.0651490982276388</c:v>
                </c:pt>
                <c:pt idx="144">
                  <c:v>2.28354568812808</c:v>
                </c:pt>
                <c:pt idx="145">
                  <c:v>1.8930466000394914</c:v>
                </c:pt>
                <c:pt idx="146">
                  <c:v>1.8841297200732534</c:v>
                </c:pt>
                <c:pt idx="147">
                  <c:v>0.7511739296800457</c:v>
                </c:pt>
                <c:pt idx="148">
                  <c:v>0.74976591774014079</c:v>
                </c:pt>
                <c:pt idx="149">
                  <c:v>2.6131684166492382</c:v>
                </c:pt>
                <c:pt idx="150">
                  <c:v>1.8561518226009204</c:v>
                </c:pt>
                <c:pt idx="151">
                  <c:v>1.4787447525304811</c:v>
                </c:pt>
                <c:pt idx="152">
                  <c:v>-0.7386890372658651</c:v>
                </c:pt>
                <c:pt idx="153">
                  <c:v>1.4760164349814968</c:v>
                </c:pt>
                <c:pt idx="154">
                  <c:v>2.9357929952183879</c:v>
                </c:pt>
                <c:pt idx="155">
                  <c:v>2.1877903218141022</c:v>
                </c:pt>
                <c:pt idx="156">
                  <c:v>1.8140620661565452</c:v>
                </c:pt>
                <c:pt idx="157">
                  <c:v>0.72332750271347235</c:v>
                </c:pt>
                <c:pt idx="158">
                  <c:v>2.5213951114370099</c:v>
                </c:pt>
                <c:pt idx="159">
                  <c:v>2.5056010339721659</c:v>
                </c:pt>
                <c:pt idx="160">
                  <c:v>1.780154250990345</c:v>
                </c:pt>
                <c:pt idx="161">
                  <c:v>1.4184412027002846</c:v>
                </c:pt>
                <c:pt idx="162">
                  <c:v>1.7660072836466774</c:v>
                </c:pt>
                <c:pt idx="163">
                  <c:v>2.108967978628999</c:v>
                </c:pt>
                <c:pt idx="164">
                  <c:v>0</c:v>
                </c:pt>
                <c:pt idx="165">
                  <c:v>2.4464908069744213</c:v>
                </c:pt>
                <c:pt idx="166">
                  <c:v>2.0851480754132843</c:v>
                </c:pt>
                <c:pt idx="167">
                  <c:v>2.7633961375246439</c:v>
                </c:pt>
                <c:pt idx="168">
                  <c:v>1.3745717994324389</c:v>
                </c:pt>
                <c:pt idx="169">
                  <c:v>-7.6192779882777453</c:v>
                </c:pt>
                <c:pt idx="170">
                  <c:v>6.2447061888452859</c:v>
                </c:pt>
                <c:pt idx="171">
                  <c:v>3.4276130900405466</c:v>
                </c:pt>
                <c:pt idx="172">
                  <c:v>2.3819721601652142</c:v>
                </c:pt>
                <c:pt idx="173">
                  <c:v>3.0418397540876851</c:v>
                </c:pt>
                <c:pt idx="174">
                  <c:v>3.0188822541531617</c:v>
                </c:pt>
                <c:pt idx="175">
                  <c:v>5.3112813544307924</c:v>
                </c:pt>
                <c:pt idx="176">
                  <c:v>8.4831890740369822</c:v>
                </c:pt>
                <c:pt idx="177">
                  <c:v>7.0401817343108295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D4-45E1-9F00-977407074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data78!$AV$1</c:f>
              <c:strCache>
                <c:ptCount val="1"/>
                <c:pt idx="0">
                  <c:v>dtcr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data78!$AV$2:$AV$179</c:f>
              <c:numCache>
                <c:formatCode>#,##0.000</c:formatCode>
                <c:ptCount val="178"/>
                <c:pt idx="0">
                  <c:v>1.5460871913319352</c:v>
                </c:pt>
                <c:pt idx="1">
                  <c:v>3.9722335907672601</c:v>
                </c:pt>
                <c:pt idx="2">
                  <c:v>5.4220429014319116</c:v>
                </c:pt>
                <c:pt idx="3">
                  <c:v>1.9450593166100205</c:v>
                </c:pt>
                <c:pt idx="4">
                  <c:v>-0.95878419550716742</c:v>
                </c:pt>
                <c:pt idx="5">
                  <c:v>-1.5191441131207739</c:v>
                </c:pt>
                <c:pt idx="6">
                  <c:v>-1.5377757400668379</c:v>
                </c:pt>
                <c:pt idx="7">
                  <c:v>-1.2464221484061788</c:v>
                </c:pt>
                <c:pt idx="8">
                  <c:v>8.6053567990518331E-3</c:v>
                </c:pt>
                <c:pt idx="9">
                  <c:v>-0.17971205737410401</c:v>
                </c:pt>
                <c:pt idx="10">
                  <c:v>-1.0557058670921826</c:v>
                </c:pt>
                <c:pt idx="11">
                  <c:v>0.15727137969001603</c:v>
                </c:pt>
                <c:pt idx="12">
                  <c:v>-0.8126082350124797</c:v>
                </c:pt>
                <c:pt idx="13">
                  <c:v>-2.4263080764387546</c:v>
                </c:pt>
                <c:pt idx="14">
                  <c:v>-3.9425392148075389</c:v>
                </c:pt>
                <c:pt idx="15">
                  <c:v>1.7500969005292077</c:v>
                </c:pt>
                <c:pt idx="16">
                  <c:v>1.0877555769495117</c:v>
                </c:pt>
                <c:pt idx="17">
                  <c:v>-2.3700513159585768E-2</c:v>
                </c:pt>
                <c:pt idx="18">
                  <c:v>1.5649109462276378</c:v>
                </c:pt>
                <c:pt idx="19">
                  <c:v>0.95702583361747529</c:v>
                </c:pt>
                <c:pt idx="20">
                  <c:v>3.350467674484392</c:v>
                </c:pt>
                <c:pt idx="21">
                  <c:v>4.9626905619771122</c:v>
                </c:pt>
                <c:pt idx="22">
                  <c:v>-3.2325316875111199</c:v>
                </c:pt>
                <c:pt idx="23">
                  <c:v>-3.1122206017886178</c:v>
                </c:pt>
                <c:pt idx="24">
                  <c:v>-2.1910953889864082</c:v>
                </c:pt>
                <c:pt idx="25">
                  <c:v>2.2942353471361976</c:v>
                </c:pt>
                <c:pt idx="26">
                  <c:v>2.0792649309871791</c:v>
                </c:pt>
                <c:pt idx="27">
                  <c:v>-2.5251383060956201</c:v>
                </c:pt>
                <c:pt idx="28">
                  <c:v>7.5143531617304582</c:v>
                </c:pt>
                <c:pt idx="29">
                  <c:v>12.131626681053564</c:v>
                </c:pt>
                <c:pt idx="30">
                  <c:v>-2.5995832112886141</c:v>
                </c:pt>
                <c:pt idx="31">
                  <c:v>6.2340786528701564</c:v>
                </c:pt>
                <c:pt idx="32">
                  <c:v>0.5284314446744709</c:v>
                </c:pt>
                <c:pt idx="33">
                  <c:v>1.3820140465236719</c:v>
                </c:pt>
                <c:pt idx="34">
                  <c:v>14.673062566624218</c:v>
                </c:pt>
                <c:pt idx="35">
                  <c:v>-5.7531030017948126</c:v>
                </c:pt>
                <c:pt idx="36">
                  <c:v>-1.5593377094671901</c:v>
                </c:pt>
                <c:pt idx="37">
                  <c:v>-3.3370557604564866</c:v>
                </c:pt>
                <c:pt idx="38">
                  <c:v>-1.6763809975105737</c:v>
                </c:pt>
                <c:pt idx="39">
                  <c:v>4.7995772346514975</c:v>
                </c:pt>
                <c:pt idx="40">
                  <c:v>-0.20726536163957476</c:v>
                </c:pt>
                <c:pt idx="41">
                  <c:v>-7.6898414325624387</c:v>
                </c:pt>
                <c:pt idx="42">
                  <c:v>-6.8218006861960667</c:v>
                </c:pt>
                <c:pt idx="43">
                  <c:v>-2.1793402075850565</c:v>
                </c:pt>
                <c:pt idx="44">
                  <c:v>-2.1804350639923697</c:v>
                </c:pt>
                <c:pt idx="45">
                  <c:v>5.0928186373827344</c:v>
                </c:pt>
                <c:pt idx="46">
                  <c:v>6.2117482597301432E-2</c:v>
                </c:pt>
                <c:pt idx="47">
                  <c:v>-2.9104331781335979</c:v>
                </c:pt>
                <c:pt idx="48">
                  <c:v>0.29686145544927101</c:v>
                </c:pt>
                <c:pt idx="49">
                  <c:v>-2.3925701023314261</c:v>
                </c:pt>
                <c:pt idx="50">
                  <c:v>-1.7879414664240478</c:v>
                </c:pt>
                <c:pt idx="51">
                  <c:v>6.6644259796048821</c:v>
                </c:pt>
                <c:pt idx="52">
                  <c:v>-0.46754242178774774</c:v>
                </c:pt>
                <c:pt idx="53">
                  <c:v>-2.6201699449536875</c:v>
                </c:pt>
                <c:pt idx="54">
                  <c:v>-1.4638791491327297</c:v>
                </c:pt>
                <c:pt idx="55">
                  <c:v>2.5911558905570509</c:v>
                </c:pt>
                <c:pt idx="56">
                  <c:v>4.6638322759694262</c:v>
                </c:pt>
                <c:pt idx="57">
                  <c:v>-1.0003282382363032</c:v>
                </c:pt>
                <c:pt idx="58">
                  <c:v>6.6986277216539492</c:v>
                </c:pt>
                <c:pt idx="59">
                  <c:v>2.9972469461290174</c:v>
                </c:pt>
                <c:pt idx="60">
                  <c:v>0.70557260165058366</c:v>
                </c:pt>
                <c:pt idx="61">
                  <c:v>2.9448248613093142</c:v>
                </c:pt>
                <c:pt idx="62">
                  <c:v>4.3740241181293271</c:v>
                </c:pt>
                <c:pt idx="63">
                  <c:v>-0.12219065538596752</c:v>
                </c:pt>
                <c:pt idx="64">
                  <c:v>-7.1272992993142381</c:v>
                </c:pt>
                <c:pt idx="65">
                  <c:v>-0.11192141570415259</c:v>
                </c:pt>
                <c:pt idx="66">
                  <c:v>0.78386471005620351</c:v>
                </c:pt>
                <c:pt idx="67">
                  <c:v>-1.2350175512395367</c:v>
                </c:pt>
                <c:pt idx="68">
                  <c:v>2.7111526553125209</c:v>
                </c:pt>
                <c:pt idx="69">
                  <c:v>7.7545442037606271</c:v>
                </c:pt>
                <c:pt idx="70">
                  <c:v>-5.6211233226017399</c:v>
                </c:pt>
                <c:pt idx="71">
                  <c:v>-3.4656307338186032</c:v>
                </c:pt>
                <c:pt idx="72">
                  <c:v>-2.1528470586441806</c:v>
                </c:pt>
                <c:pt idx="73">
                  <c:v>-4.9732175848550497</c:v>
                </c:pt>
                <c:pt idx="74">
                  <c:v>2.7764401684038376E-2</c:v>
                </c:pt>
                <c:pt idx="75">
                  <c:v>-1.7809783774548116</c:v>
                </c:pt>
                <c:pt idx="76">
                  <c:v>-1.0044043722123419</c:v>
                </c:pt>
                <c:pt idx="77">
                  <c:v>0.93124534278867799</c:v>
                </c:pt>
                <c:pt idx="78">
                  <c:v>2.2959507703943949</c:v>
                </c:pt>
                <c:pt idx="79">
                  <c:v>-2.6153784578553996</c:v>
                </c:pt>
                <c:pt idx="80">
                  <c:v>-5.2360792380832244</c:v>
                </c:pt>
                <c:pt idx="81">
                  <c:v>5.5486947843434109</c:v>
                </c:pt>
                <c:pt idx="82">
                  <c:v>3.2386929100126416</c:v>
                </c:pt>
                <c:pt idx="83">
                  <c:v>3.5662987607908647</c:v>
                </c:pt>
                <c:pt idx="84">
                  <c:v>-1.8267247252880203</c:v>
                </c:pt>
                <c:pt idx="85">
                  <c:v>-4.6363462215421869</c:v>
                </c:pt>
                <c:pt idx="86">
                  <c:v>0.98030979822842923</c:v>
                </c:pt>
                <c:pt idx="87">
                  <c:v>2.701661670520572</c:v>
                </c:pt>
                <c:pt idx="88">
                  <c:v>0.559498747199072</c:v>
                </c:pt>
                <c:pt idx="89">
                  <c:v>5.2585475801400605</c:v>
                </c:pt>
                <c:pt idx="90">
                  <c:v>0.41279106431870716</c:v>
                </c:pt>
                <c:pt idx="91">
                  <c:v>4.5735712005865459</c:v>
                </c:pt>
                <c:pt idx="92">
                  <c:v>-2.2196805383117635</c:v>
                </c:pt>
                <c:pt idx="93">
                  <c:v>0.31956607608369936</c:v>
                </c:pt>
                <c:pt idx="94">
                  <c:v>0.16860043907449551</c:v>
                </c:pt>
                <c:pt idx="95">
                  <c:v>-1.1448570332219354</c:v>
                </c:pt>
                <c:pt idx="96">
                  <c:v>-3.687862029981126</c:v>
                </c:pt>
                <c:pt idx="97">
                  <c:v>-3.4212132536488582</c:v>
                </c:pt>
                <c:pt idx="98">
                  <c:v>3.39927832302509</c:v>
                </c:pt>
                <c:pt idx="99">
                  <c:v>-2.6033730353546503</c:v>
                </c:pt>
                <c:pt idx="100">
                  <c:v>-3.8989573878188466</c:v>
                </c:pt>
                <c:pt idx="101">
                  <c:v>-6.6156007810913131</c:v>
                </c:pt>
                <c:pt idx="102">
                  <c:v>-2.4730729795813033</c:v>
                </c:pt>
                <c:pt idx="103">
                  <c:v>-5.4274050428952059</c:v>
                </c:pt>
                <c:pt idx="104">
                  <c:v>-4.8749026327834954</c:v>
                </c:pt>
                <c:pt idx="105">
                  <c:v>4.9252256410609263</c:v>
                </c:pt>
                <c:pt idx="106">
                  <c:v>0.9394485746716974</c:v>
                </c:pt>
                <c:pt idx="107">
                  <c:v>-3.9390807844852382</c:v>
                </c:pt>
                <c:pt idx="108">
                  <c:v>-1.2039581646412501</c:v>
                </c:pt>
                <c:pt idx="109">
                  <c:v>-0.33724586881804797</c:v>
                </c:pt>
                <c:pt idx="110">
                  <c:v>-0.8346784318763234</c:v>
                </c:pt>
                <c:pt idx="111">
                  <c:v>0.2537532838631229</c:v>
                </c:pt>
                <c:pt idx="112">
                  <c:v>1.3348932464858798</c:v>
                </c:pt>
                <c:pt idx="113">
                  <c:v>-0.35049920645340293</c:v>
                </c:pt>
                <c:pt idx="114">
                  <c:v>-1.9139408138797442</c:v>
                </c:pt>
                <c:pt idx="115">
                  <c:v>-1.0221351191170847</c:v>
                </c:pt>
                <c:pt idx="116">
                  <c:v>-1.5613061127041306</c:v>
                </c:pt>
                <c:pt idx="117">
                  <c:v>-4.6520566703868838</c:v>
                </c:pt>
                <c:pt idx="118">
                  <c:v>-1.1299349357455135</c:v>
                </c:pt>
                <c:pt idx="119">
                  <c:v>-3.025791563139979</c:v>
                </c:pt>
                <c:pt idx="120">
                  <c:v>0.10381764908888869</c:v>
                </c:pt>
                <c:pt idx="121">
                  <c:v>-4.1013260965413245</c:v>
                </c:pt>
                <c:pt idx="122">
                  <c:v>2.9118170802778565</c:v>
                </c:pt>
                <c:pt idx="123">
                  <c:v>22.54558546684331</c:v>
                </c:pt>
                <c:pt idx="124">
                  <c:v>-0.85195509075948195</c:v>
                </c:pt>
                <c:pt idx="125">
                  <c:v>-11.422797089890935</c:v>
                </c:pt>
                <c:pt idx="126">
                  <c:v>-6.5075147877954542</c:v>
                </c:pt>
                <c:pt idx="127">
                  <c:v>-6.3469980256374292</c:v>
                </c:pt>
                <c:pt idx="128">
                  <c:v>-0.50287542465010659</c:v>
                </c:pt>
                <c:pt idx="129">
                  <c:v>1.0257809038056287</c:v>
                </c:pt>
                <c:pt idx="130">
                  <c:v>-0.17087224014407099</c:v>
                </c:pt>
                <c:pt idx="131">
                  <c:v>-5.6216623052331549</c:v>
                </c:pt>
                <c:pt idx="132">
                  <c:v>-1.1789855296663099</c:v>
                </c:pt>
                <c:pt idx="133">
                  <c:v>-4.0146665822691219</c:v>
                </c:pt>
                <c:pt idx="134">
                  <c:v>2.5903128664628738</c:v>
                </c:pt>
                <c:pt idx="135">
                  <c:v>1.3506568639710892</c:v>
                </c:pt>
                <c:pt idx="136">
                  <c:v>-3.8008525631378021</c:v>
                </c:pt>
                <c:pt idx="137">
                  <c:v>2.9621992310273626</c:v>
                </c:pt>
                <c:pt idx="138">
                  <c:v>-2.8509982341701878</c:v>
                </c:pt>
                <c:pt idx="139">
                  <c:v>0.82154200889004159</c:v>
                </c:pt>
                <c:pt idx="140">
                  <c:v>-2.3775839232937024</c:v>
                </c:pt>
                <c:pt idx="141">
                  <c:v>2.5876659464322493</c:v>
                </c:pt>
                <c:pt idx="142">
                  <c:v>6.8667797399239561</c:v>
                </c:pt>
                <c:pt idx="143">
                  <c:v>-0.93231300937786088</c:v>
                </c:pt>
                <c:pt idx="144">
                  <c:v>2.6437931066452869</c:v>
                </c:pt>
                <c:pt idx="145">
                  <c:v>-3.781521272843591</c:v>
                </c:pt>
                <c:pt idx="146">
                  <c:v>0.64127405628147116</c:v>
                </c:pt>
                <c:pt idx="147">
                  <c:v>4.2641913498777662</c:v>
                </c:pt>
                <c:pt idx="148">
                  <c:v>5.6356834388697763</c:v>
                </c:pt>
                <c:pt idx="149">
                  <c:v>0.51293598296870968</c:v>
                </c:pt>
                <c:pt idx="150">
                  <c:v>4.6415616754299727</c:v>
                </c:pt>
                <c:pt idx="151">
                  <c:v>-0.22519771460558502</c:v>
                </c:pt>
                <c:pt idx="152">
                  <c:v>-0.65139393297988235</c:v>
                </c:pt>
                <c:pt idx="153">
                  <c:v>-1.2690175341853127</c:v>
                </c:pt>
                <c:pt idx="154">
                  <c:v>-1.1165177807431093</c:v>
                </c:pt>
                <c:pt idx="155">
                  <c:v>-1.8141799702109829</c:v>
                </c:pt>
                <c:pt idx="156">
                  <c:v>-1.9199681353110343</c:v>
                </c:pt>
                <c:pt idx="157">
                  <c:v>2.111313599460285</c:v>
                </c:pt>
                <c:pt idx="158">
                  <c:v>-3.2464319378245676</c:v>
                </c:pt>
                <c:pt idx="159">
                  <c:v>2.8025602182683684</c:v>
                </c:pt>
                <c:pt idx="160">
                  <c:v>0.760720574902507</c:v>
                </c:pt>
                <c:pt idx="161">
                  <c:v>2.701548147225985</c:v>
                </c:pt>
                <c:pt idx="162">
                  <c:v>-0.49735400805221985</c:v>
                </c:pt>
                <c:pt idx="163">
                  <c:v>0.61665113241895497</c:v>
                </c:pt>
                <c:pt idx="164">
                  <c:v>2.5109525619105177</c:v>
                </c:pt>
                <c:pt idx="165">
                  <c:v>0.89543847013802136</c:v>
                </c:pt>
                <c:pt idx="166">
                  <c:v>1.039516379543759</c:v>
                </c:pt>
                <c:pt idx="167">
                  <c:v>0.23538375937040001</c:v>
                </c:pt>
                <c:pt idx="168">
                  <c:v>3.3402536936003813</c:v>
                </c:pt>
                <c:pt idx="169">
                  <c:v>-0.66518298635651618</c:v>
                </c:pt>
                <c:pt idx="170">
                  <c:v>-6.3318429068345061</c:v>
                </c:pt>
                <c:pt idx="171">
                  <c:v>0.55900822984478182</c:v>
                </c:pt>
                <c:pt idx="172">
                  <c:v>-4.4348978560257102</c:v>
                </c:pt>
                <c:pt idx="173">
                  <c:v>0.11339745311111926</c:v>
                </c:pt>
                <c:pt idx="174">
                  <c:v>3.5986779242486833</c:v>
                </c:pt>
                <c:pt idx="175">
                  <c:v>-8.2102822522323038E-2</c:v>
                </c:pt>
                <c:pt idx="176">
                  <c:v>-0.84229040918710751</c:v>
                </c:pt>
                <c:pt idx="177">
                  <c:v>-3.8538678989387343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83-437C-A57E-EA8F5AEF49E2}"/>
            </c:ext>
          </c:extLst>
        </c:ser>
        <c:ser>
          <c:idx val="1"/>
          <c:order val="1"/>
          <c:tx>
            <c:strRef>
              <c:f>data78!$AW$1</c:f>
              <c:strCache>
                <c:ptCount val="1"/>
                <c:pt idx="0">
                  <c:v>dtcn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data78!$AW$2:$AW$179</c:f>
              <c:numCache>
                <c:formatCode>#,##0.000</c:formatCode>
                <c:ptCount val="178"/>
                <c:pt idx="0">
                  <c:v>0.74594337252634757</c:v>
                </c:pt>
                <c:pt idx="1">
                  <c:v>-0.11417364414883224</c:v>
                </c:pt>
                <c:pt idx="2">
                  <c:v>1.4510919523622823</c:v>
                </c:pt>
                <c:pt idx="3">
                  <c:v>0.34871859768579871</c:v>
                </c:pt>
                <c:pt idx="4">
                  <c:v>-2.8007315031221407</c:v>
                </c:pt>
                <c:pt idx="5">
                  <c:v>-1.5384460131457987</c:v>
                </c:pt>
                <c:pt idx="6">
                  <c:v>1.7896170448274449</c:v>
                </c:pt>
                <c:pt idx="7">
                  <c:v>-2.731453934204922</c:v>
                </c:pt>
                <c:pt idx="8">
                  <c:v>-0.25509443211521043</c:v>
                </c:pt>
                <c:pt idx="9">
                  <c:v>3.7597291521257667</c:v>
                </c:pt>
                <c:pt idx="10">
                  <c:v>2.0980803795653453</c:v>
                </c:pt>
                <c:pt idx="11">
                  <c:v>0.87084936554944481</c:v>
                </c:pt>
                <c:pt idx="12">
                  <c:v>-0.62452971302445204</c:v>
                </c:pt>
                <c:pt idx="13">
                  <c:v>-1.6934643886521716</c:v>
                </c:pt>
                <c:pt idx="14">
                  <c:v>-0.26803418913621258</c:v>
                </c:pt>
                <c:pt idx="15">
                  <c:v>-0.39461620025181832</c:v>
                </c:pt>
                <c:pt idx="16">
                  <c:v>-5.744272576823203</c:v>
                </c:pt>
                <c:pt idx="17">
                  <c:v>-2.9081514418162606</c:v>
                </c:pt>
                <c:pt idx="18">
                  <c:v>-7.3501379430197371</c:v>
                </c:pt>
                <c:pt idx="19">
                  <c:v>-1.2903404835907966</c:v>
                </c:pt>
                <c:pt idx="20">
                  <c:v>-2.710403414825302</c:v>
                </c:pt>
                <c:pt idx="21">
                  <c:v>-6.3049033662846119</c:v>
                </c:pt>
                <c:pt idx="22">
                  <c:v>1.1930829903969959</c:v>
                </c:pt>
                <c:pt idx="23">
                  <c:v>2.7773374947800673</c:v>
                </c:pt>
                <c:pt idx="24">
                  <c:v>2.348791591559432</c:v>
                </c:pt>
                <c:pt idx="25">
                  <c:v>-4.2041872415323205</c:v>
                </c:pt>
                <c:pt idx="26">
                  <c:v>-6.5041022460369931</c:v>
                </c:pt>
                <c:pt idx="27">
                  <c:v>0.96278403723183414</c:v>
                </c:pt>
                <c:pt idx="28">
                  <c:v>-12.687853108646685</c:v>
                </c:pt>
                <c:pt idx="29">
                  <c:v>-12.277555725950439</c:v>
                </c:pt>
                <c:pt idx="30">
                  <c:v>7.899097396902599</c:v>
                </c:pt>
                <c:pt idx="31">
                  <c:v>-3.430158136063727</c:v>
                </c:pt>
                <c:pt idx="32">
                  <c:v>2.9801714388181688</c:v>
                </c:pt>
                <c:pt idx="33">
                  <c:v>0.20180694400328547</c:v>
                </c:pt>
                <c:pt idx="34">
                  <c:v>-15.103770934418726</c:v>
                </c:pt>
                <c:pt idx="35">
                  <c:v>6.4252205001701039</c:v>
                </c:pt>
                <c:pt idx="36">
                  <c:v>4.2693835314634052</c:v>
                </c:pt>
                <c:pt idx="37">
                  <c:v>4.6854037055451823</c:v>
                </c:pt>
                <c:pt idx="38">
                  <c:v>-0.43107554337292742</c:v>
                </c:pt>
                <c:pt idx="39">
                  <c:v>-1.2379085554919067</c:v>
                </c:pt>
                <c:pt idx="40">
                  <c:v>3.2277464074762232</c:v>
                </c:pt>
                <c:pt idx="41">
                  <c:v>8.1811605262794682</c:v>
                </c:pt>
                <c:pt idx="42">
                  <c:v>1.5446760126587771</c:v>
                </c:pt>
                <c:pt idx="43">
                  <c:v>6.6603797085235561</c:v>
                </c:pt>
                <c:pt idx="44">
                  <c:v>-2.0209086882497092</c:v>
                </c:pt>
                <c:pt idx="45">
                  <c:v>-8.8099397986963197</c:v>
                </c:pt>
                <c:pt idx="46">
                  <c:v>-9.1485336054708544E-2</c:v>
                </c:pt>
                <c:pt idx="47">
                  <c:v>2.7045524872600839</c:v>
                </c:pt>
                <c:pt idx="48">
                  <c:v>-3.1413488487194026</c:v>
                </c:pt>
                <c:pt idx="49">
                  <c:v>1.0711122563787645</c:v>
                </c:pt>
                <c:pt idx="50">
                  <c:v>5.2228327008659541</c:v>
                </c:pt>
                <c:pt idx="51">
                  <c:v>-4.210220364165612</c:v>
                </c:pt>
                <c:pt idx="52">
                  <c:v>0.54300323685612384</c:v>
                </c:pt>
                <c:pt idx="53">
                  <c:v>-1.4820177175599607</c:v>
                </c:pt>
                <c:pt idx="54">
                  <c:v>2.1873531252720761</c:v>
                </c:pt>
                <c:pt idx="55">
                  <c:v>-1.4285652638978381</c:v>
                </c:pt>
                <c:pt idx="56">
                  <c:v>-2.4125835988224598</c:v>
                </c:pt>
                <c:pt idx="57">
                  <c:v>-0.25551800324493668</c:v>
                </c:pt>
                <c:pt idx="58">
                  <c:v>-4.2993148476233038</c:v>
                </c:pt>
                <c:pt idx="59">
                  <c:v>-4.9995071027089004</c:v>
                </c:pt>
                <c:pt idx="60">
                  <c:v>0.69468174585753384</c:v>
                </c:pt>
                <c:pt idx="61">
                  <c:v>-0.93702385748364869</c:v>
                </c:pt>
                <c:pt idx="62">
                  <c:v>-3.0148581601072699</c:v>
                </c:pt>
                <c:pt idx="63">
                  <c:v>-0.18521768366608349</c:v>
                </c:pt>
                <c:pt idx="64">
                  <c:v>6.4983106131071171</c:v>
                </c:pt>
                <c:pt idx="65">
                  <c:v>2.2195274315918279</c:v>
                </c:pt>
                <c:pt idx="66">
                  <c:v>1.9779215747261492</c:v>
                </c:pt>
                <c:pt idx="67">
                  <c:v>2.897595953113985</c:v>
                </c:pt>
                <c:pt idx="68">
                  <c:v>-2.6862126636278241</c:v>
                </c:pt>
                <c:pt idx="69">
                  <c:v>-3.3579363769191408</c:v>
                </c:pt>
                <c:pt idx="70">
                  <c:v>4.2747380400991073</c:v>
                </c:pt>
                <c:pt idx="71">
                  <c:v>9.7890903963759879E-2</c:v>
                </c:pt>
                <c:pt idx="72">
                  <c:v>1.7196190938914446</c:v>
                </c:pt>
                <c:pt idx="73">
                  <c:v>3.6569029043804853</c:v>
                </c:pt>
                <c:pt idx="74">
                  <c:v>-0.68935165459490522</c:v>
                </c:pt>
                <c:pt idx="75">
                  <c:v>1.7958636358421627</c:v>
                </c:pt>
                <c:pt idx="76">
                  <c:v>-3.167474858557223</c:v>
                </c:pt>
                <c:pt idx="77">
                  <c:v>-1.5784552169547217</c:v>
                </c:pt>
                <c:pt idx="78">
                  <c:v>-3.9449770374000384</c:v>
                </c:pt>
                <c:pt idx="79">
                  <c:v>-7.6902845139269038</c:v>
                </c:pt>
                <c:pt idx="80">
                  <c:v>-1.454103468535245</c:v>
                </c:pt>
                <c:pt idx="81">
                  <c:v>-6.1752449683662336</c:v>
                </c:pt>
                <c:pt idx="82">
                  <c:v>-6.1244183074249392</c:v>
                </c:pt>
                <c:pt idx="83">
                  <c:v>5.3530353097073711</c:v>
                </c:pt>
                <c:pt idx="84">
                  <c:v>0.42100837586009354</c:v>
                </c:pt>
                <c:pt idx="85">
                  <c:v>4.5787311233816741</c:v>
                </c:pt>
                <c:pt idx="86">
                  <c:v>-1.2781360091514316</c:v>
                </c:pt>
                <c:pt idx="87">
                  <c:v>-0.38664824557556043</c:v>
                </c:pt>
                <c:pt idx="88">
                  <c:v>-4.1123348462738356</c:v>
                </c:pt>
                <c:pt idx="89">
                  <c:v>-5.2483736975913686</c:v>
                </c:pt>
                <c:pt idx="90">
                  <c:v>-3.6212197334430152</c:v>
                </c:pt>
                <c:pt idx="91">
                  <c:v>-6.6127738341292481</c:v>
                </c:pt>
                <c:pt idx="92">
                  <c:v>-1.9606605039486746</c:v>
                </c:pt>
                <c:pt idx="93">
                  <c:v>-2.2223856761584448</c:v>
                </c:pt>
                <c:pt idx="94">
                  <c:v>0.28133094547442283</c:v>
                </c:pt>
                <c:pt idx="95">
                  <c:v>0.34567130457621165</c:v>
                </c:pt>
                <c:pt idx="96">
                  <c:v>1.2873354351091049</c:v>
                </c:pt>
                <c:pt idx="97">
                  <c:v>7.1970821470926598</c:v>
                </c:pt>
                <c:pt idx="98">
                  <c:v>-1.6524317614488915</c:v>
                </c:pt>
                <c:pt idx="99">
                  <c:v>2.1595473666115361</c:v>
                </c:pt>
                <c:pt idx="100">
                  <c:v>6.7309315929046321</c:v>
                </c:pt>
                <c:pt idx="101">
                  <c:v>7.7686105743956961</c:v>
                </c:pt>
                <c:pt idx="102">
                  <c:v>1.552794505438515</c:v>
                </c:pt>
                <c:pt idx="103">
                  <c:v>9.7565387295645785</c:v>
                </c:pt>
                <c:pt idx="104">
                  <c:v>5.3219995400028139</c:v>
                </c:pt>
                <c:pt idx="105">
                  <c:v>-7.6474694141500983</c:v>
                </c:pt>
                <c:pt idx="106">
                  <c:v>-0.50948312867087897</c:v>
                </c:pt>
                <c:pt idx="107">
                  <c:v>8.5267834949484591</c:v>
                </c:pt>
                <c:pt idx="108">
                  <c:v>1.4743552833967222</c:v>
                </c:pt>
                <c:pt idx="109">
                  <c:v>-1.5655981478007897</c:v>
                </c:pt>
                <c:pt idx="110">
                  <c:v>-1.4184014009133217</c:v>
                </c:pt>
                <c:pt idx="111">
                  <c:v>-2.0849866522813287</c:v>
                </c:pt>
                <c:pt idx="112">
                  <c:v>-0.73197507370545978</c:v>
                </c:pt>
                <c:pt idx="113">
                  <c:v>2.5078561191011541</c:v>
                </c:pt>
                <c:pt idx="114">
                  <c:v>0.67877552573031852</c:v>
                </c:pt>
                <c:pt idx="115">
                  <c:v>2.9859422993675668</c:v>
                </c:pt>
                <c:pt idx="116">
                  <c:v>0.91247317454713206</c:v>
                </c:pt>
                <c:pt idx="117">
                  <c:v>5.4627400542286875</c:v>
                </c:pt>
                <c:pt idx="118">
                  <c:v>2.4264211024203592</c:v>
                </c:pt>
                <c:pt idx="119">
                  <c:v>4.891472113255972</c:v>
                </c:pt>
                <c:pt idx="120">
                  <c:v>2.3261562929573238</c:v>
                </c:pt>
                <c:pt idx="121">
                  <c:v>3.5399400160059198</c:v>
                </c:pt>
                <c:pt idx="122">
                  <c:v>-8.9928850371068343</c:v>
                </c:pt>
                <c:pt idx="123">
                  <c:v>-25.605485401804383</c:v>
                </c:pt>
                <c:pt idx="124">
                  <c:v>-2.077931817681411</c:v>
                </c:pt>
                <c:pt idx="125">
                  <c:v>16.415432310862144</c:v>
                </c:pt>
                <c:pt idx="126">
                  <c:v>8.9630559251518118</c:v>
                </c:pt>
                <c:pt idx="127">
                  <c:v>6.9482120447245403</c:v>
                </c:pt>
                <c:pt idx="128">
                  <c:v>-1.2565803296661779</c:v>
                </c:pt>
                <c:pt idx="129">
                  <c:v>-2.4550782622017846</c:v>
                </c:pt>
                <c:pt idx="130">
                  <c:v>4.6701382049957276</c:v>
                </c:pt>
                <c:pt idx="131">
                  <c:v>6.9048483931096545</c:v>
                </c:pt>
                <c:pt idx="132">
                  <c:v>2.9320179782226319</c:v>
                </c:pt>
                <c:pt idx="133">
                  <c:v>6.1419035832941375</c:v>
                </c:pt>
                <c:pt idx="134">
                  <c:v>-2.891661946563584</c:v>
                </c:pt>
                <c:pt idx="135">
                  <c:v>-2.3829051244926021</c:v>
                </c:pt>
                <c:pt idx="136">
                  <c:v>3.7387831045437485</c:v>
                </c:pt>
                <c:pt idx="137">
                  <c:v>-4.7706149822063484</c:v>
                </c:pt>
                <c:pt idx="138">
                  <c:v>2.9842310516083881</c:v>
                </c:pt>
                <c:pt idx="139">
                  <c:v>-0.31368055936338501</c:v>
                </c:pt>
                <c:pt idx="140">
                  <c:v>-0.31466761129851295</c:v>
                </c:pt>
                <c:pt idx="141">
                  <c:v>-5.9732593357029531</c:v>
                </c:pt>
                <c:pt idx="142">
                  <c:v>-7.0684182143049741</c:v>
                </c:pt>
                <c:pt idx="143">
                  <c:v>0.84644235529701128</c:v>
                </c:pt>
                <c:pt idx="144">
                  <c:v>-2.1816643166082601</c:v>
                </c:pt>
                <c:pt idx="145">
                  <c:v>3.9854611305364966</c:v>
                </c:pt>
                <c:pt idx="146">
                  <c:v>-2.1677644586732159</c:v>
                </c:pt>
                <c:pt idx="147">
                  <c:v>-7.2854988445363231</c:v>
                </c:pt>
                <c:pt idx="148">
                  <c:v>-9.4146060415309094</c:v>
                </c:pt>
                <c:pt idx="149">
                  <c:v>0.50289160592880133</c:v>
                </c:pt>
                <c:pt idx="150">
                  <c:v>-8.361837762554087</c:v>
                </c:pt>
                <c:pt idx="151">
                  <c:v>0.65510025905798352</c:v>
                </c:pt>
                <c:pt idx="152">
                  <c:v>1.3934142812656591</c:v>
                </c:pt>
                <c:pt idx="153">
                  <c:v>1.9267895945628777</c:v>
                </c:pt>
                <c:pt idx="154">
                  <c:v>1.5248467227522766</c:v>
                </c:pt>
                <c:pt idx="155">
                  <c:v>-1.5248467227522766</c:v>
                </c:pt>
                <c:pt idx="156">
                  <c:v>2.5475704401209276</c:v>
                </c:pt>
                <c:pt idx="157">
                  <c:v>-1.2391405586768489</c:v>
                </c:pt>
                <c:pt idx="158">
                  <c:v>4.7785358078805436</c:v>
                </c:pt>
                <c:pt idx="159">
                  <c:v>-2.8474413165718442</c:v>
                </c:pt>
                <c:pt idx="160">
                  <c:v>2.02634219285093</c:v>
                </c:pt>
                <c:pt idx="161">
                  <c:v>-4.3650399244869327</c:v>
                </c:pt>
                <c:pt idx="162">
                  <c:v>-2.7545735481135147</c:v>
                </c:pt>
                <c:pt idx="163">
                  <c:v>-2.0935930218909937</c:v>
                </c:pt>
                <c:pt idx="164">
                  <c:v>0.1955307885535329</c:v>
                </c:pt>
                <c:pt idx="165">
                  <c:v>-2.5101979658786688</c:v>
                </c:pt>
                <c:pt idx="166">
                  <c:v>-2.9376159631374077</c:v>
                </c:pt>
                <c:pt idx="167">
                  <c:v>1.6947081999717117</c:v>
                </c:pt>
                <c:pt idx="168">
                  <c:v>-6.411045753945249</c:v>
                </c:pt>
                <c:pt idx="169">
                  <c:v>3.3664691005288128</c:v>
                </c:pt>
                <c:pt idx="170">
                  <c:v>7.603690081132175</c:v>
                </c:pt>
                <c:pt idx="171">
                  <c:v>2.1181236475482201</c:v>
                </c:pt>
                <c:pt idx="172">
                  <c:v>4.1452357252555192</c:v>
                </c:pt>
                <c:pt idx="173">
                  <c:v>-0.24731545310051617</c:v>
                </c:pt>
                <c:pt idx="174">
                  <c:v>-4.8829263070106155</c:v>
                </c:pt>
                <c:pt idx="175">
                  <c:v>0.10941917750759145</c:v>
                </c:pt>
                <c:pt idx="176">
                  <c:v>-1.2425367902002327</c:v>
                </c:pt>
                <c:pt idx="177">
                  <c:v>-2.10269058311669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83-437C-A57E-EA8F5AEF49E2}"/>
            </c:ext>
          </c:extLst>
        </c:ser>
        <c:ser>
          <c:idx val="2"/>
          <c:order val="2"/>
          <c:tx>
            <c:strRef>
              <c:f>data78!$AX$1</c:f>
              <c:strCache>
                <c:ptCount val="1"/>
                <c:pt idx="0">
                  <c:v>dtcrp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data78!$AX$2:$AX$179</c:f>
              <c:numCache>
                <c:formatCode>#,##0.000</c:formatCode>
                <c:ptCount val="178"/>
                <c:pt idx="0">
                  <c:v>1.5435130373186894</c:v>
                </c:pt>
                <c:pt idx="1">
                  <c:v>3.9696594367540143</c:v>
                </c:pt>
                <c:pt idx="2">
                  <c:v>5.4194687474186658</c:v>
                </c:pt>
                <c:pt idx="3">
                  <c:v>1.9424851625967747</c:v>
                </c:pt>
                <c:pt idx="4">
                  <c:v>-0.9613583495204131</c:v>
                </c:pt>
                <c:pt idx="5">
                  <c:v>-1.5217182671340197</c:v>
                </c:pt>
                <c:pt idx="6">
                  <c:v>-1.5403498940800837</c:v>
                </c:pt>
                <c:pt idx="7">
                  <c:v>-1.2489963024194246</c:v>
                </c:pt>
                <c:pt idx="8">
                  <c:v>6.0312027858061444E-3</c:v>
                </c:pt>
                <c:pt idx="9">
                  <c:v>-0.18228621138734968</c:v>
                </c:pt>
                <c:pt idx="10">
                  <c:v>-1.0582800211054284</c:v>
                </c:pt>
                <c:pt idx="11">
                  <c:v>0.15469722567677036</c:v>
                </c:pt>
                <c:pt idx="12">
                  <c:v>-0.81518238902572537</c:v>
                </c:pt>
                <c:pt idx="13">
                  <c:v>-2.4288822304520004</c:v>
                </c:pt>
                <c:pt idx="14">
                  <c:v>-3.9451133688207847</c:v>
                </c:pt>
                <c:pt idx="15">
                  <c:v>1.747522746515962</c:v>
                </c:pt>
                <c:pt idx="16">
                  <c:v>1.085181422936266</c:v>
                </c:pt>
                <c:pt idx="17">
                  <c:v>-2.6274667172831456E-2</c:v>
                </c:pt>
                <c:pt idx="18">
                  <c:v>1.562336792214392</c:v>
                </c:pt>
                <c:pt idx="19">
                  <c:v>0.95445167960422961</c:v>
                </c:pt>
                <c:pt idx="20">
                  <c:v>3.3478935204711462</c:v>
                </c:pt>
                <c:pt idx="21">
                  <c:v>4.9601164079638664</c:v>
                </c:pt>
                <c:pt idx="22">
                  <c:v>-3.2351058415243656</c:v>
                </c:pt>
                <c:pt idx="23">
                  <c:v>-3.1147947558018636</c:v>
                </c:pt>
                <c:pt idx="24">
                  <c:v>-2.193669542999654</c:v>
                </c:pt>
                <c:pt idx="25">
                  <c:v>2.2916611931229518</c:v>
                </c:pt>
                <c:pt idx="26">
                  <c:v>2.0766907769739333</c:v>
                </c:pt>
                <c:pt idx="27">
                  <c:v>-2.5277124601088659</c:v>
                </c:pt>
                <c:pt idx="28">
                  <c:v>7.5117790077172124</c:v>
                </c:pt>
                <c:pt idx="29">
                  <c:v>12.129052527040319</c:v>
                </c:pt>
                <c:pt idx="30">
                  <c:v>-2.6021573653018599</c:v>
                </c:pt>
                <c:pt idx="31">
                  <c:v>6.2315044988569106</c:v>
                </c:pt>
                <c:pt idx="32">
                  <c:v>0.52585729066122522</c:v>
                </c:pt>
                <c:pt idx="33">
                  <c:v>1.3794398925104261</c:v>
                </c:pt>
                <c:pt idx="34">
                  <c:v>14.670488412610972</c:v>
                </c:pt>
                <c:pt idx="35">
                  <c:v>-5.7556771558080584</c:v>
                </c:pt>
                <c:pt idx="36">
                  <c:v>-1.5619118634804359</c:v>
                </c:pt>
                <c:pt idx="37">
                  <c:v>-3.3396299144697323</c:v>
                </c:pt>
                <c:pt idx="38">
                  <c:v>-1.6789551515238195</c:v>
                </c:pt>
                <c:pt idx="39">
                  <c:v>4.7970030806382518</c:v>
                </c:pt>
                <c:pt idx="40">
                  <c:v>-0.20983951565282044</c:v>
                </c:pt>
                <c:pt idx="41">
                  <c:v>-7.6924155865756845</c:v>
                </c:pt>
                <c:pt idx="42">
                  <c:v>-6.8243748402093125</c:v>
                </c:pt>
                <c:pt idx="43">
                  <c:v>-2.1819143615983023</c:v>
                </c:pt>
                <c:pt idx="44">
                  <c:v>-2.1830092180056155</c:v>
                </c:pt>
                <c:pt idx="45">
                  <c:v>5.0902444833694886</c:v>
                </c:pt>
                <c:pt idx="46">
                  <c:v>5.9543328584055741E-2</c:v>
                </c:pt>
                <c:pt idx="47">
                  <c:v>-2.9130073321468437</c:v>
                </c:pt>
                <c:pt idx="48">
                  <c:v>0.29428730143602533</c:v>
                </c:pt>
                <c:pt idx="49">
                  <c:v>-2.3951442563446719</c:v>
                </c:pt>
                <c:pt idx="50">
                  <c:v>-1.7905156204372936</c:v>
                </c:pt>
                <c:pt idx="51">
                  <c:v>6.6618518255916364</c:v>
                </c:pt>
                <c:pt idx="52">
                  <c:v>-0.47011657580099342</c:v>
                </c:pt>
                <c:pt idx="53">
                  <c:v>-2.6227440989669333</c:v>
                </c:pt>
                <c:pt idx="54">
                  <c:v>-1.4664533031459754</c:v>
                </c:pt>
                <c:pt idx="55">
                  <c:v>2.5885817365438051</c:v>
                </c:pt>
                <c:pt idx="56">
                  <c:v>4.6612581219561804</c:v>
                </c:pt>
                <c:pt idx="57">
                  <c:v>-1.002902392249549</c:v>
                </c:pt>
                <c:pt idx="58">
                  <c:v>6.6960535676407034</c:v>
                </c:pt>
                <c:pt idx="59">
                  <c:v>2.9946727921157716</c:v>
                </c:pt>
                <c:pt idx="60">
                  <c:v>0.70299844763733799</c:v>
                </c:pt>
                <c:pt idx="61">
                  <c:v>2.9422507072960684</c:v>
                </c:pt>
                <c:pt idx="62">
                  <c:v>4.3714499641160813</c:v>
                </c:pt>
                <c:pt idx="63">
                  <c:v>-0.12476480939921321</c:v>
                </c:pt>
                <c:pt idx="64">
                  <c:v>-7.1298734533274839</c:v>
                </c:pt>
                <c:pt idx="65">
                  <c:v>-0.11449556971739829</c:v>
                </c:pt>
                <c:pt idx="66">
                  <c:v>0.78129055604295783</c:v>
                </c:pt>
                <c:pt idx="67">
                  <c:v>-1.2375917052527825</c:v>
                </c:pt>
                <c:pt idx="68">
                  <c:v>2.7085785012992751</c:v>
                </c:pt>
                <c:pt idx="69">
                  <c:v>7.7519700497473814</c:v>
                </c:pt>
                <c:pt idx="70">
                  <c:v>-5.6236974766149856</c:v>
                </c:pt>
                <c:pt idx="71">
                  <c:v>-3.468204887831849</c:v>
                </c:pt>
                <c:pt idx="72">
                  <c:v>-2.1554212126574264</c:v>
                </c:pt>
                <c:pt idx="73">
                  <c:v>-4.9757917388682955</c:v>
                </c:pt>
                <c:pt idx="74">
                  <c:v>2.5190247670792688E-2</c:v>
                </c:pt>
                <c:pt idx="75">
                  <c:v>-1.7835525314680574</c:v>
                </c:pt>
                <c:pt idx="76">
                  <c:v>-1.0069785262255877</c:v>
                </c:pt>
                <c:pt idx="77">
                  <c:v>0.92867118877543231</c:v>
                </c:pt>
                <c:pt idx="78">
                  <c:v>2.2933766163811491</c:v>
                </c:pt>
                <c:pt idx="79">
                  <c:v>-2.6179526118686454</c:v>
                </c:pt>
                <c:pt idx="80">
                  <c:v>-5.2386533920964702</c:v>
                </c:pt>
                <c:pt idx="81">
                  <c:v>5.5461206303301651</c:v>
                </c:pt>
                <c:pt idx="82">
                  <c:v>3.2361187559993958</c:v>
                </c:pt>
                <c:pt idx="83">
                  <c:v>3.5637246067776189</c:v>
                </c:pt>
                <c:pt idx="84">
                  <c:v>-1.8292988793012661</c:v>
                </c:pt>
                <c:pt idx="85">
                  <c:v>-4.6389203755554327</c:v>
                </c:pt>
                <c:pt idx="86">
                  <c:v>0.97773564421518355</c:v>
                </c:pt>
                <c:pt idx="87">
                  <c:v>2.6990875165073263</c:v>
                </c:pt>
                <c:pt idx="88">
                  <c:v>0.55692459318582632</c:v>
                </c:pt>
                <c:pt idx="89">
                  <c:v>5.2559734261268147</c:v>
                </c:pt>
                <c:pt idx="90">
                  <c:v>0.41021691030546148</c:v>
                </c:pt>
                <c:pt idx="91">
                  <c:v>4.5709970465733001</c:v>
                </c:pt>
                <c:pt idx="92">
                  <c:v>-2.2222546923250093</c:v>
                </c:pt>
                <c:pt idx="93">
                  <c:v>0.31699192207045368</c:v>
                </c:pt>
                <c:pt idx="94">
                  <c:v>0.16602628506124983</c:v>
                </c:pt>
                <c:pt idx="95">
                  <c:v>-1.1474311872351812</c:v>
                </c:pt>
                <c:pt idx="96">
                  <c:v>-3.6904361839943718</c:v>
                </c:pt>
                <c:pt idx="97">
                  <c:v>-3.423787407662104</c:v>
                </c:pt>
                <c:pt idx="98">
                  <c:v>3.3967041690118442</c:v>
                </c:pt>
                <c:pt idx="99">
                  <c:v>-2.605947189367896</c:v>
                </c:pt>
                <c:pt idx="100">
                  <c:v>-3.9015315418320924</c:v>
                </c:pt>
                <c:pt idx="101">
                  <c:v>-6.6181749351045589</c:v>
                </c:pt>
                <c:pt idx="102">
                  <c:v>-2.4756471335945491</c:v>
                </c:pt>
                <c:pt idx="103">
                  <c:v>-5.4299791969084517</c:v>
                </c:pt>
                <c:pt idx="104">
                  <c:v>-4.8774767867967412</c:v>
                </c:pt>
                <c:pt idx="105">
                  <c:v>4.9226514870476805</c:v>
                </c:pt>
                <c:pt idx="106">
                  <c:v>0.93687442065845172</c:v>
                </c:pt>
                <c:pt idx="107">
                  <c:v>-3.941654938498484</c:v>
                </c:pt>
                <c:pt idx="108">
                  <c:v>-1.2065323186544958</c:v>
                </c:pt>
                <c:pt idx="109">
                  <c:v>-0.33982002283129364</c:v>
                </c:pt>
                <c:pt idx="110">
                  <c:v>-0.83725258588956908</c:v>
                </c:pt>
                <c:pt idx="111">
                  <c:v>0.25117912984987723</c:v>
                </c:pt>
                <c:pt idx="112">
                  <c:v>1.332319092472634</c:v>
                </c:pt>
                <c:pt idx="113">
                  <c:v>-0.35307336046664861</c:v>
                </c:pt>
                <c:pt idx="114">
                  <c:v>-1.91651496789299</c:v>
                </c:pt>
                <c:pt idx="115">
                  <c:v>-1.0247092731303304</c:v>
                </c:pt>
                <c:pt idx="116">
                  <c:v>-1.5638802667173763</c:v>
                </c:pt>
                <c:pt idx="117">
                  <c:v>-4.6546308244001295</c:v>
                </c:pt>
                <c:pt idx="118">
                  <c:v>-1.1325090897587593</c:v>
                </c:pt>
                <c:pt idx="119">
                  <c:v>-3.0283657171532248</c:v>
                </c:pt>
                <c:pt idx="120">
                  <c:v>0.10124349507564299</c:v>
                </c:pt>
                <c:pt idx="121">
                  <c:v>-4.1039002505545703</c:v>
                </c:pt>
                <c:pt idx="122">
                  <c:v>2.9092429262646107</c:v>
                </c:pt>
                <c:pt idx="123">
                  <c:v>22.543011312830064</c:v>
                </c:pt>
                <c:pt idx="124">
                  <c:v>-0.85452924477272763</c:v>
                </c:pt>
                <c:pt idx="125">
                  <c:v>-11.425371243904181</c:v>
                </c:pt>
                <c:pt idx="126">
                  <c:v>-6.5100889418087</c:v>
                </c:pt>
                <c:pt idx="127">
                  <c:v>-6.349572179650675</c:v>
                </c:pt>
                <c:pt idx="128">
                  <c:v>-0.50544957866335227</c:v>
                </c:pt>
                <c:pt idx="129">
                  <c:v>1.0232067497923829</c:v>
                </c:pt>
                <c:pt idx="130">
                  <c:v>-0.17344639415731666</c:v>
                </c:pt>
                <c:pt idx="131">
                  <c:v>-5.6242364592464007</c:v>
                </c:pt>
                <c:pt idx="132">
                  <c:v>-1.1815596836795557</c:v>
                </c:pt>
                <c:pt idx="133">
                  <c:v>-4.0172407362823677</c:v>
                </c:pt>
                <c:pt idx="134">
                  <c:v>2.5877387124496281</c:v>
                </c:pt>
                <c:pt idx="135">
                  <c:v>1.3480827099578434</c:v>
                </c:pt>
                <c:pt idx="136">
                  <c:v>-3.8034267171510479</c:v>
                </c:pt>
                <c:pt idx="137">
                  <c:v>2.9596250770141168</c:v>
                </c:pt>
                <c:pt idx="138">
                  <c:v>-2.8535723881834336</c:v>
                </c:pt>
                <c:pt idx="139">
                  <c:v>0.81896785487679591</c:v>
                </c:pt>
                <c:pt idx="140">
                  <c:v>-2.3801580773069482</c:v>
                </c:pt>
                <c:pt idx="141">
                  <c:v>2.5850917924190036</c:v>
                </c:pt>
                <c:pt idx="142">
                  <c:v>6.8642055859107103</c:v>
                </c:pt>
                <c:pt idx="143">
                  <c:v>-0.93488716339110656</c:v>
                </c:pt>
                <c:pt idx="144">
                  <c:v>2.6412189526320411</c:v>
                </c:pt>
                <c:pt idx="145">
                  <c:v>-3.7840954268568368</c:v>
                </c:pt>
                <c:pt idx="146">
                  <c:v>0.63869990226822548</c:v>
                </c:pt>
                <c:pt idx="147">
                  <c:v>4.2616171958645204</c:v>
                </c:pt>
                <c:pt idx="148">
                  <c:v>5.6331092848565305</c:v>
                </c:pt>
                <c:pt idx="149">
                  <c:v>0.510361828955464</c:v>
                </c:pt>
                <c:pt idx="150">
                  <c:v>4.6389875214167269</c:v>
                </c:pt>
                <c:pt idx="151">
                  <c:v>-0.2277718686188307</c:v>
                </c:pt>
                <c:pt idx="152">
                  <c:v>-0.65396808699312803</c:v>
                </c:pt>
                <c:pt idx="153">
                  <c:v>-1.2715916881985585</c:v>
                </c:pt>
                <c:pt idx="154">
                  <c:v>-1.119091934756355</c:v>
                </c:pt>
                <c:pt idx="155">
                  <c:v>-1.8167541242242287</c:v>
                </c:pt>
                <c:pt idx="156">
                  <c:v>-1.9225422893242801</c:v>
                </c:pt>
                <c:pt idx="157">
                  <c:v>2.1087394454470392</c:v>
                </c:pt>
                <c:pt idx="158">
                  <c:v>-3.2490060918378134</c:v>
                </c:pt>
                <c:pt idx="159">
                  <c:v>2.7999860642551226</c:v>
                </c:pt>
                <c:pt idx="160">
                  <c:v>0.75814642088926132</c:v>
                </c:pt>
                <c:pt idx="161">
                  <c:v>2.6989739932127392</c:v>
                </c:pt>
                <c:pt idx="162">
                  <c:v>-0.49992816206546553</c:v>
                </c:pt>
                <c:pt idx="163">
                  <c:v>0.6140769784057093</c:v>
                </c:pt>
                <c:pt idx="164">
                  <c:v>2.508378407897272</c:v>
                </c:pt>
                <c:pt idx="165">
                  <c:v>0.89286431612477568</c:v>
                </c:pt>
                <c:pt idx="166">
                  <c:v>1.0369422255305132</c:v>
                </c:pt>
                <c:pt idx="167">
                  <c:v>0.23280960535715434</c:v>
                </c:pt>
                <c:pt idx="168">
                  <c:v>3.3376795395871355</c:v>
                </c:pt>
                <c:pt idx="169">
                  <c:v>-0.66775714036976186</c:v>
                </c:pt>
                <c:pt idx="170">
                  <c:v>-6.3344170608477519</c:v>
                </c:pt>
                <c:pt idx="171">
                  <c:v>0.55643407583153615</c:v>
                </c:pt>
                <c:pt idx="172">
                  <c:v>-4.437472010038956</c:v>
                </c:pt>
                <c:pt idx="173">
                  <c:v>0.11082329909787357</c:v>
                </c:pt>
                <c:pt idx="174">
                  <c:v>3.5961037702354375</c:v>
                </c:pt>
                <c:pt idx="175">
                  <c:v>-8.4676976535568729E-2</c:v>
                </c:pt>
                <c:pt idx="176">
                  <c:v>-0.84486456320035319</c:v>
                </c:pt>
                <c:pt idx="177">
                  <c:v>-3.8564420529519801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83-437C-A57E-EA8F5AEF49E2}"/>
            </c:ext>
          </c:extLst>
        </c:ser>
        <c:ser>
          <c:idx val="3"/>
          <c:order val="3"/>
          <c:tx>
            <c:strRef>
              <c:f>data78!$AY$1</c:f>
              <c:strCache>
                <c:ptCount val="1"/>
                <c:pt idx="0">
                  <c:v>dtcnp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data78!$AY$2:$AY$179</c:f>
              <c:numCache>
                <c:formatCode>#,##0.000</c:formatCode>
                <c:ptCount val="178"/>
                <c:pt idx="0">
                  <c:v>1.0094209633488282</c:v>
                </c:pt>
                <c:pt idx="1">
                  <c:v>0.14930394667364844</c:v>
                </c:pt>
                <c:pt idx="2">
                  <c:v>1.714569543184763</c:v>
                </c:pt>
                <c:pt idx="3">
                  <c:v>0.61219618850827939</c:v>
                </c:pt>
                <c:pt idx="4">
                  <c:v>-2.53725391229966</c:v>
                </c:pt>
                <c:pt idx="5">
                  <c:v>-1.274968422323318</c:v>
                </c:pt>
                <c:pt idx="6">
                  <c:v>2.0530946356499253</c:v>
                </c:pt>
                <c:pt idx="7">
                  <c:v>-2.4679763433824413</c:v>
                </c:pt>
                <c:pt idx="8">
                  <c:v>8.383158707270244E-3</c:v>
                </c:pt>
                <c:pt idx="9">
                  <c:v>4.023206742948247</c:v>
                </c:pt>
                <c:pt idx="10">
                  <c:v>2.361557970387826</c:v>
                </c:pt>
                <c:pt idx="11">
                  <c:v>1.1343269563719254</c:v>
                </c:pt>
                <c:pt idx="12">
                  <c:v>-0.36105212220197136</c:v>
                </c:pt>
                <c:pt idx="13">
                  <c:v>-1.429986797829691</c:v>
                </c:pt>
                <c:pt idx="14">
                  <c:v>-4.5565983137318966E-3</c:v>
                </c:pt>
                <c:pt idx="15">
                  <c:v>-0.13113860942933764</c:v>
                </c:pt>
                <c:pt idx="16">
                  <c:v>-5.4807949860007223</c:v>
                </c:pt>
                <c:pt idx="17">
                  <c:v>-2.6446738509937799</c:v>
                </c:pt>
                <c:pt idx="18">
                  <c:v>-7.0866603521972564</c:v>
                </c:pt>
                <c:pt idx="19">
                  <c:v>-1.0268628927683159</c:v>
                </c:pt>
                <c:pt idx="20">
                  <c:v>-2.4469258240028213</c:v>
                </c:pt>
                <c:pt idx="21">
                  <c:v>-6.0414257754621312</c:v>
                </c:pt>
                <c:pt idx="22">
                  <c:v>1.4565605812194766</c:v>
                </c:pt>
                <c:pt idx="23">
                  <c:v>3.040815085602548</c:v>
                </c:pt>
                <c:pt idx="24">
                  <c:v>2.6122691823819126</c:v>
                </c:pt>
                <c:pt idx="25">
                  <c:v>-3.9407096507098398</c:v>
                </c:pt>
                <c:pt idx="26">
                  <c:v>-6.2406246552145124</c:v>
                </c:pt>
                <c:pt idx="27">
                  <c:v>1.2262616280543148</c:v>
                </c:pt>
                <c:pt idx="28">
                  <c:v>-12.424375517824204</c:v>
                </c:pt>
                <c:pt idx="29">
                  <c:v>-12.014078135127958</c:v>
                </c:pt>
                <c:pt idx="30">
                  <c:v>8.1625749877250797</c:v>
                </c:pt>
                <c:pt idx="31">
                  <c:v>-3.1666805452412463</c:v>
                </c:pt>
                <c:pt idx="32">
                  <c:v>3.2436490296406495</c:v>
                </c:pt>
                <c:pt idx="33">
                  <c:v>0.46528453482576615</c:v>
                </c:pt>
                <c:pt idx="34">
                  <c:v>-14.840293343596246</c:v>
                </c:pt>
                <c:pt idx="35">
                  <c:v>6.6886980909925846</c:v>
                </c:pt>
                <c:pt idx="36">
                  <c:v>4.5328611222858859</c:v>
                </c:pt>
                <c:pt idx="37">
                  <c:v>4.9488812963676629</c:v>
                </c:pt>
                <c:pt idx="38">
                  <c:v>-0.16759795255044674</c:v>
                </c:pt>
                <c:pt idx="39">
                  <c:v>-0.97443096466942603</c:v>
                </c:pt>
                <c:pt idx="40">
                  <c:v>3.4912239982987039</c:v>
                </c:pt>
                <c:pt idx="41">
                  <c:v>8.4446381171019489</c:v>
                </c:pt>
                <c:pt idx="42">
                  <c:v>1.8081536034812578</c:v>
                </c:pt>
                <c:pt idx="43">
                  <c:v>6.9238572993460368</c:v>
                </c:pt>
                <c:pt idx="44">
                  <c:v>-1.7574310974272285</c:v>
                </c:pt>
                <c:pt idx="45">
                  <c:v>-8.546462207873839</c:v>
                </c:pt>
                <c:pt idx="46">
                  <c:v>0.17199225476777213</c:v>
                </c:pt>
                <c:pt idx="47">
                  <c:v>2.9680300780825646</c:v>
                </c:pt>
                <c:pt idx="48">
                  <c:v>-2.8778712578969219</c:v>
                </c:pt>
                <c:pt idx="49">
                  <c:v>1.3345898472012452</c:v>
                </c:pt>
                <c:pt idx="50">
                  <c:v>5.4863102916884348</c:v>
                </c:pt>
                <c:pt idx="51">
                  <c:v>-3.9467427733431313</c:v>
                </c:pt>
                <c:pt idx="52">
                  <c:v>0.80648082767860452</c:v>
                </c:pt>
                <c:pt idx="53">
                  <c:v>-1.21854012673748</c:v>
                </c:pt>
                <c:pt idx="54">
                  <c:v>2.4508307160945568</c:v>
                </c:pt>
                <c:pt idx="55">
                  <c:v>-1.1650876730753574</c:v>
                </c:pt>
                <c:pt idx="56">
                  <c:v>-2.1491060079999791</c:v>
                </c:pt>
                <c:pt idx="57">
                  <c:v>7.9595875775440028E-3</c:v>
                </c:pt>
                <c:pt idx="58">
                  <c:v>-4.0358372568008232</c:v>
                </c:pt>
                <c:pt idx="59">
                  <c:v>-4.7360295118864197</c:v>
                </c:pt>
                <c:pt idx="60">
                  <c:v>0.95815933668001452</c:v>
                </c:pt>
                <c:pt idx="61">
                  <c:v>-0.67354626666116801</c:v>
                </c:pt>
                <c:pt idx="62">
                  <c:v>-2.7513805692847892</c:v>
                </c:pt>
                <c:pt idx="63">
                  <c:v>7.825990715639719E-2</c:v>
                </c:pt>
                <c:pt idx="64">
                  <c:v>6.7617882039295978</c:v>
                </c:pt>
                <c:pt idx="65">
                  <c:v>2.4830050224143085</c:v>
                </c:pt>
                <c:pt idx="66">
                  <c:v>2.2413991655486298</c:v>
                </c:pt>
                <c:pt idx="67">
                  <c:v>3.1610735439364657</c:v>
                </c:pt>
                <c:pt idx="68">
                  <c:v>-2.4227350728053434</c:v>
                </c:pt>
                <c:pt idx="69">
                  <c:v>-3.0944587860966601</c:v>
                </c:pt>
                <c:pt idx="70">
                  <c:v>4.538215630921588</c:v>
                </c:pt>
                <c:pt idx="71">
                  <c:v>0.36136849478624056</c:v>
                </c:pt>
                <c:pt idx="72">
                  <c:v>1.9830966847139253</c:v>
                </c:pt>
                <c:pt idx="73">
                  <c:v>3.9203804952029659</c:v>
                </c:pt>
                <c:pt idx="74">
                  <c:v>-0.42587406377242454</c:v>
                </c:pt>
                <c:pt idx="75">
                  <c:v>2.0593412266646434</c:v>
                </c:pt>
                <c:pt idx="76">
                  <c:v>-2.9039972677347423</c:v>
                </c:pt>
                <c:pt idx="77">
                  <c:v>-1.314977626132241</c:v>
                </c:pt>
                <c:pt idx="78">
                  <c:v>-3.6814994465775577</c:v>
                </c:pt>
                <c:pt idx="79">
                  <c:v>-7.4268069231044231</c:v>
                </c:pt>
                <c:pt idx="80">
                  <c:v>-1.1906258777127643</c:v>
                </c:pt>
                <c:pt idx="81">
                  <c:v>-5.9117673775437529</c:v>
                </c:pt>
                <c:pt idx="82">
                  <c:v>-5.8609407166024585</c:v>
                </c:pt>
                <c:pt idx="83">
                  <c:v>5.6165129005298517</c:v>
                </c:pt>
                <c:pt idx="84">
                  <c:v>0.68448596668257422</c:v>
                </c:pt>
                <c:pt idx="85">
                  <c:v>4.8422087142041548</c:v>
                </c:pt>
                <c:pt idx="86">
                  <c:v>-1.0146584183289509</c:v>
                </c:pt>
                <c:pt idx="87">
                  <c:v>-0.12317065475307976</c:v>
                </c:pt>
                <c:pt idx="88">
                  <c:v>-3.8488572554513549</c:v>
                </c:pt>
                <c:pt idx="89">
                  <c:v>-4.9848961067688879</c:v>
                </c:pt>
                <c:pt idx="90">
                  <c:v>-3.3577421426205345</c:v>
                </c:pt>
                <c:pt idx="91">
                  <c:v>-6.3492962433067675</c:v>
                </c:pt>
                <c:pt idx="92">
                  <c:v>-1.697182913126194</c:v>
                </c:pt>
                <c:pt idx="93">
                  <c:v>-1.9589080853359642</c:v>
                </c:pt>
                <c:pt idx="94">
                  <c:v>0.54480853629690351</c:v>
                </c:pt>
                <c:pt idx="95">
                  <c:v>0.60914889539869232</c:v>
                </c:pt>
                <c:pt idx="96">
                  <c:v>1.5508130259315855</c:v>
                </c:pt>
                <c:pt idx="97">
                  <c:v>7.4605597379151405</c:v>
                </c:pt>
                <c:pt idx="98">
                  <c:v>-1.3889541706264108</c:v>
                </c:pt>
                <c:pt idx="99">
                  <c:v>2.4230249574340168</c:v>
                </c:pt>
                <c:pt idx="100">
                  <c:v>6.9944091837271127</c:v>
                </c:pt>
                <c:pt idx="101">
                  <c:v>8.0320881652181768</c:v>
                </c:pt>
                <c:pt idx="102">
                  <c:v>1.8162720962609957</c:v>
                </c:pt>
                <c:pt idx="103">
                  <c:v>10.020016320387059</c:v>
                </c:pt>
                <c:pt idx="104">
                  <c:v>5.5854771308252946</c:v>
                </c:pt>
                <c:pt idx="105">
                  <c:v>-7.3839918233276176</c:v>
                </c:pt>
                <c:pt idx="106">
                  <c:v>-0.24600553784839829</c:v>
                </c:pt>
                <c:pt idx="107">
                  <c:v>8.7902610857709398</c:v>
                </c:pt>
                <c:pt idx="108">
                  <c:v>1.7378328742192028</c:v>
                </c:pt>
                <c:pt idx="109">
                  <c:v>-1.302120556978309</c:v>
                </c:pt>
                <c:pt idx="110">
                  <c:v>-1.154923810090841</c:v>
                </c:pt>
                <c:pt idx="111">
                  <c:v>-1.8215090614588481</c:v>
                </c:pt>
                <c:pt idx="112">
                  <c:v>-0.4684974828829791</c:v>
                </c:pt>
                <c:pt idx="113">
                  <c:v>2.7713337099236348</c:v>
                </c:pt>
                <c:pt idx="114">
                  <c:v>0.9422531165527992</c:v>
                </c:pt>
                <c:pt idx="115">
                  <c:v>3.2494198901900475</c:v>
                </c:pt>
                <c:pt idx="116">
                  <c:v>1.1759507653696128</c:v>
                </c:pt>
                <c:pt idx="117">
                  <c:v>5.7262176450511681</c:v>
                </c:pt>
                <c:pt idx="118">
                  <c:v>2.6898986932428399</c:v>
                </c:pt>
                <c:pt idx="119">
                  <c:v>5.1549497040784527</c:v>
                </c:pt>
                <c:pt idx="120">
                  <c:v>2.5896338837798045</c:v>
                </c:pt>
                <c:pt idx="121">
                  <c:v>3.8034176068284005</c:v>
                </c:pt>
                <c:pt idx="122">
                  <c:v>-8.7294074462843536</c:v>
                </c:pt>
                <c:pt idx="123">
                  <c:v>-25.342007810981904</c:v>
                </c:pt>
                <c:pt idx="124">
                  <c:v>-1.8144542268589303</c:v>
                </c:pt>
                <c:pt idx="125">
                  <c:v>16.678909901684627</c:v>
                </c:pt>
                <c:pt idx="126">
                  <c:v>9.2265335159742925</c:v>
                </c:pt>
                <c:pt idx="127">
                  <c:v>7.211689635547021</c:v>
                </c:pt>
                <c:pt idx="128">
                  <c:v>-0.99310273884369726</c:v>
                </c:pt>
                <c:pt idx="129">
                  <c:v>-2.1916006713793039</c:v>
                </c:pt>
                <c:pt idx="130">
                  <c:v>4.9336157958182083</c:v>
                </c:pt>
                <c:pt idx="131">
                  <c:v>7.1683259839321352</c:v>
                </c:pt>
                <c:pt idx="132">
                  <c:v>3.1954955690451126</c:v>
                </c:pt>
                <c:pt idx="133">
                  <c:v>6.4053811741166182</c:v>
                </c:pt>
                <c:pt idx="134">
                  <c:v>-2.6281843557411033</c:v>
                </c:pt>
                <c:pt idx="135">
                  <c:v>-2.1194275336701214</c:v>
                </c:pt>
                <c:pt idx="136">
                  <c:v>4.0022606953662292</c:v>
                </c:pt>
                <c:pt idx="137">
                  <c:v>-4.5071373913838677</c:v>
                </c:pt>
                <c:pt idx="138">
                  <c:v>3.2477086424308688</c:v>
                </c:pt>
                <c:pt idx="139">
                  <c:v>-5.0202968540904336E-2</c:v>
                </c:pt>
                <c:pt idx="140">
                  <c:v>-5.1190020476032272E-2</c:v>
                </c:pt>
                <c:pt idx="141">
                  <c:v>-5.7097817448804724</c:v>
                </c:pt>
                <c:pt idx="142">
                  <c:v>-6.8049406234824934</c:v>
                </c:pt>
                <c:pt idx="143">
                  <c:v>1.109919946119492</c:v>
                </c:pt>
                <c:pt idx="144">
                  <c:v>-1.9181867257857794</c:v>
                </c:pt>
                <c:pt idx="145">
                  <c:v>4.2489387213589769</c:v>
                </c:pt>
                <c:pt idx="146">
                  <c:v>-1.9042868678507352</c:v>
                </c:pt>
                <c:pt idx="147">
                  <c:v>-7.0220212537138424</c:v>
                </c:pt>
                <c:pt idx="148">
                  <c:v>-9.1511284507084287</c:v>
                </c:pt>
                <c:pt idx="149">
                  <c:v>0.76636919675128201</c:v>
                </c:pt>
                <c:pt idx="150">
                  <c:v>-8.0983601717316063</c:v>
                </c:pt>
                <c:pt idx="151">
                  <c:v>0.9185778498804642</c:v>
                </c:pt>
                <c:pt idx="152">
                  <c:v>1.6568918720881398</c:v>
                </c:pt>
                <c:pt idx="153">
                  <c:v>2.1902671853853581</c:v>
                </c:pt>
                <c:pt idx="154">
                  <c:v>1.7883243135747573</c:v>
                </c:pt>
                <c:pt idx="155">
                  <c:v>-1.2613691319297959</c:v>
                </c:pt>
                <c:pt idx="156">
                  <c:v>2.8110480309434083</c:v>
                </c:pt>
                <c:pt idx="157">
                  <c:v>-0.97566296785436823</c:v>
                </c:pt>
                <c:pt idx="158">
                  <c:v>5.0420133987030242</c:v>
                </c:pt>
                <c:pt idx="159">
                  <c:v>-2.5839637257493635</c:v>
                </c:pt>
                <c:pt idx="160">
                  <c:v>2.2898197836734107</c:v>
                </c:pt>
                <c:pt idx="161">
                  <c:v>-4.101562333664452</c:v>
                </c:pt>
                <c:pt idx="162">
                  <c:v>-2.4910959572910341</c:v>
                </c:pt>
                <c:pt idx="163">
                  <c:v>-1.830115431068513</c:v>
                </c:pt>
                <c:pt idx="164">
                  <c:v>0.45900837937601358</c:v>
                </c:pt>
                <c:pt idx="165">
                  <c:v>-2.2467203750561882</c:v>
                </c:pt>
                <c:pt idx="166">
                  <c:v>-2.674138372314927</c:v>
                </c:pt>
                <c:pt idx="167">
                  <c:v>1.9581857907941924</c:v>
                </c:pt>
                <c:pt idx="168">
                  <c:v>-6.1475681631227683</c:v>
                </c:pt>
                <c:pt idx="169">
                  <c:v>3.6299466913512934</c:v>
                </c:pt>
                <c:pt idx="170">
                  <c:v>7.8671676719546557</c:v>
                </c:pt>
                <c:pt idx="171">
                  <c:v>2.3816012383707008</c:v>
                </c:pt>
                <c:pt idx="172">
                  <c:v>4.4087133160779999</c:v>
                </c:pt>
                <c:pt idx="173">
                  <c:v>1.6162137721964509E-2</c:v>
                </c:pt>
                <c:pt idx="174">
                  <c:v>-4.6194487161881348</c:v>
                </c:pt>
                <c:pt idx="175">
                  <c:v>0.37289676833007213</c:v>
                </c:pt>
                <c:pt idx="176">
                  <c:v>-0.97905919937775199</c:v>
                </c:pt>
                <c:pt idx="177">
                  <c:v>-1.8392129922942093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83-437C-A57E-EA8F5AEF4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data78!$AE$1</c:f>
              <c:strCache>
                <c:ptCount val="1"/>
                <c:pt idx="0">
                  <c:v>fedp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data78!$AE$2:$AE$179</c:f>
              <c:numCache>
                <c:formatCode>#,##0.000</c:formatCode>
                <c:ptCount val="178"/>
                <c:pt idx="0">
                  <c:v>3.3400240243005914</c:v>
                </c:pt>
                <c:pt idx="1">
                  <c:v>3.9700639002421081</c:v>
                </c:pt>
                <c:pt idx="2">
                  <c:v>4.9470244673666084</c:v>
                </c:pt>
                <c:pt idx="3">
                  <c:v>6.7215038647968264</c:v>
                </c:pt>
                <c:pt idx="4">
                  <c:v>7.307680205071529</c:v>
                </c:pt>
                <c:pt idx="5">
                  <c:v>7.4352832179204427</c:v>
                </c:pt>
                <c:pt idx="6">
                  <c:v>8.3524298727720154</c:v>
                </c:pt>
                <c:pt idx="7">
                  <c:v>11.498641658328062</c:v>
                </c:pt>
                <c:pt idx="8">
                  <c:v>13.257170679152164</c:v>
                </c:pt>
                <c:pt idx="9">
                  <c:v>6.1738373458188303</c:v>
                </c:pt>
                <c:pt idx="10">
                  <c:v>5.7571706791521642</c:v>
                </c:pt>
                <c:pt idx="11">
                  <c:v>11.840504012485496</c:v>
                </c:pt>
                <c:pt idx="12">
                  <c:v>11.257170679152164</c:v>
                </c:pt>
                <c:pt idx="13">
                  <c:v>13.923837345818832</c:v>
                </c:pt>
                <c:pt idx="14">
                  <c:v>15.257170679152164</c:v>
                </c:pt>
                <c:pt idx="15">
                  <c:v>10.257170679152164</c:v>
                </c:pt>
                <c:pt idx="16">
                  <c:v>10.257170679152164</c:v>
                </c:pt>
                <c:pt idx="17">
                  <c:v>8.2571706791521642</c:v>
                </c:pt>
                <c:pt idx="18">
                  <c:v>5.7571706791521642</c:v>
                </c:pt>
                <c:pt idx="19">
                  <c:v>4.2571706791521642</c:v>
                </c:pt>
                <c:pt idx="20">
                  <c:v>3.7571706791521642</c:v>
                </c:pt>
                <c:pt idx="21">
                  <c:v>4.5071706791521642</c:v>
                </c:pt>
                <c:pt idx="22">
                  <c:v>4.7988373458188303</c:v>
                </c:pt>
                <c:pt idx="23">
                  <c:v>4.7571706791521642</c:v>
                </c:pt>
                <c:pt idx="24">
                  <c:v>5.0905040124854981</c:v>
                </c:pt>
                <c:pt idx="25">
                  <c:v>5.9238373458188303</c:v>
                </c:pt>
                <c:pt idx="26">
                  <c:v>6.4238373458188303</c:v>
                </c:pt>
                <c:pt idx="27">
                  <c:v>4.3405040124854981</c:v>
                </c:pt>
                <c:pt idx="28">
                  <c:v>3.8405040124854981</c:v>
                </c:pt>
                <c:pt idx="29">
                  <c:v>3.1738373458188311</c:v>
                </c:pt>
                <c:pt idx="30">
                  <c:v>3.2571706791521642</c:v>
                </c:pt>
                <c:pt idx="31">
                  <c:v>3.1738373458188311</c:v>
                </c:pt>
                <c:pt idx="32">
                  <c:v>2.8405040124854972</c:v>
                </c:pt>
                <c:pt idx="33">
                  <c:v>2.0905040124854972</c:v>
                </c:pt>
                <c:pt idx="34">
                  <c:v>1.2988373458188311</c:v>
                </c:pt>
                <c:pt idx="35">
                  <c:v>1.1738373458188311</c:v>
                </c:pt>
                <c:pt idx="36">
                  <c:v>1.2571706791521642</c:v>
                </c:pt>
                <c:pt idx="37">
                  <c:v>2.0071706791521642</c:v>
                </c:pt>
                <c:pt idx="38">
                  <c:v>2.1738373458188311</c:v>
                </c:pt>
                <c:pt idx="39">
                  <c:v>2.1321706791521642</c:v>
                </c:pt>
                <c:pt idx="40">
                  <c:v>2.0905040124854972</c:v>
                </c:pt>
                <c:pt idx="41">
                  <c:v>2.7571706791521642</c:v>
                </c:pt>
                <c:pt idx="42">
                  <c:v>3.3405040124854981</c:v>
                </c:pt>
                <c:pt idx="43">
                  <c:v>3.7155040124854981</c:v>
                </c:pt>
                <c:pt idx="44">
                  <c:v>4.8821706791521642</c:v>
                </c:pt>
                <c:pt idx="45">
                  <c:v>4.9655040124854981</c:v>
                </c:pt>
                <c:pt idx="46">
                  <c:v>3.5071706791521642</c:v>
                </c:pt>
                <c:pt idx="47">
                  <c:v>3.5071706791521642</c:v>
                </c:pt>
                <c:pt idx="48">
                  <c:v>3.5071706791521642</c:v>
                </c:pt>
                <c:pt idx="49">
                  <c:v>3.5071706791521642</c:v>
                </c:pt>
                <c:pt idx="50">
                  <c:v>3.2571706791521642</c:v>
                </c:pt>
                <c:pt idx="51">
                  <c:v>2.6738373458188311</c:v>
                </c:pt>
                <c:pt idx="52">
                  <c:v>1.5905040124854972</c:v>
                </c:pt>
                <c:pt idx="53">
                  <c:v>1.0071706791521642</c:v>
                </c:pt>
                <c:pt idx="54">
                  <c:v>0.75717067915216418</c:v>
                </c:pt>
                <c:pt idx="55">
                  <c:v>-0.15949598751450278</c:v>
                </c:pt>
                <c:pt idx="56">
                  <c:v>-0.74282932084783582</c:v>
                </c:pt>
                <c:pt idx="57">
                  <c:v>-0.99282932084783582</c:v>
                </c:pt>
                <c:pt idx="58">
                  <c:v>-1.5761626541811693</c:v>
                </c:pt>
                <c:pt idx="59">
                  <c:v>-1.7428293208478358</c:v>
                </c:pt>
                <c:pt idx="60">
                  <c:v>-1.7428293208478358</c:v>
                </c:pt>
                <c:pt idx="61">
                  <c:v>-1.7428293208478358</c:v>
                </c:pt>
                <c:pt idx="62">
                  <c:v>-1.7428293208478358</c:v>
                </c:pt>
                <c:pt idx="63">
                  <c:v>-1.7428293208478358</c:v>
                </c:pt>
                <c:pt idx="64">
                  <c:v>-1.4928293208478358</c:v>
                </c:pt>
                <c:pt idx="65">
                  <c:v>-0.65949598751450278</c:v>
                </c:pt>
                <c:pt idx="66">
                  <c:v>-0.15949598751450278</c:v>
                </c:pt>
                <c:pt idx="67">
                  <c:v>0.50717067915216418</c:v>
                </c:pt>
                <c:pt idx="68">
                  <c:v>1.0905040124854972</c:v>
                </c:pt>
                <c:pt idx="69">
                  <c:v>1.2571706791521642</c:v>
                </c:pt>
                <c:pt idx="70">
                  <c:v>1.0071706791521642</c:v>
                </c:pt>
                <c:pt idx="71">
                  <c:v>0.92383734581883115</c:v>
                </c:pt>
                <c:pt idx="72">
                  <c:v>0.50717067915216418</c:v>
                </c:pt>
                <c:pt idx="73">
                  <c:v>0.50717067915216418</c:v>
                </c:pt>
                <c:pt idx="74">
                  <c:v>0.50717067915216418</c:v>
                </c:pt>
                <c:pt idx="75">
                  <c:v>0.50717067915216418</c:v>
                </c:pt>
                <c:pt idx="76">
                  <c:v>0.59050401248549722</c:v>
                </c:pt>
                <c:pt idx="77">
                  <c:v>0.75717067915216418</c:v>
                </c:pt>
                <c:pt idx="78">
                  <c:v>0.75717067915216418</c:v>
                </c:pt>
                <c:pt idx="79">
                  <c:v>0.75717067915216418</c:v>
                </c:pt>
                <c:pt idx="80">
                  <c:v>0.75717067915216418</c:v>
                </c:pt>
                <c:pt idx="81">
                  <c:v>0.75717067915216418</c:v>
                </c:pt>
                <c:pt idx="82">
                  <c:v>0.67383734581883115</c:v>
                </c:pt>
                <c:pt idx="83">
                  <c:v>9.0504012485497221E-2</c:v>
                </c:pt>
                <c:pt idx="84">
                  <c:v>7.1706791521641833E-3</c:v>
                </c:pt>
                <c:pt idx="85">
                  <c:v>9.0504012485497221E-2</c:v>
                </c:pt>
                <c:pt idx="86">
                  <c:v>0.42383734581883115</c:v>
                </c:pt>
                <c:pt idx="87">
                  <c:v>0.67383734581883115</c:v>
                </c:pt>
                <c:pt idx="88">
                  <c:v>1.0071706791521642</c:v>
                </c:pt>
                <c:pt idx="89">
                  <c:v>1.5905040124854972</c:v>
                </c:pt>
                <c:pt idx="90">
                  <c:v>1.7571706791521642</c:v>
                </c:pt>
                <c:pt idx="91">
                  <c:v>1.7571706791521642</c:v>
                </c:pt>
                <c:pt idx="92">
                  <c:v>0.59050401248549722</c:v>
                </c:pt>
                <c:pt idx="93">
                  <c:v>-0.65949598751450278</c:v>
                </c:pt>
                <c:pt idx="94">
                  <c:v>-1.3261626541811693</c:v>
                </c:pt>
                <c:pt idx="95">
                  <c:v>-2.6594959875145023</c:v>
                </c:pt>
                <c:pt idx="96">
                  <c:v>-2.9928293208478358</c:v>
                </c:pt>
                <c:pt idx="97">
                  <c:v>-2.9928293208478358</c:v>
                </c:pt>
                <c:pt idx="98">
                  <c:v>-2.9928293208478358</c:v>
                </c:pt>
                <c:pt idx="99">
                  <c:v>-3.3261626541811689</c:v>
                </c:pt>
                <c:pt idx="100">
                  <c:v>-3.4928293208478358</c:v>
                </c:pt>
                <c:pt idx="101">
                  <c:v>-3.5761626541811689</c:v>
                </c:pt>
                <c:pt idx="102">
                  <c:v>-3.7428293208478358</c:v>
                </c:pt>
                <c:pt idx="103">
                  <c:v>-3.7428293208478358</c:v>
                </c:pt>
                <c:pt idx="104">
                  <c:v>-3.7428293208478358</c:v>
                </c:pt>
                <c:pt idx="105">
                  <c:v>-3.6594959875145028</c:v>
                </c:pt>
                <c:pt idx="106">
                  <c:v>-3.2428293208478358</c:v>
                </c:pt>
                <c:pt idx="107">
                  <c:v>-2.7428293208478358</c:v>
                </c:pt>
                <c:pt idx="108">
                  <c:v>-2.2428293208478358</c:v>
                </c:pt>
                <c:pt idx="109">
                  <c:v>-1.7428293208478358</c:v>
                </c:pt>
                <c:pt idx="110">
                  <c:v>-1.2428293208478358</c:v>
                </c:pt>
                <c:pt idx="111">
                  <c:v>-0.74282932084783582</c:v>
                </c:pt>
                <c:pt idx="112">
                  <c:v>-0.15949598751450278</c:v>
                </c:pt>
                <c:pt idx="113">
                  <c:v>0.25717067915216418</c:v>
                </c:pt>
                <c:pt idx="114">
                  <c:v>0.50717067915216418</c:v>
                </c:pt>
                <c:pt idx="115">
                  <c:v>0.50717067915216418</c:v>
                </c:pt>
                <c:pt idx="116">
                  <c:v>0.50717067915216418</c:v>
                </c:pt>
                <c:pt idx="117">
                  <c:v>0.50717067915216418</c:v>
                </c:pt>
                <c:pt idx="118">
                  <c:v>0.34050401248549722</c:v>
                </c:pt>
                <c:pt idx="119">
                  <c:v>-0.32616265418116885</c:v>
                </c:pt>
                <c:pt idx="120">
                  <c:v>-1.9928293208478358</c:v>
                </c:pt>
                <c:pt idx="121">
                  <c:v>-2.7428293208478358</c:v>
                </c:pt>
                <c:pt idx="122">
                  <c:v>-2.7428293208478358</c:v>
                </c:pt>
                <c:pt idx="123">
                  <c:v>-4.0344959875145028</c:v>
                </c:pt>
                <c:pt idx="124">
                  <c:v>-4.6178293208478358</c:v>
                </c:pt>
                <c:pt idx="125">
                  <c:v>-4.6178293208478358</c:v>
                </c:pt>
                <c:pt idx="126">
                  <c:v>-4.6178293208478358</c:v>
                </c:pt>
                <c:pt idx="127">
                  <c:v>-4.6178293208478358</c:v>
                </c:pt>
                <c:pt idx="128">
                  <c:v>-4.6178293208478358</c:v>
                </c:pt>
                <c:pt idx="129">
                  <c:v>-4.6178293208478358</c:v>
                </c:pt>
                <c:pt idx="130">
                  <c:v>-4.6178293208478358</c:v>
                </c:pt>
                <c:pt idx="131">
                  <c:v>-4.6178293208478358</c:v>
                </c:pt>
                <c:pt idx="132">
                  <c:v>-4.6178293208478358</c:v>
                </c:pt>
                <c:pt idx="133">
                  <c:v>-4.6178293208478358</c:v>
                </c:pt>
                <c:pt idx="134">
                  <c:v>-4.6178293208478358</c:v>
                </c:pt>
                <c:pt idx="135">
                  <c:v>-4.6178293208478358</c:v>
                </c:pt>
                <c:pt idx="136">
                  <c:v>-4.6178293208478358</c:v>
                </c:pt>
                <c:pt idx="137">
                  <c:v>-4.6178293208478358</c:v>
                </c:pt>
                <c:pt idx="138">
                  <c:v>-4.6178293208478358</c:v>
                </c:pt>
                <c:pt idx="139">
                  <c:v>-4.6178293208478358</c:v>
                </c:pt>
                <c:pt idx="140">
                  <c:v>-4.6178293208478358</c:v>
                </c:pt>
                <c:pt idx="141">
                  <c:v>-4.6178293208478358</c:v>
                </c:pt>
                <c:pt idx="142">
                  <c:v>-4.6178293208478358</c:v>
                </c:pt>
                <c:pt idx="143">
                  <c:v>-4.6178293208478358</c:v>
                </c:pt>
                <c:pt idx="144">
                  <c:v>-4.6178293208478358</c:v>
                </c:pt>
                <c:pt idx="145">
                  <c:v>-4.6178293208478358</c:v>
                </c:pt>
                <c:pt idx="146">
                  <c:v>-4.6178293208478358</c:v>
                </c:pt>
                <c:pt idx="147">
                  <c:v>-4.6178293208478358</c:v>
                </c:pt>
                <c:pt idx="148">
                  <c:v>-4.6178293208478358</c:v>
                </c:pt>
                <c:pt idx="149">
                  <c:v>-4.6178293208478358</c:v>
                </c:pt>
                <c:pt idx="150">
                  <c:v>-4.6178293208478358</c:v>
                </c:pt>
                <c:pt idx="151">
                  <c:v>-4.5344959875145028</c:v>
                </c:pt>
                <c:pt idx="152">
                  <c:v>-4.3678293208478358</c:v>
                </c:pt>
                <c:pt idx="153">
                  <c:v>-4.3678293208478358</c:v>
                </c:pt>
                <c:pt idx="154">
                  <c:v>-4.3678293208478358</c:v>
                </c:pt>
                <c:pt idx="155">
                  <c:v>-4.2844959875145028</c:v>
                </c:pt>
                <c:pt idx="156">
                  <c:v>-4.0344959875145028</c:v>
                </c:pt>
                <c:pt idx="157">
                  <c:v>-3.7844959875145023</c:v>
                </c:pt>
                <c:pt idx="158">
                  <c:v>-3.6178293208478358</c:v>
                </c:pt>
                <c:pt idx="159">
                  <c:v>-3.5344959875145028</c:v>
                </c:pt>
                <c:pt idx="160">
                  <c:v>-3.2844959875145028</c:v>
                </c:pt>
                <c:pt idx="161">
                  <c:v>-3.0344959875145028</c:v>
                </c:pt>
                <c:pt idx="162">
                  <c:v>-2.7844959875145028</c:v>
                </c:pt>
                <c:pt idx="163">
                  <c:v>-2.5344959875145023</c:v>
                </c:pt>
                <c:pt idx="164">
                  <c:v>-2.3678293208478358</c:v>
                </c:pt>
                <c:pt idx="165">
                  <c:v>-2.3678293208478358</c:v>
                </c:pt>
                <c:pt idx="166">
                  <c:v>-2.7011626541811693</c:v>
                </c:pt>
                <c:pt idx="167">
                  <c:v>-3.1178293208478358</c:v>
                </c:pt>
                <c:pt idx="168">
                  <c:v>-3.6178293208478358</c:v>
                </c:pt>
                <c:pt idx="169">
                  <c:v>-4.6178293208478358</c:v>
                </c:pt>
                <c:pt idx="170">
                  <c:v>-4.6178293208478358</c:v>
                </c:pt>
                <c:pt idx="171">
                  <c:v>-4.6178293208478358</c:v>
                </c:pt>
                <c:pt idx="172">
                  <c:v>-4.6178293208478358</c:v>
                </c:pt>
                <c:pt idx="173">
                  <c:v>-4.6178293208478358</c:v>
                </c:pt>
                <c:pt idx="174">
                  <c:v>-4.6178293208478358</c:v>
                </c:pt>
                <c:pt idx="175">
                  <c:v>-4.6178293208478358</c:v>
                </c:pt>
                <c:pt idx="176">
                  <c:v>-4.5344959875145028</c:v>
                </c:pt>
                <c:pt idx="177">
                  <c:v>-3.7844959875145023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0-4A4C-8728-D3445C20A1A8}"/>
            </c:ext>
          </c:extLst>
        </c:ser>
        <c:ser>
          <c:idx val="1"/>
          <c:order val="1"/>
          <c:tx>
            <c:strRef>
              <c:f>data78!$AF$1</c:f>
              <c:strCache>
                <c:ptCount val="1"/>
                <c:pt idx="0">
                  <c:v>fedlin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data78!$AF$2:$AF$179</c:f>
              <c:numCache>
                <c:formatCode>#,##0.000</c:formatCode>
                <c:ptCount val="178"/>
                <c:pt idx="0">
                  <c:v>-3.0584428462313245</c:v>
                </c:pt>
                <c:pt idx="1">
                  <c:v>-2.3561039096058316</c:v>
                </c:pt>
                <c:pt idx="2">
                  <c:v>-1.3068442817973551</c:v>
                </c:pt>
                <c:pt idx="3">
                  <c:v>0.53993417631684082</c:v>
                </c:pt>
                <c:pt idx="4">
                  <c:v>1.1984095772755197</c:v>
                </c:pt>
                <c:pt idx="5">
                  <c:v>1.3983116508084095</c:v>
                </c:pt>
                <c:pt idx="6">
                  <c:v>2.3877573663439584</c:v>
                </c:pt>
                <c:pt idx="7">
                  <c:v>5.6062682125839807</c:v>
                </c:pt>
                <c:pt idx="8">
                  <c:v>7.4370962940920595</c:v>
                </c:pt>
                <c:pt idx="9">
                  <c:v>0.42606202144270178</c:v>
                </c:pt>
                <c:pt idx="10">
                  <c:v>8.1694415460013659E-2</c:v>
                </c:pt>
                <c:pt idx="11">
                  <c:v>6.237326809477322</c:v>
                </c:pt>
                <c:pt idx="12">
                  <c:v>5.726292536827966</c:v>
                </c:pt>
                <c:pt idx="13">
                  <c:v>8.46525826417861</c:v>
                </c:pt>
                <c:pt idx="14">
                  <c:v>9.8708906581959184</c:v>
                </c:pt>
                <c:pt idx="15">
                  <c:v>4.9431897188798946</c:v>
                </c:pt>
                <c:pt idx="16">
                  <c:v>5.0154887795638707</c:v>
                </c:pt>
                <c:pt idx="17">
                  <c:v>3.0877878402478487</c:v>
                </c:pt>
                <c:pt idx="18">
                  <c:v>0.66008690093182487</c:v>
                </c:pt>
                <c:pt idx="19">
                  <c:v>-0.76761403838419895</c:v>
                </c:pt>
                <c:pt idx="20">
                  <c:v>-1.1953149777002228</c:v>
                </c:pt>
                <c:pt idx="21">
                  <c:v>-0.37301591701624659</c:v>
                </c:pt>
                <c:pt idx="22">
                  <c:v>-9.0501896656043357E-3</c:v>
                </c:pt>
                <c:pt idx="23">
                  <c:v>2.1582204351705769E-2</c:v>
                </c:pt>
                <c:pt idx="24">
                  <c:v>0.42721459836901765</c:v>
                </c:pt>
                <c:pt idx="25">
                  <c:v>1.332846992386326</c:v>
                </c:pt>
                <c:pt idx="26">
                  <c:v>1.9051460530703022</c:v>
                </c:pt>
                <c:pt idx="27">
                  <c:v>-0.10588821957905381</c:v>
                </c:pt>
                <c:pt idx="28">
                  <c:v>-0.53358915889507763</c:v>
                </c:pt>
                <c:pt idx="29">
                  <c:v>-1.1279567648777666</c:v>
                </c:pt>
                <c:pt idx="30">
                  <c:v>-0.9723243708604592</c:v>
                </c:pt>
                <c:pt idx="31">
                  <c:v>-0.98335864350981428</c:v>
                </c:pt>
                <c:pt idx="32">
                  <c:v>-1.244392916159172</c:v>
                </c:pt>
                <c:pt idx="33">
                  <c:v>-1.9220938554751958</c:v>
                </c:pt>
                <c:pt idx="34">
                  <c:v>-2.6414614614578857</c:v>
                </c:pt>
                <c:pt idx="35">
                  <c:v>-2.6941624007739096</c:v>
                </c:pt>
                <c:pt idx="36">
                  <c:v>-2.5385300067565986</c:v>
                </c:pt>
                <c:pt idx="37">
                  <c:v>-1.7162309460726224</c:v>
                </c:pt>
                <c:pt idx="38">
                  <c:v>-1.4772652187219792</c:v>
                </c:pt>
                <c:pt idx="39">
                  <c:v>-1.44663282470467</c:v>
                </c:pt>
                <c:pt idx="40">
                  <c:v>-1.4160004306873608</c:v>
                </c:pt>
                <c:pt idx="41">
                  <c:v>-0.67703470333671767</c:v>
                </c:pt>
                <c:pt idx="42">
                  <c:v>-2.1402309319407564E-2</c:v>
                </c:pt>
                <c:pt idx="43">
                  <c:v>0.42589675136457039</c:v>
                </c:pt>
                <c:pt idx="44">
                  <c:v>1.6648624787152126</c:v>
                </c:pt>
                <c:pt idx="45">
                  <c:v>1.8204948727325228</c:v>
                </c:pt>
                <c:pt idx="46">
                  <c:v>0.43446060008316501</c:v>
                </c:pt>
                <c:pt idx="47">
                  <c:v>0.50675966076714118</c:v>
                </c:pt>
                <c:pt idx="48">
                  <c:v>0.57905872145111736</c:v>
                </c:pt>
                <c:pt idx="49">
                  <c:v>0.65135778213509443</c:v>
                </c:pt>
                <c:pt idx="50">
                  <c:v>0.47365684281907061</c:v>
                </c:pt>
                <c:pt idx="51">
                  <c:v>-3.7377429830285358E-2</c:v>
                </c:pt>
                <c:pt idx="52">
                  <c:v>-1.0484117024796431</c:v>
                </c:pt>
                <c:pt idx="53">
                  <c:v>-1.559445975129</c:v>
                </c:pt>
                <c:pt idx="54">
                  <c:v>-1.7371469144450238</c:v>
                </c:pt>
                <c:pt idx="55">
                  <c:v>-2.5815145204277137</c:v>
                </c:pt>
                <c:pt idx="56">
                  <c:v>-3.0925487930770705</c:v>
                </c:pt>
                <c:pt idx="57">
                  <c:v>-3.2702497323930944</c:v>
                </c:pt>
                <c:pt idx="58">
                  <c:v>-3.7812840050424508</c:v>
                </c:pt>
                <c:pt idx="59">
                  <c:v>-3.8756516110251411</c:v>
                </c:pt>
                <c:pt idx="60">
                  <c:v>-3.8033525503411649</c:v>
                </c:pt>
                <c:pt idx="61">
                  <c:v>-3.7310534896571887</c:v>
                </c:pt>
                <c:pt idx="62">
                  <c:v>-3.6587544289732117</c:v>
                </c:pt>
                <c:pt idx="63">
                  <c:v>-3.5864553682892355</c:v>
                </c:pt>
                <c:pt idx="64">
                  <c:v>-3.2641563076052593</c:v>
                </c:pt>
                <c:pt idx="65">
                  <c:v>-2.3585239135879492</c:v>
                </c:pt>
                <c:pt idx="66">
                  <c:v>-1.786224852903973</c:v>
                </c:pt>
                <c:pt idx="67">
                  <c:v>-1.0472591255533299</c:v>
                </c:pt>
                <c:pt idx="68">
                  <c:v>-0.39162673153602068</c:v>
                </c:pt>
                <c:pt idx="69">
                  <c:v>-0.15266100418537665</c:v>
                </c:pt>
                <c:pt idx="70">
                  <c:v>-0.33036194350140047</c:v>
                </c:pt>
                <c:pt idx="71">
                  <c:v>-0.34139621615075733</c:v>
                </c:pt>
                <c:pt idx="72">
                  <c:v>-0.68576382213344722</c:v>
                </c:pt>
                <c:pt idx="73">
                  <c:v>-0.61346476144947104</c:v>
                </c:pt>
                <c:pt idx="74">
                  <c:v>-0.54116570076549486</c:v>
                </c:pt>
                <c:pt idx="75">
                  <c:v>-0.46886664008151779</c:v>
                </c:pt>
                <c:pt idx="76">
                  <c:v>-0.31323424606420858</c:v>
                </c:pt>
                <c:pt idx="77">
                  <c:v>-7.4268518713565435E-2</c:v>
                </c:pt>
                <c:pt idx="78">
                  <c:v>-1.969458029589255E-3</c:v>
                </c:pt>
                <c:pt idx="79">
                  <c:v>7.0329602654387813E-2</c:v>
                </c:pt>
                <c:pt idx="80">
                  <c:v>0.14262866333836399</c:v>
                </c:pt>
                <c:pt idx="81">
                  <c:v>0.21492772402234017</c:v>
                </c:pt>
                <c:pt idx="82">
                  <c:v>0.2038934513729842</c:v>
                </c:pt>
                <c:pt idx="83">
                  <c:v>-0.30714082127637354</c:v>
                </c:pt>
                <c:pt idx="84">
                  <c:v>-0.3181750939257304</c:v>
                </c:pt>
                <c:pt idx="85">
                  <c:v>-0.1625426999084203</c:v>
                </c:pt>
                <c:pt idx="86">
                  <c:v>0.24308969410888981</c:v>
                </c:pt>
                <c:pt idx="87">
                  <c:v>0.56538875479286599</c:v>
                </c:pt>
                <c:pt idx="88">
                  <c:v>0.97102114881017521</c:v>
                </c:pt>
                <c:pt idx="89">
                  <c:v>1.6266535428274853</c:v>
                </c:pt>
                <c:pt idx="90">
                  <c:v>1.8656192701781285</c:v>
                </c:pt>
                <c:pt idx="91">
                  <c:v>1.9379183308621046</c:v>
                </c:pt>
                <c:pt idx="92">
                  <c:v>0.84355072487941474</c:v>
                </c:pt>
                <c:pt idx="93">
                  <c:v>-0.33415021443660908</c:v>
                </c:pt>
                <c:pt idx="94">
                  <c:v>-0.92851782041929942</c:v>
                </c:pt>
                <c:pt idx="95">
                  <c:v>-2.1895520930686563</c:v>
                </c:pt>
                <c:pt idx="96">
                  <c:v>-2.4505863657180127</c:v>
                </c:pt>
                <c:pt idx="97">
                  <c:v>-2.3782873050340365</c:v>
                </c:pt>
                <c:pt idx="98">
                  <c:v>-2.3059882443500603</c:v>
                </c:pt>
                <c:pt idx="99">
                  <c:v>-2.5670225169994163</c:v>
                </c:pt>
                <c:pt idx="100">
                  <c:v>-2.6613901229821071</c:v>
                </c:pt>
                <c:pt idx="101">
                  <c:v>-2.6724243956314639</c:v>
                </c:pt>
                <c:pt idx="102">
                  <c:v>-2.7667920016141538</c:v>
                </c:pt>
                <c:pt idx="103">
                  <c:v>-2.6944929409301777</c:v>
                </c:pt>
                <c:pt idx="104">
                  <c:v>-2.6221938802462015</c:v>
                </c:pt>
                <c:pt idx="105">
                  <c:v>-2.4665614862288923</c:v>
                </c:pt>
                <c:pt idx="106">
                  <c:v>-1.9775957588782482</c:v>
                </c:pt>
                <c:pt idx="107">
                  <c:v>-1.4052966981942721</c:v>
                </c:pt>
                <c:pt idx="108">
                  <c:v>-0.83299763751029587</c:v>
                </c:pt>
                <c:pt idx="109">
                  <c:v>-0.26069857682631881</c:v>
                </c:pt>
                <c:pt idx="110">
                  <c:v>0.31160048385765649</c:v>
                </c:pt>
                <c:pt idx="111">
                  <c:v>0.88389954454163444</c:v>
                </c:pt>
                <c:pt idx="112">
                  <c:v>1.5395319385589437</c:v>
                </c:pt>
                <c:pt idx="113">
                  <c:v>2.0284976659095868</c:v>
                </c:pt>
                <c:pt idx="114">
                  <c:v>2.350796726593563</c:v>
                </c:pt>
                <c:pt idx="115">
                  <c:v>2.4230957872775392</c:v>
                </c:pt>
                <c:pt idx="116">
                  <c:v>2.4953948479615153</c:v>
                </c:pt>
                <c:pt idx="117">
                  <c:v>2.5676939086454933</c:v>
                </c:pt>
                <c:pt idx="118">
                  <c:v>2.4733263026628025</c:v>
                </c:pt>
                <c:pt idx="119">
                  <c:v>1.8789586966801126</c:v>
                </c:pt>
                <c:pt idx="120">
                  <c:v>0.28459109069742183</c:v>
                </c:pt>
                <c:pt idx="121">
                  <c:v>-0.39310984861860199</c:v>
                </c:pt>
                <c:pt idx="122">
                  <c:v>-0.32081078793462581</c:v>
                </c:pt>
                <c:pt idx="123">
                  <c:v>-1.5401783939173161</c:v>
                </c:pt>
                <c:pt idx="124">
                  <c:v>-2.0512126665666717</c:v>
                </c:pt>
                <c:pt idx="125">
                  <c:v>-1.9789136058826955</c:v>
                </c:pt>
                <c:pt idx="126">
                  <c:v>-1.9066145451987193</c:v>
                </c:pt>
                <c:pt idx="127">
                  <c:v>-1.8343154845147431</c:v>
                </c:pt>
                <c:pt idx="128">
                  <c:v>-1.762016423830767</c:v>
                </c:pt>
                <c:pt idx="129">
                  <c:v>-1.6897173631467908</c:v>
                </c:pt>
                <c:pt idx="130">
                  <c:v>-1.6174183024628146</c:v>
                </c:pt>
                <c:pt idx="131">
                  <c:v>-1.5451192417788366</c:v>
                </c:pt>
                <c:pt idx="132">
                  <c:v>-1.4728201810948605</c:v>
                </c:pt>
                <c:pt idx="133">
                  <c:v>-1.4005211204108843</c:v>
                </c:pt>
                <c:pt idx="134">
                  <c:v>-1.3282220597269081</c:v>
                </c:pt>
                <c:pt idx="135">
                  <c:v>-1.2559229990429319</c:v>
                </c:pt>
                <c:pt idx="136">
                  <c:v>-1.1836239383589557</c:v>
                </c:pt>
                <c:pt idx="137">
                  <c:v>-1.1113248776749796</c:v>
                </c:pt>
                <c:pt idx="138">
                  <c:v>-1.0390258169910016</c:v>
                </c:pt>
                <c:pt idx="139">
                  <c:v>-0.96672675630702543</c:v>
                </c:pt>
                <c:pt idx="140">
                  <c:v>-0.89442769562304925</c:v>
                </c:pt>
                <c:pt idx="141">
                  <c:v>-0.82212863493907307</c:v>
                </c:pt>
                <c:pt idx="142">
                  <c:v>-0.74982957425509689</c:v>
                </c:pt>
                <c:pt idx="143">
                  <c:v>-0.67753051357112071</c:v>
                </c:pt>
                <c:pt idx="144">
                  <c:v>-0.60523145288714275</c:v>
                </c:pt>
                <c:pt idx="145">
                  <c:v>-0.53293239220316657</c:v>
                </c:pt>
                <c:pt idx="146">
                  <c:v>-0.46063333151919039</c:v>
                </c:pt>
                <c:pt idx="147">
                  <c:v>-0.38833427083521421</c:v>
                </c:pt>
                <c:pt idx="148">
                  <c:v>-0.31603521015123803</c:v>
                </c:pt>
                <c:pt idx="149">
                  <c:v>-0.24373614946726185</c:v>
                </c:pt>
                <c:pt idx="150">
                  <c:v>-0.17143708878328567</c:v>
                </c:pt>
                <c:pt idx="151">
                  <c:v>-1.5804694765974375E-2</c:v>
                </c:pt>
                <c:pt idx="152">
                  <c:v>0.22316103258466846</c:v>
                </c:pt>
                <c:pt idx="153">
                  <c:v>0.29546009326864464</c:v>
                </c:pt>
                <c:pt idx="154">
                  <c:v>0.36775915395262082</c:v>
                </c:pt>
                <c:pt idx="155">
                  <c:v>0.52339154796993026</c:v>
                </c:pt>
                <c:pt idx="156">
                  <c:v>0.84569060865390655</c:v>
                </c:pt>
                <c:pt idx="157">
                  <c:v>1.1679896693378828</c:v>
                </c:pt>
                <c:pt idx="158">
                  <c:v>1.4069553966885273</c:v>
                </c:pt>
                <c:pt idx="159">
                  <c:v>1.5625877907058368</c:v>
                </c:pt>
                <c:pt idx="160">
                  <c:v>1.8848868513898129</c:v>
                </c:pt>
                <c:pt idx="161">
                  <c:v>2.2071859120737889</c:v>
                </c:pt>
                <c:pt idx="162">
                  <c:v>2.5294849727577651</c:v>
                </c:pt>
                <c:pt idx="163">
                  <c:v>2.8517840334417417</c:v>
                </c:pt>
                <c:pt idx="164">
                  <c:v>3.0907497607923844</c:v>
                </c:pt>
                <c:pt idx="165">
                  <c:v>3.1630488214763623</c:v>
                </c:pt>
                <c:pt idx="166">
                  <c:v>2.902014548827005</c:v>
                </c:pt>
                <c:pt idx="167">
                  <c:v>2.5576469428443147</c:v>
                </c:pt>
                <c:pt idx="168">
                  <c:v>2.1299460035282909</c:v>
                </c:pt>
                <c:pt idx="169">
                  <c:v>1.2022450642122671</c:v>
                </c:pt>
                <c:pt idx="170">
                  <c:v>1.2745441248962432</c:v>
                </c:pt>
                <c:pt idx="171">
                  <c:v>1.3468431855802212</c:v>
                </c:pt>
                <c:pt idx="172">
                  <c:v>1.4191422462641974</c:v>
                </c:pt>
                <c:pt idx="173">
                  <c:v>1.4914413069481736</c:v>
                </c:pt>
                <c:pt idx="174">
                  <c:v>1.5637403676321497</c:v>
                </c:pt>
                <c:pt idx="175">
                  <c:v>1.6360394283161259</c:v>
                </c:pt>
                <c:pt idx="176">
                  <c:v>1.7916718223334354</c:v>
                </c:pt>
                <c:pt idx="177">
                  <c:v>2.6139708830174118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0-4A4C-8728-D3445C20A1A8}"/>
            </c:ext>
          </c:extLst>
        </c:ser>
        <c:ser>
          <c:idx val="2"/>
          <c:order val="2"/>
          <c:tx>
            <c:strRef>
              <c:f>data78!$AG$1</c:f>
              <c:strCache>
                <c:ptCount val="1"/>
                <c:pt idx="0">
                  <c:v>fedhp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data78!$AG$2:$AG$179</c:f>
              <c:numCache>
                <c:formatCode>#,##0.000</c:formatCode>
                <c:ptCount val="178"/>
                <c:pt idx="0">
                  <c:v>-3.3267390391458029</c:v>
                </c:pt>
                <c:pt idx="1">
                  <c:v>-2.9696147021821506</c:v>
                </c:pt>
                <c:pt idx="2">
                  <c:v>-2.2634904621360548</c:v>
                </c:pt>
                <c:pt idx="3">
                  <c:v>-0.75383295879645651</c:v>
                </c:pt>
                <c:pt idx="4">
                  <c:v>-0.42111417699742937</c:v>
                </c:pt>
                <c:pt idx="5">
                  <c:v>-0.52978333878284189</c:v>
                </c:pt>
                <c:pt idx="6">
                  <c:v>0.17436076986279048</c:v>
                </c:pt>
                <c:pt idx="7">
                  <c:v>3.1372549968150576</c:v>
                </c:pt>
                <c:pt idx="8">
                  <c:v>4.7484578303301515</c:v>
                </c:pt>
                <c:pt idx="9">
                  <c:v>-2.441864719697822</c:v>
                </c:pt>
                <c:pt idx="10">
                  <c:v>-2.9238058192691163</c:v>
                </c:pt>
                <c:pt idx="11">
                  <c:v>3.1388718435750516</c:v>
                </c:pt>
                <c:pt idx="12">
                  <c:v>2.5842329594305156</c:v>
                </c:pt>
                <c:pt idx="13">
                  <c:v>5.3317137573241968</c:v>
                </c:pt>
                <c:pt idx="14">
                  <c:v>6.7991353206833747</c:v>
                </c:pt>
                <c:pt idx="15">
                  <c:v>1.9843197451703425</c:v>
                </c:pt>
                <c:pt idx="16">
                  <c:v>2.2141730002053013</c:v>
                </c:pt>
                <c:pt idx="17">
                  <c:v>0.48102752203438826</c:v>
                </c:pt>
                <c:pt idx="18">
                  <c:v>-1.72416811122139</c:v>
                </c:pt>
                <c:pt idx="19">
                  <c:v>-2.9107659636422998</c:v>
                </c:pt>
                <c:pt idx="20">
                  <c:v>-3.087040494239087</c:v>
                </c:pt>
                <c:pt idx="21">
                  <c:v>-2.0094469332952194</c:v>
                </c:pt>
                <c:pt idx="22">
                  <c:v>-1.3908444441185974</c:v>
                </c:pt>
                <c:pt idx="23">
                  <c:v>-1.1095029523504696</c:v>
                </c:pt>
                <c:pt idx="24">
                  <c:v>-0.45948977252117729</c:v>
                </c:pt>
                <c:pt idx="25">
                  <c:v>0.68248788685082751</c:v>
                </c:pt>
                <c:pt idx="26">
                  <c:v>1.4816766650215953</c:v>
                </c:pt>
                <c:pt idx="27">
                  <c:v>-0.31377002034877322</c:v>
                </c:pt>
                <c:pt idx="28">
                  <c:v>-0.53995813284915251</c:v>
                </c:pt>
                <c:pt idx="29">
                  <c:v>-0.94946419647236002</c:v>
                </c:pt>
                <c:pt idx="30">
                  <c:v>-0.6278605947115139</c:v>
                </c:pt>
                <c:pt idx="31">
                  <c:v>-0.49345962927026843</c:v>
                </c:pt>
                <c:pt idx="32">
                  <c:v>-0.63084785564725454</c:v>
                </c:pt>
                <c:pt idx="33">
                  <c:v>-1.2076367504061336</c:v>
                </c:pt>
                <c:pt idx="34">
                  <c:v>-1.8493768435341202</c:v>
                </c:pt>
                <c:pt idx="35">
                  <c:v>-1.8475305587160928</c:v>
                </c:pt>
                <c:pt idx="36">
                  <c:v>-1.6590711257763902</c:v>
                </c:pt>
                <c:pt idx="37">
                  <c:v>-0.82315040127348205</c:v>
                </c:pt>
                <c:pt idx="38">
                  <c:v>-0.58621665564556125</c:v>
                </c:pt>
                <c:pt idx="39">
                  <c:v>-0.56920369033002505</c:v>
                </c:pt>
                <c:pt idx="40">
                  <c:v>-0.55934558802115575</c:v>
                </c:pt>
                <c:pt idx="41">
                  <c:v>0.15647932089321781</c:v>
                </c:pt>
                <c:pt idx="42">
                  <c:v>0.79174229701777854</c:v>
                </c:pt>
                <c:pt idx="43">
                  <c:v>1.2264834680483157</c:v>
                </c:pt>
                <c:pt idx="44">
                  <c:v>2.465248122744983</c:v>
                </c:pt>
                <c:pt idx="45">
                  <c:v>2.6368149977004087</c:v>
                </c:pt>
                <c:pt idx="46">
                  <c:v>1.2850887160971682</c:v>
                </c:pt>
                <c:pt idx="47">
                  <c:v>1.4106592250776124</c:v>
                </c:pt>
                <c:pt idx="48">
                  <c:v>1.5549799580031962</c:v>
                </c:pt>
                <c:pt idx="49">
                  <c:v>1.7169560195530353</c:v>
                </c:pt>
                <c:pt idx="50">
                  <c:v>1.6445206519324911</c:v>
                </c:pt>
                <c:pt idx="51">
                  <c:v>1.2512006665013695</c:v>
                </c:pt>
                <c:pt idx="52">
                  <c:v>0.36616171587868873</c:v>
                </c:pt>
                <c:pt idx="53">
                  <c:v>-1.554588106642818E-2</c:v>
                </c:pt>
                <c:pt idx="54">
                  <c:v>-6.5767323203947292E-2</c:v>
                </c:pt>
                <c:pt idx="55">
                  <c:v>-0.78967142656150102</c:v>
                </c:pt>
                <c:pt idx="56">
                  <c:v>-1.1923859025897166</c:v>
                </c:pt>
                <c:pt idx="57">
                  <c:v>-1.2785449180976229</c:v>
                </c:pt>
                <c:pt idx="58">
                  <c:v>-1.7187040653717962</c:v>
                </c:pt>
                <c:pt idx="59">
                  <c:v>-1.7659531794583323</c:v>
                </c:pt>
                <c:pt idx="60">
                  <c:v>-1.6723079053624712</c:v>
                </c:pt>
                <c:pt idx="61">
                  <c:v>-1.6053468340189587</c:v>
                </c:pt>
                <c:pt idx="62">
                  <c:v>-1.5649366972550194</c:v>
                </c:pt>
                <c:pt idx="63">
                  <c:v>-1.5499408851266168</c:v>
                </c:pt>
                <c:pt idx="64">
                  <c:v>-1.3082447022539325</c:v>
                </c:pt>
                <c:pt idx="65">
                  <c:v>-0.50343140687061183</c:v>
                </c:pt>
                <c:pt idx="66">
                  <c:v>-4.8266604271391067E-2</c:v>
                </c:pt>
                <c:pt idx="67">
                  <c:v>0.56146541154495377</c:v>
                </c:pt>
                <c:pt idx="68">
                  <c:v>1.0800105132073154</c:v>
                </c:pt>
                <c:pt idx="69">
                  <c:v>1.1779303241290409</c:v>
                </c:pt>
                <c:pt idx="70">
                  <c:v>0.85844479448605249</c:v>
                </c:pt>
                <c:pt idx="71">
                  <c:v>0.70737100133502384</c:v>
                </c:pt>
                <c:pt idx="72">
                  <c:v>0.22665616040273928</c:v>
                </c:pt>
                <c:pt idx="73">
                  <c:v>0.16780538054014738</c:v>
                </c:pt>
                <c:pt idx="74">
                  <c:v>0.11551544383127599</c:v>
                </c:pt>
                <c:pt idx="75">
                  <c:v>7.1044920663983824E-2</c:v>
                </c:pt>
                <c:pt idx="76">
                  <c:v>0.11891351760706481</c:v>
                </c:pt>
                <c:pt idx="77">
                  <c:v>0.26026320482056597</c:v>
                </c:pt>
                <c:pt idx="78">
                  <c:v>0.24616163151602866</c:v>
                </c:pt>
                <c:pt idx="79">
                  <c:v>0.24418044906865077</c:v>
                </c:pt>
                <c:pt idx="80">
                  <c:v>0.25507079116726761</c:v>
                </c:pt>
                <c:pt idx="81">
                  <c:v>0.27943117872004919</c:v>
                </c:pt>
                <c:pt idx="82">
                  <c:v>0.23436738005735247</c:v>
                </c:pt>
                <c:pt idx="83">
                  <c:v>-0.29652281431050209</c:v>
                </c:pt>
                <c:pt idx="84">
                  <c:v>-0.31312142681906074</c:v>
                </c:pt>
                <c:pt idx="85">
                  <c:v>-0.14845848647826099</c:v>
                </c:pt>
                <c:pt idx="86">
                  <c:v>0.28129834526038877</c:v>
                </c:pt>
                <c:pt idx="87">
                  <c:v>0.64340752683275948</c:v>
                </c:pt>
                <c:pt idx="88">
                  <c:v>1.1049517052089382</c:v>
                </c:pt>
                <c:pt idx="89">
                  <c:v>1.8326113976547411</c:v>
                </c:pt>
                <c:pt idx="90">
                  <c:v>2.1590431932868954</c:v>
                </c:pt>
                <c:pt idx="91">
                  <c:v>2.3324249657652603</c:v>
                </c:pt>
                <c:pt idx="92">
                  <c:v>1.3495851867538908</c:v>
                </c:pt>
                <c:pt idx="93">
                  <c:v>0.28922789564657503</c:v>
                </c:pt>
                <c:pt idx="94">
                  <c:v>-0.18745302557128829</c:v>
                </c:pt>
                <c:pt idx="95">
                  <c:v>-1.3361111290157486</c:v>
                </c:pt>
                <c:pt idx="96">
                  <c:v>-1.4956161419952081</c:v>
                </c:pt>
                <c:pt idx="97">
                  <c:v>-1.3373360556957663</c:v>
                </c:pt>
                <c:pt idx="98">
                  <c:v>-1.1983707678814439</c:v>
                </c:pt>
                <c:pt idx="99">
                  <c:v>-1.4149843412814518</c:v>
                </c:pt>
                <c:pt idx="100">
                  <c:v>-1.4893585235617413</c:v>
                </c:pt>
                <c:pt idx="101">
                  <c:v>-1.5061240305082972</c:v>
                </c:pt>
                <c:pt idx="102">
                  <c:v>-1.6323140621632128</c:v>
                </c:pt>
                <c:pt idx="103">
                  <c:v>-1.6173538243828465</c:v>
                </c:pt>
                <c:pt idx="104">
                  <c:v>-1.6263149934013712</c:v>
                </c:pt>
                <c:pt idx="105">
                  <c:v>-1.5732583993127214</c:v>
                </c:pt>
                <c:pt idx="106">
                  <c:v>-1.2045617586732873</c:v>
                </c:pt>
                <c:pt idx="107">
                  <c:v>-0.76561950153989056</c:v>
                </c:pt>
                <c:pt idx="108">
                  <c:v>-0.33440654020351301</c:v>
                </c:pt>
                <c:pt idx="109">
                  <c:v>9.4914058566657911E-2</c:v>
                </c:pt>
                <c:pt idx="110">
                  <c:v>0.52838823208906094</c:v>
                </c:pt>
                <c:pt idx="111">
                  <c:v>0.97200259639553011</c:v>
                </c:pt>
                <c:pt idx="112">
                  <c:v>1.5147468582061769</c:v>
                </c:pt>
                <c:pt idx="113">
                  <c:v>1.9116698892850335</c:v>
                </c:pt>
                <c:pt idx="114">
                  <c:v>2.1668738446097517</c:v>
                </c:pt>
                <c:pt idx="115">
                  <c:v>2.199932752143849</c:v>
                </c:pt>
                <c:pt idx="116">
                  <c:v>2.2623996770312944</c:v>
                </c:pt>
                <c:pt idx="117">
                  <c:v>2.3544527264459671</c:v>
                </c:pt>
                <c:pt idx="118">
                  <c:v>2.3081893410969334</c:v>
                </c:pt>
                <c:pt idx="119">
                  <c:v>1.7875687620725662</c:v>
                </c:pt>
                <c:pt idx="120">
                  <c:v>0.28844094545638299</c:v>
                </c:pt>
                <c:pt idx="121">
                  <c:v>-0.27779471647772569</c:v>
                </c:pt>
                <c:pt idx="122">
                  <c:v>-8.3252440380114034E-2</c:v>
                </c:pt>
                <c:pt idx="123">
                  <c:v>-1.1748728212033384</c:v>
                </c:pt>
                <c:pt idx="124">
                  <c:v>-1.5578777544580502</c:v>
                </c:pt>
                <c:pt idx="125">
                  <c:v>-1.361754840141649</c:v>
                </c:pt>
                <c:pt idx="126">
                  <c:v>-1.1733513379883302</c:v>
                </c:pt>
                <c:pt idx="127">
                  <c:v>-0.99533007762386716</c:v>
                </c:pt>
                <c:pt idx="128">
                  <c:v>-0.82962054408779029</c:v>
                </c:pt>
                <c:pt idx="129">
                  <c:v>-0.67753014112111509</c:v>
                </c:pt>
                <c:pt idx="130">
                  <c:v>-0.5398477596248018</c:v>
                </c:pt>
                <c:pt idx="131">
                  <c:v>-0.41693883416160948</c:v>
                </c:pt>
                <c:pt idx="132">
                  <c:v>-0.30883139444453167</c:v>
                </c:pt>
                <c:pt idx="133">
                  <c:v>-0.21529288341521097</c:v>
                </c:pt>
                <c:pt idx="134">
                  <c:v>-0.13589772439376202</c:v>
                </c:pt>
                <c:pt idx="135">
                  <c:v>-7.0085782648164979E-2</c:v>
                </c:pt>
                <c:pt idx="136">
                  <c:v>-1.7211987368654008E-2</c:v>
                </c:pt>
                <c:pt idx="137">
                  <c:v>2.3412535868691825E-2</c:v>
                </c:pt>
                <c:pt idx="138">
                  <c:v>5.2487418979898753E-2</c:v>
                </c:pt>
                <c:pt idx="139">
                  <c:v>7.0697661046075111E-2</c:v>
                </c:pt>
                <c:pt idx="140">
                  <c:v>7.8695456511466755E-2</c:v>
                </c:pt>
                <c:pt idx="141">
                  <c:v>7.7088813782165755E-2</c:v>
                </c:pt>
                <c:pt idx="142">
                  <c:v>6.6436556603944499E-2</c:v>
                </c:pt>
                <c:pt idx="143">
                  <c:v>4.724932821396155E-2</c:v>
                </c:pt>
                <c:pt idx="144">
                  <c:v>1.999624900149799E-2</c:v>
                </c:pt>
                <c:pt idx="145">
                  <c:v>-1.488309147429881E-2</c:v>
                </c:pt>
                <c:pt idx="146">
                  <c:v>-5.6961601309907406E-2</c:v>
                </c:pt>
                <c:pt idx="147">
                  <c:v>-0.10580288666963494</c:v>
                </c:pt>
                <c:pt idx="148">
                  <c:v>-0.16093495271696984</c:v>
                </c:pt>
                <c:pt idx="149">
                  <c:v>-0.22181967781123191</c:v>
                </c:pt>
                <c:pt idx="150">
                  <c:v>-0.28781835596629274</c:v>
                </c:pt>
                <c:pt idx="151">
                  <c:v>-0.27482031056405876</c:v>
                </c:pt>
                <c:pt idx="152">
                  <c:v>-0.18186831184729069</c:v>
                </c:pt>
                <c:pt idx="153">
                  <c:v>-0.25783336736464713</c:v>
                </c:pt>
                <c:pt idx="154">
                  <c:v>-0.33480615030321559</c:v>
                </c:pt>
                <c:pt idx="155">
                  <c:v>-0.3280495213288141</c:v>
                </c:pt>
                <c:pt idx="156">
                  <c:v>-0.15261708726332135</c:v>
                </c:pt>
                <c:pt idx="157">
                  <c:v>2.6642576022213982E-2</c:v>
                </c:pt>
                <c:pt idx="158">
                  <c:v>0.12830961166961652</c:v>
                </c:pt>
                <c:pt idx="159">
                  <c:v>0.15428084454402979</c:v>
                </c:pt>
                <c:pt idx="160">
                  <c:v>0.35637290600330451</c:v>
                </c:pt>
                <c:pt idx="161">
                  <c:v>0.56963933521078469</c:v>
                </c:pt>
                <c:pt idx="162">
                  <c:v>0.79557760493022922</c:v>
                </c:pt>
                <c:pt idx="163">
                  <c:v>1.0353291633408903</c:v>
                </c:pt>
                <c:pt idx="164">
                  <c:v>1.206204889285605</c:v>
                </c:pt>
                <c:pt idx="165">
                  <c:v>1.2248685808801227</c:v>
                </c:pt>
                <c:pt idx="166">
                  <c:v>0.92389682485105551</c:v>
                </c:pt>
                <c:pt idx="167">
                  <c:v>0.5517673317286329</c:v>
                </c:pt>
                <c:pt idx="168">
                  <c:v>0.10638037652755217</c:v>
                </c:pt>
                <c:pt idx="169">
                  <c:v>-0.83137528698648644</c:v>
                </c:pt>
                <c:pt idx="170">
                  <c:v>-0.76401072611644549</c:v>
                </c:pt>
                <c:pt idx="171">
                  <c:v>-0.69351739861092132</c:v>
                </c:pt>
                <c:pt idx="172">
                  <c:v>-0.6214092555146874</c:v>
                </c:pt>
                <c:pt idx="173">
                  <c:v>-0.54876679949838503</c:v>
                </c:pt>
                <c:pt idx="174">
                  <c:v>-0.4762821524479588</c:v>
                </c:pt>
                <c:pt idx="175">
                  <c:v>-0.40430445699966677</c:v>
                </c:pt>
                <c:pt idx="176">
                  <c:v>-0.24955184611115391</c:v>
                </c:pt>
                <c:pt idx="177">
                  <c:v>0.57151023754555963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0-4A4C-8728-D3445C20A1A8}"/>
            </c:ext>
          </c:extLst>
        </c:ser>
        <c:ser>
          <c:idx val="3"/>
          <c:order val="3"/>
          <c:tx>
            <c:strRef>
              <c:f>data78!$AD$1</c:f>
              <c:strCache>
                <c:ptCount val="1"/>
                <c:pt idx="0">
                  <c:v>fed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data78!$AD$2:$AD$179</c:f>
              <c:numCache>
                <c:formatCode>#,##0.000</c:formatCode>
                <c:ptCount val="178"/>
                <c:pt idx="0">
                  <c:v>8.0828533451484272</c:v>
                </c:pt>
                <c:pt idx="1">
                  <c:v>8.7128932210899439</c:v>
                </c:pt>
                <c:pt idx="2">
                  <c:v>9.6898537882144442</c:v>
                </c:pt>
                <c:pt idx="3">
                  <c:v>11.464333185644662</c:v>
                </c:pt>
                <c:pt idx="4">
                  <c:v>12.050509525919365</c:v>
                </c:pt>
                <c:pt idx="5">
                  <c:v>12.178112538768278</c:v>
                </c:pt>
                <c:pt idx="6">
                  <c:v>13.095259193619851</c:v>
                </c:pt>
                <c:pt idx="7">
                  <c:v>16.241470979175897</c:v>
                </c:pt>
                <c:pt idx="8">
                  <c:v>18</c:v>
                </c:pt>
                <c:pt idx="9">
                  <c:v>10.916666666666666</c:v>
                </c:pt>
                <c:pt idx="10">
                  <c:v>10.5</c:v>
                </c:pt>
                <c:pt idx="11">
                  <c:v>16.583333333333332</c:v>
                </c:pt>
                <c:pt idx="12">
                  <c:v>16</c:v>
                </c:pt>
                <c:pt idx="13">
                  <c:v>18.666666666666668</c:v>
                </c:pt>
                <c:pt idx="14">
                  <c:v>20</c:v>
                </c:pt>
                <c:pt idx="15">
                  <c:v>15</c:v>
                </c:pt>
                <c:pt idx="16">
                  <c:v>15</c:v>
                </c:pt>
                <c:pt idx="17">
                  <c:v>13</c:v>
                </c:pt>
                <c:pt idx="18">
                  <c:v>10.5</c:v>
                </c:pt>
                <c:pt idx="19">
                  <c:v>9</c:v>
                </c:pt>
                <c:pt idx="20">
                  <c:v>8.5</c:v>
                </c:pt>
                <c:pt idx="21">
                  <c:v>9.25</c:v>
                </c:pt>
                <c:pt idx="22">
                  <c:v>9.5416666666666661</c:v>
                </c:pt>
                <c:pt idx="23">
                  <c:v>9.5</c:v>
                </c:pt>
                <c:pt idx="24">
                  <c:v>9.8333333333333339</c:v>
                </c:pt>
                <c:pt idx="25">
                  <c:v>10.666666666666666</c:v>
                </c:pt>
                <c:pt idx="26">
                  <c:v>11.166666666666666</c:v>
                </c:pt>
                <c:pt idx="27">
                  <c:v>9.0833333333333339</c:v>
                </c:pt>
                <c:pt idx="28">
                  <c:v>8.5833333333333339</c:v>
                </c:pt>
                <c:pt idx="29">
                  <c:v>7.916666666666667</c:v>
                </c:pt>
                <c:pt idx="30">
                  <c:v>8</c:v>
                </c:pt>
                <c:pt idx="31">
                  <c:v>7.916666666666667</c:v>
                </c:pt>
                <c:pt idx="32">
                  <c:v>7.583333333333333</c:v>
                </c:pt>
                <c:pt idx="33">
                  <c:v>6.833333333333333</c:v>
                </c:pt>
                <c:pt idx="34">
                  <c:v>6.041666666666667</c:v>
                </c:pt>
                <c:pt idx="35">
                  <c:v>5.916666666666667</c:v>
                </c:pt>
                <c:pt idx="36">
                  <c:v>6</c:v>
                </c:pt>
                <c:pt idx="37">
                  <c:v>6.75</c:v>
                </c:pt>
                <c:pt idx="38">
                  <c:v>6.916666666666667</c:v>
                </c:pt>
                <c:pt idx="39">
                  <c:v>6.875</c:v>
                </c:pt>
                <c:pt idx="40">
                  <c:v>6.833333333333333</c:v>
                </c:pt>
                <c:pt idx="41">
                  <c:v>7.5</c:v>
                </c:pt>
                <c:pt idx="42">
                  <c:v>8.0833333333333339</c:v>
                </c:pt>
                <c:pt idx="43">
                  <c:v>8.4583333333333339</c:v>
                </c:pt>
                <c:pt idx="44">
                  <c:v>9.625</c:v>
                </c:pt>
                <c:pt idx="45">
                  <c:v>9.7083333333333339</c:v>
                </c:pt>
                <c:pt idx="46">
                  <c:v>8.25</c:v>
                </c:pt>
                <c:pt idx="47">
                  <c:v>8.25</c:v>
                </c:pt>
                <c:pt idx="48">
                  <c:v>8.25</c:v>
                </c:pt>
                <c:pt idx="49">
                  <c:v>8.25</c:v>
                </c:pt>
                <c:pt idx="50">
                  <c:v>8</c:v>
                </c:pt>
                <c:pt idx="51">
                  <c:v>7.416666666666667</c:v>
                </c:pt>
                <c:pt idx="52">
                  <c:v>6.333333333333333</c:v>
                </c:pt>
                <c:pt idx="53">
                  <c:v>5.75</c:v>
                </c:pt>
                <c:pt idx="54">
                  <c:v>5.5</c:v>
                </c:pt>
                <c:pt idx="55">
                  <c:v>4.583333333333333</c:v>
                </c:pt>
                <c:pt idx="56">
                  <c:v>4</c:v>
                </c:pt>
                <c:pt idx="57">
                  <c:v>3.75</c:v>
                </c:pt>
                <c:pt idx="58">
                  <c:v>3.1666666666666665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3.25</c:v>
                </c:pt>
                <c:pt idx="65">
                  <c:v>4.083333333333333</c:v>
                </c:pt>
                <c:pt idx="66">
                  <c:v>4.583333333333333</c:v>
                </c:pt>
                <c:pt idx="67">
                  <c:v>5.25</c:v>
                </c:pt>
                <c:pt idx="68">
                  <c:v>5.833333333333333</c:v>
                </c:pt>
                <c:pt idx="69">
                  <c:v>6</c:v>
                </c:pt>
                <c:pt idx="70">
                  <c:v>5.75</c:v>
                </c:pt>
                <c:pt idx="71">
                  <c:v>5.666666666666667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5.333333333333333</c:v>
                </c:pt>
                <c:pt idx="77">
                  <c:v>5.5</c:v>
                </c:pt>
                <c:pt idx="78">
                  <c:v>5.5</c:v>
                </c:pt>
                <c:pt idx="79">
                  <c:v>5.5</c:v>
                </c:pt>
                <c:pt idx="80">
                  <c:v>5.5</c:v>
                </c:pt>
                <c:pt idx="81">
                  <c:v>5.5</c:v>
                </c:pt>
                <c:pt idx="82">
                  <c:v>5.416666666666667</c:v>
                </c:pt>
                <c:pt idx="83">
                  <c:v>4.833333333333333</c:v>
                </c:pt>
                <c:pt idx="84">
                  <c:v>4.75</c:v>
                </c:pt>
                <c:pt idx="85">
                  <c:v>4.833333333333333</c:v>
                </c:pt>
                <c:pt idx="86">
                  <c:v>5.166666666666667</c:v>
                </c:pt>
                <c:pt idx="87">
                  <c:v>5.416666666666667</c:v>
                </c:pt>
                <c:pt idx="88">
                  <c:v>5.75</c:v>
                </c:pt>
                <c:pt idx="89">
                  <c:v>6.333333333333333</c:v>
                </c:pt>
                <c:pt idx="90">
                  <c:v>6.5</c:v>
                </c:pt>
                <c:pt idx="91">
                  <c:v>6.5</c:v>
                </c:pt>
                <c:pt idx="92">
                  <c:v>5.333333333333333</c:v>
                </c:pt>
                <c:pt idx="93">
                  <c:v>4.083333333333333</c:v>
                </c:pt>
                <c:pt idx="94">
                  <c:v>3.4166666666666665</c:v>
                </c:pt>
                <c:pt idx="95">
                  <c:v>2.0833333333333335</c:v>
                </c:pt>
                <c:pt idx="96">
                  <c:v>1.75</c:v>
                </c:pt>
                <c:pt idx="97">
                  <c:v>1.75</c:v>
                </c:pt>
                <c:pt idx="98">
                  <c:v>1.75</c:v>
                </c:pt>
                <c:pt idx="99">
                  <c:v>1.4166666666666667</c:v>
                </c:pt>
                <c:pt idx="100">
                  <c:v>1.25</c:v>
                </c:pt>
                <c:pt idx="101">
                  <c:v>1.1666666666666667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1.0833333333333333</c:v>
                </c:pt>
                <c:pt idx="106">
                  <c:v>1.5</c:v>
                </c:pt>
                <c:pt idx="107">
                  <c:v>2</c:v>
                </c:pt>
                <c:pt idx="108">
                  <c:v>2.5</c:v>
                </c:pt>
                <c:pt idx="109">
                  <c:v>3</c:v>
                </c:pt>
                <c:pt idx="110">
                  <c:v>3.5</c:v>
                </c:pt>
                <c:pt idx="111">
                  <c:v>4</c:v>
                </c:pt>
                <c:pt idx="112">
                  <c:v>4.583333333333333</c:v>
                </c:pt>
                <c:pt idx="113">
                  <c:v>5</c:v>
                </c:pt>
                <c:pt idx="114">
                  <c:v>5.25</c:v>
                </c:pt>
                <c:pt idx="115">
                  <c:v>5.25</c:v>
                </c:pt>
                <c:pt idx="116">
                  <c:v>5.25</c:v>
                </c:pt>
                <c:pt idx="117">
                  <c:v>5.25</c:v>
                </c:pt>
                <c:pt idx="118">
                  <c:v>5.083333333333333</c:v>
                </c:pt>
                <c:pt idx="119">
                  <c:v>4.416666666666667</c:v>
                </c:pt>
                <c:pt idx="120">
                  <c:v>2.75</c:v>
                </c:pt>
                <c:pt idx="121">
                  <c:v>2</c:v>
                </c:pt>
                <c:pt idx="122">
                  <c:v>2</c:v>
                </c:pt>
                <c:pt idx="123">
                  <c:v>0.70833333333333337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0.20833333333333334</c:v>
                </c:pt>
                <c:pt idx="152">
                  <c:v>0.375</c:v>
                </c:pt>
                <c:pt idx="153">
                  <c:v>0.375</c:v>
                </c:pt>
                <c:pt idx="154">
                  <c:v>0.375</c:v>
                </c:pt>
                <c:pt idx="155">
                  <c:v>0.45833333333333331</c:v>
                </c:pt>
                <c:pt idx="156">
                  <c:v>0.70833333333333337</c:v>
                </c:pt>
                <c:pt idx="157">
                  <c:v>0.95833333333333337</c:v>
                </c:pt>
                <c:pt idx="158">
                  <c:v>1.125</c:v>
                </c:pt>
                <c:pt idx="159">
                  <c:v>1.2083333333333333</c:v>
                </c:pt>
                <c:pt idx="160">
                  <c:v>1.4583333333333333</c:v>
                </c:pt>
                <c:pt idx="161">
                  <c:v>1.7083333333333333</c:v>
                </c:pt>
                <c:pt idx="162">
                  <c:v>1.9583333333333333</c:v>
                </c:pt>
                <c:pt idx="163">
                  <c:v>2.2083333333333335</c:v>
                </c:pt>
                <c:pt idx="164">
                  <c:v>2.375</c:v>
                </c:pt>
                <c:pt idx="165">
                  <c:v>2.375</c:v>
                </c:pt>
                <c:pt idx="166">
                  <c:v>2.0416666666666665</c:v>
                </c:pt>
                <c:pt idx="167">
                  <c:v>1.625</c:v>
                </c:pt>
                <c:pt idx="168">
                  <c:v>1.125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0.20833333333333334</c:v>
                </c:pt>
                <c:pt idx="177">
                  <c:v>0.95833333333333337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20-4A4C-8728-D3445C20A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data78!$AI$1</c:f>
              <c:strCache>
                <c:ptCount val="1"/>
                <c:pt idx="0">
                  <c:v>rextp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data78!$AI$2:$AI$179</c:f>
              <c:numCache>
                <c:formatCode>#,##0.000</c:formatCode>
                <c:ptCount val="178"/>
                <c:pt idx="0">
                  <c:v>2.8590985301130676</c:v>
                </c:pt>
                <c:pt idx="1">
                  <c:v>2.7229690611442257</c:v>
                </c:pt>
                <c:pt idx="2">
                  <c:v>2.9850817032581443</c:v>
                </c:pt>
                <c:pt idx="3">
                  <c:v>3.6843305904459189</c:v>
                </c:pt>
                <c:pt idx="4">
                  <c:v>3.9379879860400324</c:v>
                </c:pt>
                <c:pt idx="5">
                  <c:v>4.6795131058268256</c:v>
                </c:pt>
                <c:pt idx="6">
                  <c:v>6.1744006905281372</c:v>
                </c:pt>
                <c:pt idx="7">
                  <c:v>8.4573172508751639</c:v>
                </c:pt>
                <c:pt idx="8">
                  <c:v>9.2867769344679196</c:v>
                </c:pt>
                <c:pt idx="9">
                  <c:v>6.9123324900234762</c:v>
                </c:pt>
                <c:pt idx="10">
                  <c:v>5.882332490023475</c:v>
                </c:pt>
                <c:pt idx="11">
                  <c:v>8.7634436011345862</c:v>
                </c:pt>
                <c:pt idx="12">
                  <c:v>9.3078880455790305</c:v>
                </c:pt>
                <c:pt idx="13">
                  <c:v>10.507888045579033</c:v>
                </c:pt>
                <c:pt idx="14">
                  <c:v>11.510110267801252</c:v>
                </c:pt>
                <c:pt idx="15">
                  <c:v>8.4056658233568093</c:v>
                </c:pt>
                <c:pt idx="16">
                  <c:v>7.8178880455790312</c:v>
                </c:pt>
                <c:pt idx="17">
                  <c:v>7.4456658233568094</c:v>
                </c:pt>
                <c:pt idx="18">
                  <c:v>6.1478880455790295</c:v>
                </c:pt>
                <c:pt idx="19">
                  <c:v>4.494554712245697</c:v>
                </c:pt>
                <c:pt idx="20">
                  <c:v>3.8834436011345872</c:v>
                </c:pt>
                <c:pt idx="21">
                  <c:v>4.088999156690142</c:v>
                </c:pt>
                <c:pt idx="22">
                  <c:v>4.22399915669014</c:v>
                </c:pt>
                <c:pt idx="23">
                  <c:v>4.1012213789123644</c:v>
                </c:pt>
                <c:pt idx="24">
                  <c:v>4.39677693446792</c:v>
                </c:pt>
                <c:pt idx="25">
                  <c:v>5.0767769344679197</c:v>
                </c:pt>
                <c:pt idx="26">
                  <c:v>5.6334436011345863</c:v>
                </c:pt>
                <c:pt idx="27">
                  <c:v>4.3545547122456982</c:v>
                </c:pt>
                <c:pt idx="28">
                  <c:v>4.0923324900234759</c:v>
                </c:pt>
                <c:pt idx="29">
                  <c:v>3.5501102678012533</c:v>
                </c:pt>
                <c:pt idx="30">
                  <c:v>3.4567769344679196</c:v>
                </c:pt>
                <c:pt idx="31">
                  <c:v>3.3645547122456989</c:v>
                </c:pt>
                <c:pt idx="32">
                  <c:v>3.6278880455790308</c:v>
                </c:pt>
                <c:pt idx="33">
                  <c:v>2.4256658233568089</c:v>
                </c:pt>
                <c:pt idx="34">
                  <c:v>2.0839991566901421</c:v>
                </c:pt>
                <c:pt idx="35">
                  <c:v>1.8467769344679201</c:v>
                </c:pt>
                <c:pt idx="36">
                  <c:v>1.4178880455790317</c:v>
                </c:pt>
                <c:pt idx="37">
                  <c:v>1.9367769344679191</c:v>
                </c:pt>
                <c:pt idx="38">
                  <c:v>2.2345547122456981</c:v>
                </c:pt>
                <c:pt idx="39">
                  <c:v>1.9795547122456982</c:v>
                </c:pt>
                <c:pt idx="40">
                  <c:v>2.031221378912365</c:v>
                </c:pt>
                <c:pt idx="41">
                  <c:v>2.4345547122456974</c:v>
                </c:pt>
                <c:pt idx="42">
                  <c:v>2.9045547122456981</c:v>
                </c:pt>
                <c:pt idx="43">
                  <c:v>3.2984436011345863</c:v>
                </c:pt>
                <c:pt idx="44">
                  <c:v>4.0339991566901423</c:v>
                </c:pt>
                <c:pt idx="45">
                  <c:v>4.4151102678012526</c:v>
                </c:pt>
                <c:pt idx="46">
                  <c:v>3.99788804557903</c:v>
                </c:pt>
                <c:pt idx="47">
                  <c:v>4.2401102678012519</c:v>
                </c:pt>
                <c:pt idx="48">
                  <c:v>4.6345547122456976</c:v>
                </c:pt>
                <c:pt idx="49">
                  <c:v>5.1678880455790308</c:v>
                </c:pt>
                <c:pt idx="50">
                  <c:v>4.9723324900234749</c:v>
                </c:pt>
                <c:pt idx="51">
                  <c:v>4.5812213789123648</c:v>
                </c:pt>
                <c:pt idx="52">
                  <c:v>3.5678880455790321</c:v>
                </c:pt>
                <c:pt idx="53">
                  <c:v>3.0201102678012539</c:v>
                </c:pt>
                <c:pt idx="54">
                  <c:v>2.6345547122456967</c:v>
                </c:pt>
                <c:pt idx="55">
                  <c:v>1.8412213789123655</c:v>
                </c:pt>
                <c:pt idx="56">
                  <c:v>1.342332490023475</c:v>
                </c:pt>
                <c:pt idx="57">
                  <c:v>0.67233249002347506</c:v>
                </c:pt>
                <c:pt idx="58">
                  <c:v>-1.7667509976524887E-2</c:v>
                </c:pt>
                <c:pt idx="59">
                  <c:v>0.73233249002347467</c:v>
                </c:pt>
                <c:pt idx="60">
                  <c:v>-2.2111954420970026E-2</c:v>
                </c:pt>
                <c:pt idx="61">
                  <c:v>-0.41322306553208055</c:v>
                </c:pt>
                <c:pt idx="62">
                  <c:v>-0.63877862108763583</c:v>
                </c:pt>
                <c:pt idx="63">
                  <c:v>-0.92877862108763543</c:v>
                </c:pt>
                <c:pt idx="64">
                  <c:v>-0.78766750997652446</c:v>
                </c:pt>
                <c:pt idx="65">
                  <c:v>0.12122137891236395</c:v>
                </c:pt>
                <c:pt idx="66">
                  <c:v>5.2332490023474953E-2</c:v>
                </c:pt>
                <c:pt idx="67">
                  <c:v>0.48677693446791981</c:v>
                </c:pt>
                <c:pt idx="68">
                  <c:v>1.3634436011345867</c:v>
                </c:pt>
                <c:pt idx="69">
                  <c:v>0.89677693446791995</c:v>
                </c:pt>
                <c:pt idx="70">
                  <c:v>0.46788804557903063</c:v>
                </c:pt>
                <c:pt idx="71">
                  <c:v>0.25566582335680899</c:v>
                </c:pt>
                <c:pt idx="72">
                  <c:v>-0.31544528775430214</c:v>
                </c:pt>
                <c:pt idx="73">
                  <c:v>-0.46766750997652462</c:v>
                </c:pt>
                <c:pt idx="74">
                  <c:v>-0.66211195442096926</c:v>
                </c:pt>
                <c:pt idx="75">
                  <c:v>-1.0232230655320804</c:v>
                </c:pt>
                <c:pt idx="76">
                  <c:v>-1.0232230655320804</c:v>
                </c:pt>
                <c:pt idx="77">
                  <c:v>-0.9398897321987465</c:v>
                </c:pt>
                <c:pt idx="78">
                  <c:v>-0.88433417664319114</c:v>
                </c:pt>
                <c:pt idx="79">
                  <c:v>-0.68988973219874739</c:v>
                </c:pt>
                <c:pt idx="80">
                  <c:v>-0.38433417664319114</c:v>
                </c:pt>
                <c:pt idx="81">
                  <c:v>-0.38433417664319114</c:v>
                </c:pt>
                <c:pt idx="82">
                  <c:v>-0.24544528775430274</c:v>
                </c:pt>
                <c:pt idx="83">
                  <c:v>-0.57877862108763534</c:v>
                </c:pt>
                <c:pt idx="84">
                  <c:v>-0.70100084330985757</c:v>
                </c:pt>
                <c:pt idx="85">
                  <c:v>-0.82877862108763578</c:v>
                </c:pt>
                <c:pt idx="86">
                  <c:v>-0.74544528775430274</c:v>
                </c:pt>
                <c:pt idx="87">
                  <c:v>-0.6065563988654139</c:v>
                </c:pt>
                <c:pt idx="88">
                  <c:v>-0.38433417664319114</c:v>
                </c:pt>
                <c:pt idx="89">
                  <c:v>4.5547122456972566E-3</c:v>
                </c:pt>
                <c:pt idx="90">
                  <c:v>0.17122137891236466</c:v>
                </c:pt>
                <c:pt idx="91">
                  <c:v>0.19899915669014234</c:v>
                </c:pt>
                <c:pt idx="92">
                  <c:v>-0.36766750997652453</c:v>
                </c:pt>
                <c:pt idx="93">
                  <c:v>-1.0787786210876353</c:v>
                </c:pt>
                <c:pt idx="94">
                  <c:v>-1.5232230655320804</c:v>
                </c:pt>
                <c:pt idx="95">
                  <c:v>-2.4676675099765246</c:v>
                </c:pt>
                <c:pt idx="96">
                  <c:v>-2.7176675099765246</c:v>
                </c:pt>
                <c:pt idx="97">
                  <c:v>-2.6065563988654139</c:v>
                </c:pt>
                <c:pt idx="98">
                  <c:v>-2.4676675099765246</c:v>
                </c:pt>
                <c:pt idx="99">
                  <c:v>-2.5787786210876362</c:v>
                </c:pt>
                <c:pt idx="100">
                  <c:v>-2.6065563988654139</c:v>
                </c:pt>
                <c:pt idx="101">
                  <c:v>-2.4954452877543023</c:v>
                </c:pt>
                <c:pt idx="102">
                  <c:v>-2.6621119544209693</c:v>
                </c:pt>
                <c:pt idx="103">
                  <c:v>-2.7176675099765246</c:v>
                </c:pt>
                <c:pt idx="104">
                  <c:v>-2.8287786210876353</c:v>
                </c:pt>
                <c:pt idx="105">
                  <c:v>-2.9398897321987469</c:v>
                </c:pt>
                <c:pt idx="106">
                  <c:v>-2.77322306553208</c:v>
                </c:pt>
                <c:pt idx="107">
                  <c:v>-2.4676675099765246</c:v>
                </c:pt>
                <c:pt idx="108">
                  <c:v>-2.3010008433098577</c:v>
                </c:pt>
                <c:pt idx="109">
                  <c:v>-2.1343341766431916</c:v>
                </c:pt>
                <c:pt idx="110">
                  <c:v>-1.9398897321987465</c:v>
                </c:pt>
                <c:pt idx="111">
                  <c:v>-1.6065563988654135</c:v>
                </c:pt>
                <c:pt idx="112">
                  <c:v>-1.2454452877543027</c:v>
                </c:pt>
                <c:pt idx="113">
                  <c:v>-0.91211195442096926</c:v>
                </c:pt>
                <c:pt idx="114">
                  <c:v>-0.71766750997652462</c:v>
                </c:pt>
                <c:pt idx="115">
                  <c:v>-0.71766750997652462</c:v>
                </c:pt>
                <c:pt idx="116">
                  <c:v>-0.66211195442096882</c:v>
                </c:pt>
                <c:pt idx="117">
                  <c:v>-0.63433417664319114</c:v>
                </c:pt>
                <c:pt idx="118">
                  <c:v>-0.6065563988654139</c:v>
                </c:pt>
                <c:pt idx="119">
                  <c:v>-0.8565563988654139</c:v>
                </c:pt>
                <c:pt idx="120">
                  <c:v>-1.6065563988654135</c:v>
                </c:pt>
                <c:pt idx="121">
                  <c:v>-2.1343341766431916</c:v>
                </c:pt>
                <c:pt idx="122">
                  <c:v>-2.1343341766431916</c:v>
                </c:pt>
                <c:pt idx="123">
                  <c:v>-2.987111954420969</c:v>
                </c:pt>
                <c:pt idx="124">
                  <c:v>-3.6148897321987468</c:v>
                </c:pt>
                <c:pt idx="125">
                  <c:v>-3.8093341766431914</c:v>
                </c:pt>
                <c:pt idx="126">
                  <c:v>-3.8093341766431914</c:v>
                </c:pt>
                <c:pt idx="127">
                  <c:v>-3.8093341766431914</c:v>
                </c:pt>
                <c:pt idx="128">
                  <c:v>-3.8093341766431914</c:v>
                </c:pt>
                <c:pt idx="129">
                  <c:v>-3.7815563988654137</c:v>
                </c:pt>
                <c:pt idx="130">
                  <c:v>-3.6148897321987468</c:v>
                </c:pt>
                <c:pt idx="131">
                  <c:v>-3.576000843309858</c:v>
                </c:pt>
                <c:pt idx="132">
                  <c:v>-3.576000843309858</c:v>
                </c:pt>
                <c:pt idx="133">
                  <c:v>-3.576000843309858</c:v>
                </c:pt>
                <c:pt idx="134">
                  <c:v>-3.576000843309858</c:v>
                </c:pt>
                <c:pt idx="135">
                  <c:v>-3.576000843309858</c:v>
                </c:pt>
                <c:pt idx="136">
                  <c:v>-3.576000843309858</c:v>
                </c:pt>
                <c:pt idx="137">
                  <c:v>-3.576000843309858</c:v>
                </c:pt>
                <c:pt idx="138">
                  <c:v>-3.576000843309858</c:v>
                </c:pt>
                <c:pt idx="139">
                  <c:v>-3.576000843309858</c:v>
                </c:pt>
                <c:pt idx="140">
                  <c:v>-3.576000843309858</c:v>
                </c:pt>
                <c:pt idx="141">
                  <c:v>-3.5593341766431914</c:v>
                </c:pt>
                <c:pt idx="142">
                  <c:v>-3.5593341766431914</c:v>
                </c:pt>
                <c:pt idx="143">
                  <c:v>-3.5593341766431914</c:v>
                </c:pt>
                <c:pt idx="144">
                  <c:v>-3.5593341766431914</c:v>
                </c:pt>
                <c:pt idx="145">
                  <c:v>-3.5593341766431914</c:v>
                </c:pt>
                <c:pt idx="146">
                  <c:v>-3.5593341766431914</c:v>
                </c:pt>
                <c:pt idx="147">
                  <c:v>-3.5593341766431914</c:v>
                </c:pt>
                <c:pt idx="148">
                  <c:v>-3.6426675099765244</c:v>
                </c:pt>
                <c:pt idx="149">
                  <c:v>-3.6426675099765244</c:v>
                </c:pt>
                <c:pt idx="150">
                  <c:v>-3.7260008433098579</c:v>
                </c:pt>
                <c:pt idx="151">
                  <c:v>-3.6982230655320802</c:v>
                </c:pt>
                <c:pt idx="152">
                  <c:v>-3.7093341766431913</c:v>
                </c:pt>
                <c:pt idx="153">
                  <c:v>-3.7093341766431913</c:v>
                </c:pt>
                <c:pt idx="154">
                  <c:v>-3.7093341766431913</c:v>
                </c:pt>
                <c:pt idx="155">
                  <c:v>-3.6815563988654136</c:v>
                </c:pt>
                <c:pt idx="156">
                  <c:v>-3.5982230655320802</c:v>
                </c:pt>
                <c:pt idx="157">
                  <c:v>-3.5148897321987467</c:v>
                </c:pt>
                <c:pt idx="158">
                  <c:v>-3.3482230655320802</c:v>
                </c:pt>
                <c:pt idx="159">
                  <c:v>-3.2648897321987467</c:v>
                </c:pt>
                <c:pt idx="160">
                  <c:v>-3.0982230655320802</c:v>
                </c:pt>
                <c:pt idx="161">
                  <c:v>-3.0148897321987467</c:v>
                </c:pt>
                <c:pt idx="162">
                  <c:v>-2.8482230655320802</c:v>
                </c:pt>
                <c:pt idx="163">
                  <c:v>-2.6815563988654132</c:v>
                </c:pt>
                <c:pt idx="164">
                  <c:v>-2.6260008433098578</c:v>
                </c:pt>
                <c:pt idx="165">
                  <c:v>-2.6260008433098578</c:v>
                </c:pt>
                <c:pt idx="166">
                  <c:v>-2.7371119544209694</c:v>
                </c:pt>
                <c:pt idx="167">
                  <c:v>-2.8760008433098578</c:v>
                </c:pt>
                <c:pt idx="168">
                  <c:v>-3.2093341766431913</c:v>
                </c:pt>
                <c:pt idx="169">
                  <c:v>-3.8760008433098578</c:v>
                </c:pt>
                <c:pt idx="170">
                  <c:v>-3.8760008433098578</c:v>
                </c:pt>
                <c:pt idx="171">
                  <c:v>-3.8760008433098578</c:v>
                </c:pt>
                <c:pt idx="172">
                  <c:v>-3.8760008433098578</c:v>
                </c:pt>
                <c:pt idx="173">
                  <c:v>-3.8760008433098578</c:v>
                </c:pt>
                <c:pt idx="174">
                  <c:v>-3.8760008433098578</c:v>
                </c:pt>
                <c:pt idx="175">
                  <c:v>-3.8760008433098578</c:v>
                </c:pt>
                <c:pt idx="176">
                  <c:v>-3.8204452877543025</c:v>
                </c:pt>
                <c:pt idx="177">
                  <c:v>-3.2926675099765248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C-45B1-86DB-1C35EF03228F}"/>
            </c:ext>
          </c:extLst>
        </c:ser>
        <c:ser>
          <c:idx val="1"/>
          <c:order val="1"/>
          <c:tx>
            <c:strRef>
              <c:f>data78!$AJ$1</c:f>
              <c:strCache>
                <c:ptCount val="1"/>
                <c:pt idx="0">
                  <c:v>rextlin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data78!$AJ$2:$AJ$179</c:f>
              <c:numCache>
                <c:formatCode>#,##0.000</c:formatCode>
                <c:ptCount val="178"/>
                <c:pt idx="0">
                  <c:v>-2.6965269788510779</c:v>
                </c:pt>
                <c:pt idx="1">
                  <c:v>-2.769881018340099</c:v>
                </c:pt>
                <c:pt idx="2">
                  <c:v>-2.4449929467463596</c:v>
                </c:pt>
                <c:pt idx="3">
                  <c:v>-1.6829686300787641</c:v>
                </c:pt>
                <c:pt idx="4">
                  <c:v>-1.3665358050048297</c:v>
                </c:pt>
                <c:pt idx="5">
                  <c:v>-0.56223525573821576</c:v>
                </c:pt>
                <c:pt idx="6">
                  <c:v>0.99542775844291675</c:v>
                </c:pt>
                <c:pt idx="7">
                  <c:v>3.3411197482697652</c:v>
                </c:pt>
                <c:pt idx="8">
                  <c:v>4.23335486134234</c:v>
                </c:pt>
                <c:pt idx="9">
                  <c:v>1.9216858463777182</c:v>
                </c:pt>
                <c:pt idx="10">
                  <c:v>0.95446127585753793</c:v>
                </c:pt>
                <c:pt idx="11">
                  <c:v>3.8983478164484708</c:v>
                </c:pt>
                <c:pt idx="12">
                  <c:v>4.505567690372736</c:v>
                </c:pt>
                <c:pt idx="13">
                  <c:v>5.7683431198525579</c:v>
                </c:pt>
                <c:pt idx="14">
                  <c:v>6.8333407715545977</c:v>
                </c:pt>
                <c:pt idx="15">
                  <c:v>3.7916717565899756</c:v>
                </c:pt>
                <c:pt idx="16">
                  <c:v>3.2666694082920191</c:v>
                </c:pt>
                <c:pt idx="17">
                  <c:v>2.9572226155496182</c:v>
                </c:pt>
                <c:pt idx="18">
                  <c:v>1.7222202672516591</c:v>
                </c:pt>
                <c:pt idx="19">
                  <c:v>0.13166236339814752</c:v>
                </c:pt>
                <c:pt idx="20">
                  <c:v>-0.41667331823314147</c:v>
                </c:pt>
                <c:pt idx="21">
                  <c:v>-0.1483423331977658</c:v>
                </c:pt>
                <c:pt idx="22">
                  <c:v>4.9433096282053057E-2</c:v>
                </c:pt>
                <c:pt idx="23">
                  <c:v>-1.0569252015901753E-2</c:v>
                </c:pt>
                <c:pt idx="24">
                  <c:v>0.34776173301947466</c:v>
                </c:pt>
                <c:pt idx="25">
                  <c:v>1.0905371624992952</c:v>
                </c:pt>
                <c:pt idx="26">
                  <c:v>1.7099792586457827</c:v>
                </c:pt>
                <c:pt idx="27">
                  <c:v>0.49386579923671547</c:v>
                </c:pt>
                <c:pt idx="28">
                  <c:v>0.29441900649431396</c:v>
                </c:pt>
                <c:pt idx="29">
                  <c:v>-0.1850277862480878</c:v>
                </c:pt>
                <c:pt idx="30">
                  <c:v>-0.21558569010160067</c:v>
                </c:pt>
                <c:pt idx="31">
                  <c:v>-0.24503248284400048</c:v>
                </c:pt>
                <c:pt idx="32">
                  <c:v>8.1076279969152232E-2</c:v>
                </c:pt>
                <c:pt idx="33">
                  <c:v>-1.0583705127732488</c:v>
                </c:pt>
                <c:pt idx="34">
                  <c:v>-1.3372617499600947</c:v>
                </c:pt>
                <c:pt idx="35">
                  <c:v>-1.5117085427024959</c:v>
                </c:pt>
                <c:pt idx="36">
                  <c:v>-1.8778220021115635</c:v>
                </c:pt>
                <c:pt idx="37">
                  <c:v>-1.2961576837428552</c:v>
                </c:pt>
                <c:pt idx="38">
                  <c:v>-0.93560447648525535</c:v>
                </c:pt>
                <c:pt idx="39">
                  <c:v>-1.1278290470054344</c:v>
                </c:pt>
                <c:pt idx="40">
                  <c:v>-1.0133869508589468</c:v>
                </c:pt>
                <c:pt idx="41">
                  <c:v>-0.54727818804579353</c:v>
                </c:pt>
                <c:pt idx="42">
                  <c:v>-1.4502758565972051E-2</c:v>
                </c:pt>
                <c:pt idx="43">
                  <c:v>0.44216155980273708</c:v>
                </c:pt>
                <c:pt idx="44">
                  <c:v>1.2404925448381139</c:v>
                </c:pt>
                <c:pt idx="45">
                  <c:v>1.684379085429045</c:v>
                </c:pt>
                <c:pt idx="46">
                  <c:v>1.3299322926866433</c:v>
                </c:pt>
                <c:pt idx="47">
                  <c:v>1.634929944388686</c:v>
                </c:pt>
                <c:pt idx="48">
                  <c:v>2.0921498183129525</c:v>
                </c:pt>
                <c:pt idx="49">
                  <c:v>2.6882585811261066</c:v>
                </c:pt>
                <c:pt idx="50">
                  <c:v>2.5554784550503715</c:v>
                </c:pt>
                <c:pt idx="51">
                  <c:v>2.2271427734190823</c:v>
                </c:pt>
                <c:pt idx="52">
                  <c:v>1.2765848695655704</c:v>
                </c:pt>
                <c:pt idx="53">
                  <c:v>0.79158252126761308</c:v>
                </c:pt>
                <c:pt idx="54">
                  <c:v>0.46880239519187672</c:v>
                </c:pt>
                <c:pt idx="55">
                  <c:v>-0.26175550866163366</c:v>
                </c:pt>
                <c:pt idx="56">
                  <c:v>-0.69786896807070331</c:v>
                </c:pt>
                <c:pt idx="57">
                  <c:v>-1.3050935385908824</c:v>
                </c:pt>
                <c:pt idx="58">
                  <c:v>-1.9323181091110615</c:v>
                </c:pt>
                <c:pt idx="59">
                  <c:v>-1.1195426796312411</c:v>
                </c:pt>
                <c:pt idx="60">
                  <c:v>-1.811211694595865</c:v>
                </c:pt>
                <c:pt idx="61">
                  <c:v>-2.1395473762271546</c:v>
                </c:pt>
                <c:pt idx="62">
                  <c:v>-2.3023275023028891</c:v>
                </c:pt>
                <c:pt idx="63">
                  <c:v>-2.5295520728230678</c:v>
                </c:pt>
                <c:pt idx="64">
                  <c:v>-2.325665532232136</c:v>
                </c:pt>
                <c:pt idx="65">
                  <c:v>-1.3540012138634268</c:v>
                </c:pt>
                <c:pt idx="66">
                  <c:v>-1.3601146732724949</c:v>
                </c:pt>
                <c:pt idx="67">
                  <c:v>-0.86289479934822921</c:v>
                </c:pt>
                <c:pt idx="68">
                  <c:v>7.6547296798258557E-2</c:v>
                </c:pt>
                <c:pt idx="69">
                  <c:v>-0.32734394038858738</c:v>
                </c:pt>
                <c:pt idx="70">
                  <c:v>-0.69345739979765586</c:v>
                </c:pt>
                <c:pt idx="71">
                  <c:v>-0.84290419254005666</c:v>
                </c:pt>
                <c:pt idx="72">
                  <c:v>-1.3512398741713469</c:v>
                </c:pt>
                <c:pt idx="73">
                  <c:v>-1.4406866669137486</c:v>
                </c:pt>
                <c:pt idx="74">
                  <c:v>-1.5723556818783724</c:v>
                </c:pt>
                <c:pt idx="75">
                  <c:v>-1.8706913635096627</c:v>
                </c:pt>
                <c:pt idx="76">
                  <c:v>-1.8079159340298419</c:v>
                </c:pt>
                <c:pt idx="77">
                  <c:v>-1.6618071712166871</c:v>
                </c:pt>
                <c:pt idx="78">
                  <c:v>-1.5434761861813109</c:v>
                </c:pt>
                <c:pt idx="79">
                  <c:v>-1.2862563122570463</c:v>
                </c:pt>
                <c:pt idx="80">
                  <c:v>-0.9179253272216692</c:v>
                </c:pt>
                <c:pt idx="81">
                  <c:v>-0.85514989774184835</c:v>
                </c:pt>
                <c:pt idx="82">
                  <c:v>-0.65348557937313911</c:v>
                </c:pt>
                <c:pt idx="83">
                  <c:v>-0.92404348322665086</c:v>
                </c:pt>
                <c:pt idx="84">
                  <c:v>-0.98349027596905225</c:v>
                </c:pt>
                <c:pt idx="85">
                  <c:v>-1.0484926242670096</c:v>
                </c:pt>
                <c:pt idx="86">
                  <c:v>-0.90238386145385574</c:v>
                </c:pt>
                <c:pt idx="87">
                  <c:v>-0.70071954308514606</c:v>
                </c:pt>
                <c:pt idx="88">
                  <c:v>-0.41572189138310245</c:v>
                </c:pt>
                <c:pt idx="89">
                  <c:v>3.594242698560679E-2</c:v>
                </c:pt>
                <c:pt idx="90">
                  <c:v>0.26538452313209504</c:v>
                </c:pt>
                <c:pt idx="91">
                  <c:v>0.35593773038969356</c:v>
                </c:pt>
                <c:pt idx="92">
                  <c:v>-0.14795350679715247</c:v>
                </c:pt>
                <c:pt idx="93">
                  <c:v>-0.79628918842844243</c:v>
                </c:pt>
                <c:pt idx="94">
                  <c:v>-1.1779582033930667</c:v>
                </c:pt>
                <c:pt idx="95">
                  <c:v>-2.05962721835769</c:v>
                </c:pt>
                <c:pt idx="96">
                  <c:v>-2.2468517888778692</c:v>
                </c:pt>
                <c:pt idx="97">
                  <c:v>-2.0729652482869376</c:v>
                </c:pt>
                <c:pt idx="98">
                  <c:v>-1.8713009299182275</c:v>
                </c:pt>
                <c:pt idx="99">
                  <c:v>-1.919636611549518</c:v>
                </c:pt>
                <c:pt idx="100">
                  <c:v>-1.8846389598474749</c:v>
                </c:pt>
                <c:pt idx="101">
                  <c:v>-1.7107524192565426</c:v>
                </c:pt>
                <c:pt idx="102">
                  <c:v>-1.8146436564433885</c:v>
                </c:pt>
                <c:pt idx="103">
                  <c:v>-1.8074237825191233</c:v>
                </c:pt>
                <c:pt idx="104">
                  <c:v>-1.8557594641504134</c:v>
                </c:pt>
                <c:pt idx="105">
                  <c:v>-1.9040951457817039</c:v>
                </c:pt>
                <c:pt idx="106">
                  <c:v>-1.6746530496352163</c:v>
                </c:pt>
                <c:pt idx="107">
                  <c:v>-1.3063220645998399</c:v>
                </c:pt>
                <c:pt idx="108">
                  <c:v>-1.0768799684533523</c:v>
                </c:pt>
                <c:pt idx="109">
                  <c:v>-0.84743787230686496</c:v>
                </c:pt>
                <c:pt idx="110">
                  <c:v>-0.59021799838259925</c:v>
                </c:pt>
                <c:pt idx="111">
                  <c:v>-0.19410923556944537</c:v>
                </c:pt>
                <c:pt idx="112">
                  <c:v>0.22977730502148619</c:v>
                </c:pt>
                <c:pt idx="113">
                  <c:v>0.62588606783464051</c:v>
                </c:pt>
                <c:pt idx="114">
                  <c:v>0.883105941758906</c:v>
                </c:pt>
                <c:pt idx="115">
                  <c:v>0.94588137123872684</c:v>
                </c:pt>
                <c:pt idx="116">
                  <c:v>1.0642123562741035</c:v>
                </c:pt>
                <c:pt idx="117">
                  <c:v>1.154765563531702</c:v>
                </c:pt>
                <c:pt idx="118">
                  <c:v>1.2453187707893001</c:v>
                </c:pt>
                <c:pt idx="119">
                  <c:v>1.0580942002691209</c:v>
                </c:pt>
                <c:pt idx="120">
                  <c:v>0.37086962974894222</c:v>
                </c:pt>
                <c:pt idx="121">
                  <c:v>-9.4132718549014838E-2</c:v>
                </c:pt>
                <c:pt idx="122">
                  <c:v>-3.1357289069193994E-2</c:v>
                </c:pt>
                <c:pt idx="123">
                  <c:v>-0.82135963736715079</c:v>
                </c:pt>
                <c:pt idx="124">
                  <c:v>-1.3863619856651077</c:v>
                </c:pt>
                <c:pt idx="125">
                  <c:v>-1.5180310006297315</c:v>
                </c:pt>
                <c:pt idx="126">
                  <c:v>-1.4552555711499107</c:v>
                </c:pt>
                <c:pt idx="127">
                  <c:v>-1.3924801416700898</c:v>
                </c:pt>
                <c:pt idx="128">
                  <c:v>-1.329704712190269</c:v>
                </c:pt>
                <c:pt idx="129">
                  <c:v>-1.2391515049326702</c:v>
                </c:pt>
                <c:pt idx="130">
                  <c:v>-1.0097094087861826</c:v>
                </c:pt>
                <c:pt idx="131">
                  <c:v>-0.90804509041747306</c:v>
                </c:pt>
                <c:pt idx="132">
                  <c:v>-0.84526966093765221</c:v>
                </c:pt>
                <c:pt idx="133">
                  <c:v>-0.78249423145783137</c:v>
                </c:pt>
                <c:pt idx="134">
                  <c:v>-0.71971880197801053</c:v>
                </c:pt>
                <c:pt idx="135">
                  <c:v>-0.65694337249818968</c:v>
                </c:pt>
                <c:pt idx="136">
                  <c:v>-0.59416794301836884</c:v>
                </c:pt>
                <c:pt idx="137">
                  <c:v>-0.53139251353854799</c:v>
                </c:pt>
                <c:pt idx="138">
                  <c:v>-0.4686170840587271</c:v>
                </c:pt>
                <c:pt idx="139">
                  <c:v>-0.40584165457890625</c:v>
                </c:pt>
                <c:pt idx="140">
                  <c:v>-0.34306622509908541</c:v>
                </c:pt>
                <c:pt idx="141">
                  <c:v>-0.26362412895259785</c:v>
                </c:pt>
                <c:pt idx="142">
                  <c:v>-0.200848699472777</c:v>
                </c:pt>
                <c:pt idx="143">
                  <c:v>-0.13807326999295616</c:v>
                </c:pt>
                <c:pt idx="144">
                  <c:v>-7.5297840513135317E-2</c:v>
                </c:pt>
                <c:pt idx="145">
                  <c:v>-1.2522411033314473E-2</c:v>
                </c:pt>
                <c:pt idx="146">
                  <c:v>5.025301844650637E-2</c:v>
                </c:pt>
                <c:pt idx="147">
                  <c:v>0.11302844792632721</c:v>
                </c:pt>
                <c:pt idx="148">
                  <c:v>9.2470544072814687E-2</c:v>
                </c:pt>
                <c:pt idx="149">
                  <c:v>0.15524597355263553</c:v>
                </c:pt>
                <c:pt idx="150">
                  <c:v>0.13468806969912303</c:v>
                </c:pt>
                <c:pt idx="151">
                  <c:v>0.22524127695672164</c:v>
                </c:pt>
                <c:pt idx="152">
                  <c:v>0.27690559532543141</c:v>
                </c:pt>
                <c:pt idx="153">
                  <c:v>0.33968102480525225</c:v>
                </c:pt>
                <c:pt idx="154">
                  <c:v>0.4024564542850731</c:v>
                </c:pt>
                <c:pt idx="155">
                  <c:v>0.49300966154267173</c:v>
                </c:pt>
                <c:pt idx="156">
                  <c:v>0.63911842435582589</c:v>
                </c:pt>
                <c:pt idx="157">
                  <c:v>0.78522718716897999</c:v>
                </c:pt>
                <c:pt idx="158">
                  <c:v>1.0146692833154676</c:v>
                </c:pt>
                <c:pt idx="159">
                  <c:v>1.1607780461286219</c:v>
                </c:pt>
                <c:pt idx="160">
                  <c:v>1.3902201422751093</c:v>
                </c:pt>
                <c:pt idx="161">
                  <c:v>1.5363289050882636</c:v>
                </c:pt>
                <c:pt idx="162">
                  <c:v>1.7657710012347509</c:v>
                </c:pt>
                <c:pt idx="163">
                  <c:v>1.9952130973812385</c:v>
                </c:pt>
                <c:pt idx="164">
                  <c:v>2.113544082416615</c:v>
                </c:pt>
                <c:pt idx="165">
                  <c:v>2.1763195118964358</c:v>
                </c:pt>
                <c:pt idx="166">
                  <c:v>2.127983830265145</c:v>
                </c:pt>
                <c:pt idx="167">
                  <c:v>2.0518703708560775</c:v>
                </c:pt>
                <c:pt idx="168">
                  <c:v>1.7813124670025648</c:v>
                </c:pt>
                <c:pt idx="169">
                  <c:v>1.1774212298157192</c:v>
                </c:pt>
                <c:pt idx="170">
                  <c:v>1.24019665929554</c:v>
                </c:pt>
                <c:pt idx="171">
                  <c:v>1.3029720887753609</c:v>
                </c:pt>
                <c:pt idx="172">
                  <c:v>1.3657475182551817</c:v>
                </c:pt>
                <c:pt idx="173">
                  <c:v>1.4285229477350025</c:v>
                </c:pt>
                <c:pt idx="174">
                  <c:v>1.4912983772148234</c:v>
                </c:pt>
                <c:pt idx="175">
                  <c:v>1.5540738066946442</c:v>
                </c:pt>
                <c:pt idx="176">
                  <c:v>1.6724047917300204</c:v>
                </c:pt>
                <c:pt idx="177">
                  <c:v>2.262957998987619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C-45B1-86DB-1C35EF03228F}"/>
            </c:ext>
          </c:extLst>
        </c:ser>
        <c:ser>
          <c:idx val="2"/>
          <c:order val="2"/>
          <c:tx>
            <c:strRef>
              <c:f>data78!$AK$1</c:f>
              <c:strCache>
                <c:ptCount val="1"/>
                <c:pt idx="0">
                  <c:v>rexthp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data78!$AK$2:$AK$179</c:f>
              <c:numCache>
                <c:formatCode>#,##0.000</c:formatCode>
                <c:ptCount val="178"/>
                <c:pt idx="0">
                  <c:v>-1.5310704930865748</c:v>
                </c:pt>
                <c:pt idx="1">
                  <c:v>-1.9566533195357323</c:v>
                </c:pt>
                <c:pt idx="2">
                  <c:v>-1.9830371158439499</c:v>
                </c:pt>
                <c:pt idx="3">
                  <c:v>-1.569147920637243</c:v>
                </c:pt>
                <c:pt idx="4">
                  <c:v>-1.5942942450028355</c:v>
                </c:pt>
                <c:pt idx="5">
                  <c:v>-1.1206169301236955</c:v>
                </c:pt>
                <c:pt idx="6">
                  <c:v>0.12277514165583803</c:v>
                </c:pt>
                <c:pt idx="7">
                  <c:v>2.1766452435821115</c:v>
                </c:pt>
                <c:pt idx="8">
                  <c:v>2.8055275513067475</c:v>
                </c:pt>
                <c:pt idx="9">
                  <c:v>0.26363443832119415</c:v>
                </c:pt>
                <c:pt idx="10">
                  <c:v>-0.89777935283810351</c:v>
                </c:pt>
                <c:pt idx="11">
                  <c:v>1.8906942430263811</c:v>
                </c:pt>
                <c:pt idx="12">
                  <c:v>2.3845799587632452</c:v>
                </c:pt>
                <c:pt idx="13">
                  <c:v>3.578220843319194</c:v>
                </c:pt>
                <c:pt idx="14">
                  <c:v>4.6189140276111456</c:v>
                </c:pt>
                <c:pt idx="15">
                  <c:v>1.5961646989734035</c:v>
                </c:pt>
                <c:pt idx="16">
                  <c:v>1.1288134456952186</c:v>
                </c:pt>
                <c:pt idx="17">
                  <c:v>0.91025880868454401</c:v>
                </c:pt>
                <c:pt idx="18">
                  <c:v>-0.20680617955422598</c:v>
                </c:pt>
                <c:pt idx="19">
                  <c:v>-1.6591462871610076</c:v>
                </c:pt>
                <c:pt idx="20">
                  <c:v>-2.0556192506357212</c:v>
                </c:pt>
                <c:pt idx="21">
                  <c:v>-1.6273791733821383</c:v>
                </c:pt>
                <c:pt idx="22">
                  <c:v>-1.265962063439046</c:v>
                </c:pt>
                <c:pt idx="23">
                  <c:v>-1.161886816861859</c:v>
                </c:pt>
                <c:pt idx="24">
                  <c:v>-0.641547770083017</c:v>
                </c:pt>
                <c:pt idx="25">
                  <c:v>0.25938691972559091</c:v>
                </c:pt>
                <c:pt idx="26">
                  <c:v>1.0317611738594898</c:v>
                </c:pt>
                <c:pt idx="27">
                  <c:v>-3.8187647655064438E-2</c:v>
                </c:pt>
                <c:pt idx="28">
                  <c:v>-0.10042259108103657</c:v>
                </c:pt>
                <c:pt idx="29">
                  <c:v>-0.45377172429049217</c:v>
                </c:pt>
                <c:pt idx="30">
                  <c:v>-0.37144479548051379</c:v>
                </c:pt>
                <c:pt idx="31">
                  <c:v>-0.30303461218716787</c:v>
                </c:pt>
                <c:pt idx="32">
                  <c:v>0.10432039327287068</c:v>
                </c:pt>
                <c:pt idx="33">
                  <c:v>-0.97188437033999797</c:v>
                </c:pt>
                <c:pt idx="34">
                  <c:v>-1.2069964722889495</c:v>
                </c:pt>
                <c:pt idx="35">
                  <c:v>-1.3579782763279189</c:v>
                </c:pt>
                <c:pt idx="36">
                  <c:v>-1.7210377734156657</c:v>
                </c:pt>
                <c:pt idx="37">
                  <c:v>-1.1559786625326884</c:v>
                </c:pt>
                <c:pt idx="38">
                  <c:v>-0.82986232738442656</c:v>
                </c:pt>
                <c:pt idx="39">
                  <c:v>-1.0718054427900228</c:v>
                </c:pt>
                <c:pt idx="40">
                  <c:v>-1.0192949085028866</c:v>
                </c:pt>
                <c:pt idx="41">
                  <c:v>-0.62359219031913238</c:v>
                </c:pt>
                <c:pt idx="42">
                  <c:v>-0.1653216947170586</c:v>
                </c:pt>
                <c:pt idx="43">
                  <c:v>0.21750413916620293</c:v>
                </c:pt>
                <c:pt idx="44">
                  <c:v>0.94753175380827859</c:v>
                </c:pt>
                <c:pt idx="45">
                  <c:v>1.3333827627109258</c:v>
                </c:pt>
                <c:pt idx="46">
                  <c:v>0.93530879425199753</c:v>
                </c:pt>
                <c:pt idx="47">
                  <c:v>1.2143947792493179</c:v>
                </c:pt>
                <c:pt idx="48">
                  <c:v>1.6661410805243042</c:v>
                </c:pt>
                <c:pt idx="49">
                  <c:v>2.279177953050227</c:v>
                </c:pt>
                <c:pt idx="50">
                  <c:v>2.186649869180588</c:v>
                </c:pt>
                <c:pt idx="51">
                  <c:v>1.9213879261593441</c:v>
                </c:pt>
                <c:pt idx="52">
                  <c:v>1.054856565062213</c:v>
                </c:pt>
                <c:pt idx="53">
                  <c:v>0.67176380395551227</c:v>
                </c:pt>
                <c:pt idx="54">
                  <c:v>0.46504726444128064</c:v>
                </c:pt>
                <c:pt idx="55">
                  <c:v>-0.13944195092257505</c:v>
                </c:pt>
                <c:pt idx="56">
                  <c:v>-0.44392117189621416</c:v>
                </c:pt>
                <c:pt idx="57">
                  <c:v>-0.91829835479823174</c:v>
                </c:pt>
                <c:pt idx="58">
                  <c:v>-1.4155373385481282</c:v>
                </c:pt>
                <c:pt idx="59">
                  <c:v>-0.47913913670476482</c:v>
                </c:pt>
                <c:pt idx="60">
                  <c:v>-1.0561644964348544</c:v>
                </c:pt>
                <c:pt idx="61">
                  <c:v>-1.2811524807224473</c:v>
                </c:pt>
                <c:pt idx="62">
                  <c:v>-1.3535376052968768</c:v>
                </c:pt>
                <c:pt idx="63">
                  <c:v>-1.504175887809247</c:v>
                </c:pt>
                <c:pt idx="64">
                  <c:v>-1.2375218293517984</c:v>
                </c:pt>
                <c:pt idx="65">
                  <c:v>-0.21597870997577839</c:v>
                </c:pt>
                <c:pt idx="66">
                  <c:v>-0.18339858081131233</c:v>
                </c:pt>
                <c:pt idx="67">
                  <c:v>0.34316816037187614</c:v>
                </c:pt>
                <c:pt idx="68">
                  <c:v>1.3045635176948478</c:v>
                </c:pt>
                <c:pt idx="69">
                  <c:v>0.91697057073398813</c:v>
                </c:pt>
                <c:pt idx="70">
                  <c:v>0.56242371353378839</c:v>
                </c:pt>
                <c:pt idx="71">
                  <c:v>0.42016201130980813</c:v>
                </c:pt>
                <c:pt idx="72">
                  <c:v>-8.5371429987800784E-2</c:v>
                </c:pt>
                <c:pt idx="73">
                  <c:v>-0.17666277233261951</c:v>
                </c:pt>
                <c:pt idx="74">
                  <c:v>-0.31503370944337705</c:v>
                </c:pt>
                <c:pt idx="75">
                  <c:v>-0.62502885413942666</c:v>
                </c:pt>
                <c:pt idx="76">
                  <c:v>-0.57877370094949843</c:v>
                </c:pt>
                <c:pt idx="77">
                  <c:v>-0.45355865692404107</c:v>
                </c:pt>
                <c:pt idx="78">
                  <c:v>-0.35964572888374535</c:v>
                </c:pt>
                <c:pt idx="79">
                  <c:v>-0.12923567171094374</c:v>
                </c:pt>
                <c:pt idx="80">
                  <c:v>0.211251093848142</c:v>
                </c:pt>
                <c:pt idx="81">
                  <c:v>0.24658603045321748</c:v>
                </c:pt>
                <c:pt idx="82">
                  <c:v>0.42251967994144701</c:v>
                </c:pt>
                <c:pt idx="83">
                  <c:v>0.12909291232540676</c:v>
                </c:pt>
                <c:pt idx="84">
                  <c:v>5.052696726214867E-2</c:v>
                </c:pt>
                <c:pt idx="85">
                  <c:v>-2.9037598661475261E-2</c:v>
                </c:pt>
                <c:pt idx="86">
                  <c:v>0.10784152512018119</c:v>
                </c:pt>
                <c:pt idx="87">
                  <c:v>0.30640257544970417</c:v>
                </c:pt>
                <c:pt idx="88">
                  <c:v>0.59514972154981471</c:v>
                </c:pt>
                <c:pt idx="89">
                  <c:v>1.0579511865891313</c:v>
                </c:pt>
                <c:pt idx="90">
                  <c:v>1.3060810029380852</c:v>
                </c:pt>
                <c:pt idx="91">
                  <c:v>1.4223742056977078</c:v>
                </c:pt>
                <c:pt idx="92">
                  <c:v>0.94996064045330986</c:v>
                </c:pt>
                <c:pt idx="93">
                  <c:v>0.33663672446719639</c:v>
                </c:pt>
                <c:pt idx="94">
                  <c:v>-9.2837392875027014E-3</c:v>
                </c:pt>
                <c:pt idx="95">
                  <c:v>-0.85747512356822453</c:v>
                </c:pt>
                <c:pt idx="96">
                  <c:v>-1.016494887684245</c:v>
                </c:pt>
                <c:pt idx="97">
                  <c:v>-0.82214234677038678</c:v>
                </c:pt>
                <c:pt idx="98">
                  <c:v>-0.60958150665666988</c:v>
                </c:pt>
                <c:pt idx="99">
                  <c:v>-0.65790697865082826</c:v>
                </c:pt>
                <c:pt idx="100">
                  <c:v>-0.63472127450782256</c:v>
                </c:pt>
                <c:pt idx="101">
                  <c:v>-0.48499349189873664</c:v>
                </c:pt>
                <c:pt idx="102">
                  <c:v>-0.62551824992030913</c:v>
                </c:pt>
                <c:pt idx="103">
                  <c:v>-0.66723149118128577</c:v>
                </c:pt>
                <c:pt idx="104">
                  <c:v>-0.77623376493976814</c:v>
                </c:pt>
                <c:pt idx="105">
                  <c:v>-0.89598637854964847</c:v>
                </c:pt>
                <c:pt idx="106">
                  <c:v>-0.74724327103950738</c:v>
                </c:pt>
                <c:pt idx="107">
                  <c:v>-0.46686505661800015</c:v>
                </c:pt>
                <c:pt idx="108">
                  <c:v>-0.33013421133827014</c:v>
                </c:pt>
                <c:pt idx="109">
                  <c:v>-0.19537475392640835</c:v>
                </c:pt>
                <c:pt idx="110">
                  <c:v>-3.1815480337530122E-2</c:v>
                </c:pt>
                <c:pt idx="111">
                  <c:v>0.27477025602778449</c:v>
                </c:pt>
                <c:pt idx="112">
                  <c:v>0.61640676422194751</c:v>
                </c:pt>
                <c:pt idx="113">
                  <c:v>0.94050217744290832</c:v>
                </c:pt>
                <c:pt idx="114">
                  <c:v>1.1385238191054214</c:v>
                </c:pt>
                <c:pt idx="115">
                  <c:v>1.1569067543188956</c:v>
                </c:pt>
                <c:pt idx="116">
                  <c:v>1.2469300263613547</c:v>
                </c:pt>
                <c:pt idx="117">
                  <c:v>1.3258162784560392</c:v>
                </c:pt>
                <c:pt idx="118">
                  <c:v>1.4211199336708242</c:v>
                </c:pt>
                <c:pt idx="119">
                  <c:v>1.2540112243439958</c:v>
                </c:pt>
                <c:pt idx="120">
                  <c:v>0.60032773841084963</c:v>
                </c:pt>
                <c:pt idx="121">
                  <c:v>0.17956775123590907</c:v>
                </c:pt>
                <c:pt idx="122">
                  <c:v>0.29418766668052587</c:v>
                </c:pt>
                <c:pt idx="123">
                  <c:v>-0.43957945234958284</c:v>
                </c:pt>
                <c:pt idx="124">
                  <c:v>-0.94735107690704234</c:v>
                </c:pt>
                <c:pt idx="125">
                  <c:v>-1.0239143853312034</c:v>
                </c:pt>
                <c:pt idx="126">
                  <c:v>-0.91068668376057105</c:v>
                </c:pt>
                <c:pt idx="127">
                  <c:v>-0.80400088739837428</c:v>
                </c:pt>
                <c:pt idx="128">
                  <c:v>-0.70517628782604624</c:v>
                </c:pt>
                <c:pt idx="129">
                  <c:v>-0.58725189829261848</c:v>
                </c:pt>
                <c:pt idx="130">
                  <c:v>-0.33949266353389768</c:v>
                </c:pt>
                <c:pt idx="131">
                  <c:v>-0.22857427362703514</c:v>
                </c:pt>
                <c:pt idx="132">
                  <c:v>-0.16540468017891757</c:v>
                </c:pt>
                <c:pt idx="133">
                  <c:v>-0.11074897587541516</c:v>
                </c:pt>
                <c:pt idx="134">
                  <c:v>-6.4157764366174819E-2</c:v>
                </c:pt>
                <c:pt idx="135">
                  <c:v>-2.5112431190921325E-2</c:v>
                </c:pt>
                <c:pt idx="136">
                  <c:v>6.9457367133492487E-3</c:v>
                </c:pt>
                <c:pt idx="137">
                  <c:v>3.2591147679134957E-2</c:v>
                </c:pt>
                <c:pt idx="138">
                  <c:v>5.2393868953487965E-2</c:v>
                </c:pt>
                <c:pt idx="139">
                  <c:v>6.6903598316160995E-2</c:v>
                </c:pt>
                <c:pt idx="140">
                  <c:v>7.6637287378810648E-2</c:v>
                </c:pt>
                <c:pt idx="141">
                  <c:v>9.873673967081259E-2</c:v>
                </c:pt>
                <c:pt idx="142">
                  <c:v>0.10029586041693062</c:v>
                </c:pt>
                <c:pt idx="143">
                  <c:v>9.8346844379634368E-2</c:v>
                </c:pt>
                <c:pt idx="144">
                  <c:v>9.3192534741966204E-2</c:v>
                </c:pt>
                <c:pt idx="145">
                  <c:v>8.5074307909231262E-2</c:v>
                </c:pt>
                <c:pt idx="146">
                  <c:v>7.4175294952521009E-2</c:v>
                </c:pt>
                <c:pt idx="147">
                  <c:v>6.0625455500483594E-2</c:v>
                </c:pt>
                <c:pt idx="148">
                  <c:v>-3.8824943710911386E-2</c:v>
                </c:pt>
                <c:pt idx="149">
                  <c:v>-5.7463526855382197E-2</c:v>
                </c:pt>
                <c:pt idx="150">
                  <c:v>-0.16188698585016112</c:v>
                </c:pt>
                <c:pt idx="151">
                  <c:v>-0.15754498679708484</c:v>
                </c:pt>
                <c:pt idx="152">
                  <c:v>-0.19423046087627804</c:v>
                </c:pt>
                <c:pt idx="153">
                  <c:v>-0.22163787365111753</c:v>
                </c:pt>
                <c:pt idx="154">
                  <c:v>-0.25045140775804359</c:v>
                </c:pt>
                <c:pt idx="155">
                  <c:v>-0.25232783327357583</c:v>
                </c:pt>
                <c:pt idx="156">
                  <c:v>-0.19876738814438538</c:v>
                </c:pt>
                <c:pt idx="157">
                  <c:v>-0.14444593875468054</c:v>
                </c:pt>
                <c:pt idx="158">
                  <c:v>-5.026232982190737E-3</c:v>
                </c:pt>
                <c:pt idx="159">
                  <c:v>5.3919260007076364E-2</c:v>
                </c:pt>
                <c:pt idx="160">
                  <c:v>0.20015454577606018</c:v>
                </c:pt>
                <c:pt idx="161">
                  <c:v>0.26807659701686282</c:v>
                </c:pt>
                <c:pt idx="162">
                  <c:v>0.42529062316380961</c:v>
                </c:pt>
                <c:pt idx="163">
                  <c:v>0.58923428577809056</c:v>
                </c:pt>
                <c:pt idx="164">
                  <c:v>0.64930166200364048</c:v>
                </c:pt>
                <c:pt idx="165">
                  <c:v>0.66118522422244952</c:v>
                </c:pt>
                <c:pt idx="166">
                  <c:v>0.56906052016664399</c:v>
                </c:pt>
                <c:pt idx="167">
                  <c:v>0.45557874569210099</c:v>
                </c:pt>
                <c:pt idx="168">
                  <c:v>0.15303543382959284</c:v>
                </c:pt>
                <c:pt idx="169">
                  <c:v>-0.47878084132838772</c:v>
                </c:pt>
                <c:pt idx="170">
                  <c:v>-0.44128826394660259</c:v>
                </c:pt>
                <c:pt idx="171">
                  <c:v>-0.40227244683065005</c:v>
                </c:pt>
                <c:pt idx="172">
                  <c:v>-0.36257653095449516</c:v>
                </c:pt>
                <c:pt idx="173">
                  <c:v>-0.32279223701283366</c:v>
                </c:pt>
                <c:pt idx="174">
                  <c:v>-0.2832846753685147</c:v>
                </c:pt>
                <c:pt idx="175">
                  <c:v>-0.24421721123625428</c:v>
                </c:pt>
                <c:pt idx="176">
                  <c:v>-0.1500206013531076</c:v>
                </c:pt>
                <c:pt idx="177">
                  <c:v>0.41613814441200375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6C-45B1-86DB-1C35EF03228F}"/>
            </c:ext>
          </c:extLst>
        </c:ser>
        <c:ser>
          <c:idx val="3"/>
          <c:order val="3"/>
          <c:tx>
            <c:strRef>
              <c:f>data78!$AH$1</c:f>
              <c:strCache>
                <c:ptCount val="1"/>
                <c:pt idx="0">
                  <c:v>rext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data78!$AH$2:$AH$179</c:f>
              <c:numCache>
                <c:formatCode>#,##0.000</c:formatCode>
                <c:ptCount val="178"/>
                <c:pt idx="0">
                  <c:v>6.8267660400895922</c:v>
                </c:pt>
                <c:pt idx="1">
                  <c:v>6.6906365711207503</c:v>
                </c:pt>
                <c:pt idx="2">
                  <c:v>6.9527492132346689</c:v>
                </c:pt>
                <c:pt idx="3">
                  <c:v>7.6519981004224435</c:v>
                </c:pt>
                <c:pt idx="4">
                  <c:v>7.905655496016557</c:v>
                </c:pt>
                <c:pt idx="5">
                  <c:v>8.6471806158033502</c:v>
                </c:pt>
                <c:pt idx="6">
                  <c:v>10.142068200504662</c:v>
                </c:pt>
                <c:pt idx="7">
                  <c:v>12.424984760851689</c:v>
                </c:pt>
                <c:pt idx="8">
                  <c:v>13.254444444444443</c:v>
                </c:pt>
                <c:pt idx="9">
                  <c:v>10.88</c:v>
                </c:pt>
                <c:pt idx="10">
                  <c:v>9.85</c:v>
                </c:pt>
                <c:pt idx="11">
                  <c:v>12.731111111111112</c:v>
                </c:pt>
                <c:pt idx="12">
                  <c:v>13.275555555555556</c:v>
                </c:pt>
                <c:pt idx="13">
                  <c:v>14.475555555555557</c:v>
                </c:pt>
                <c:pt idx="14">
                  <c:v>15.477777777777776</c:v>
                </c:pt>
                <c:pt idx="15">
                  <c:v>12.373333333333333</c:v>
                </c:pt>
                <c:pt idx="16">
                  <c:v>11.785555555555556</c:v>
                </c:pt>
                <c:pt idx="17">
                  <c:v>11.413333333333334</c:v>
                </c:pt>
                <c:pt idx="18">
                  <c:v>10.115555555555554</c:v>
                </c:pt>
                <c:pt idx="19">
                  <c:v>8.4622222222222216</c:v>
                </c:pt>
                <c:pt idx="20">
                  <c:v>7.8511111111111118</c:v>
                </c:pt>
                <c:pt idx="21">
                  <c:v>8.0566666666666666</c:v>
                </c:pt>
                <c:pt idx="22">
                  <c:v>8.1916666666666647</c:v>
                </c:pt>
                <c:pt idx="23">
                  <c:v>8.068888888888889</c:v>
                </c:pt>
                <c:pt idx="24">
                  <c:v>8.3644444444444446</c:v>
                </c:pt>
                <c:pt idx="25">
                  <c:v>9.0444444444444443</c:v>
                </c:pt>
                <c:pt idx="26">
                  <c:v>9.6011111111111109</c:v>
                </c:pt>
                <c:pt idx="27">
                  <c:v>8.3222222222222229</c:v>
                </c:pt>
                <c:pt idx="28">
                  <c:v>8.06</c:v>
                </c:pt>
                <c:pt idx="29">
                  <c:v>7.5177777777777779</c:v>
                </c:pt>
                <c:pt idx="30">
                  <c:v>7.4244444444444442</c:v>
                </c:pt>
                <c:pt idx="31">
                  <c:v>7.3322222222222235</c:v>
                </c:pt>
                <c:pt idx="32">
                  <c:v>7.5955555555555554</c:v>
                </c:pt>
                <c:pt idx="33">
                  <c:v>6.3933333333333335</c:v>
                </c:pt>
                <c:pt idx="34">
                  <c:v>6.0516666666666667</c:v>
                </c:pt>
                <c:pt idx="35">
                  <c:v>5.8144444444444447</c:v>
                </c:pt>
                <c:pt idx="36">
                  <c:v>5.3855555555555563</c:v>
                </c:pt>
                <c:pt idx="37">
                  <c:v>5.9044444444444437</c:v>
                </c:pt>
                <c:pt idx="38">
                  <c:v>6.2022222222222227</c:v>
                </c:pt>
                <c:pt idx="39">
                  <c:v>5.9472222222222229</c:v>
                </c:pt>
                <c:pt idx="40">
                  <c:v>5.9988888888888896</c:v>
                </c:pt>
                <c:pt idx="41">
                  <c:v>6.402222222222222</c:v>
                </c:pt>
                <c:pt idx="42">
                  <c:v>6.8722222222222227</c:v>
                </c:pt>
                <c:pt idx="43">
                  <c:v>7.266111111111111</c:v>
                </c:pt>
                <c:pt idx="44">
                  <c:v>8.0016666666666669</c:v>
                </c:pt>
                <c:pt idx="45">
                  <c:v>8.3827777777777772</c:v>
                </c:pt>
                <c:pt idx="46">
                  <c:v>7.9655555555555546</c:v>
                </c:pt>
                <c:pt idx="47">
                  <c:v>8.2077777777777765</c:v>
                </c:pt>
                <c:pt idx="48">
                  <c:v>8.6022222222222222</c:v>
                </c:pt>
                <c:pt idx="49">
                  <c:v>9.1355555555555554</c:v>
                </c:pt>
                <c:pt idx="50">
                  <c:v>8.94</c:v>
                </c:pt>
                <c:pt idx="51">
                  <c:v>8.5488888888888894</c:v>
                </c:pt>
                <c:pt idx="52">
                  <c:v>7.5355555555555567</c:v>
                </c:pt>
                <c:pt idx="53">
                  <c:v>6.9877777777777785</c:v>
                </c:pt>
                <c:pt idx="54">
                  <c:v>6.6022222222222213</c:v>
                </c:pt>
                <c:pt idx="55">
                  <c:v>5.8088888888888901</c:v>
                </c:pt>
                <c:pt idx="56">
                  <c:v>5.31</c:v>
                </c:pt>
                <c:pt idx="57">
                  <c:v>4.6399999999999997</c:v>
                </c:pt>
                <c:pt idx="58">
                  <c:v>3.9499999999999997</c:v>
                </c:pt>
                <c:pt idx="59">
                  <c:v>4.6999999999999993</c:v>
                </c:pt>
                <c:pt idx="60">
                  <c:v>3.9455555555555546</c:v>
                </c:pt>
                <c:pt idx="61">
                  <c:v>3.5544444444444441</c:v>
                </c:pt>
                <c:pt idx="62">
                  <c:v>3.3288888888888888</c:v>
                </c:pt>
                <c:pt idx="63">
                  <c:v>3.0388888888888892</c:v>
                </c:pt>
                <c:pt idx="64">
                  <c:v>3.18</c:v>
                </c:pt>
                <c:pt idx="65">
                  <c:v>4.0888888888888886</c:v>
                </c:pt>
                <c:pt idx="66">
                  <c:v>4.0199999999999996</c:v>
                </c:pt>
                <c:pt idx="67">
                  <c:v>4.4544444444444444</c:v>
                </c:pt>
                <c:pt idx="68">
                  <c:v>5.3311111111111114</c:v>
                </c:pt>
                <c:pt idx="69">
                  <c:v>4.8644444444444446</c:v>
                </c:pt>
                <c:pt idx="70">
                  <c:v>4.4355555555555553</c:v>
                </c:pt>
                <c:pt idx="71">
                  <c:v>4.2233333333333336</c:v>
                </c:pt>
                <c:pt idx="72">
                  <c:v>3.6522222222222225</c:v>
                </c:pt>
                <c:pt idx="73">
                  <c:v>3.5</c:v>
                </c:pt>
                <c:pt idx="74">
                  <c:v>3.3055555555555554</c:v>
                </c:pt>
                <c:pt idx="75">
                  <c:v>2.9444444444444442</c:v>
                </c:pt>
                <c:pt idx="76">
                  <c:v>2.9444444444444442</c:v>
                </c:pt>
                <c:pt idx="77">
                  <c:v>3.0277777777777781</c:v>
                </c:pt>
                <c:pt idx="78">
                  <c:v>3.0833333333333335</c:v>
                </c:pt>
                <c:pt idx="79">
                  <c:v>3.2777777777777772</c:v>
                </c:pt>
                <c:pt idx="80">
                  <c:v>3.5833333333333335</c:v>
                </c:pt>
                <c:pt idx="81">
                  <c:v>3.5833333333333335</c:v>
                </c:pt>
                <c:pt idx="82">
                  <c:v>3.7222222222222219</c:v>
                </c:pt>
                <c:pt idx="83">
                  <c:v>3.3888888888888893</c:v>
                </c:pt>
                <c:pt idx="84">
                  <c:v>3.2666666666666671</c:v>
                </c:pt>
                <c:pt idx="85">
                  <c:v>3.1388888888888888</c:v>
                </c:pt>
                <c:pt idx="86">
                  <c:v>3.2222222222222219</c:v>
                </c:pt>
                <c:pt idx="87">
                  <c:v>3.3611111111111107</c:v>
                </c:pt>
                <c:pt idx="88">
                  <c:v>3.5833333333333335</c:v>
                </c:pt>
                <c:pt idx="89">
                  <c:v>3.9722222222222219</c:v>
                </c:pt>
                <c:pt idx="90">
                  <c:v>4.1388888888888893</c:v>
                </c:pt>
                <c:pt idx="91">
                  <c:v>4.166666666666667</c:v>
                </c:pt>
                <c:pt idx="92">
                  <c:v>3.6</c:v>
                </c:pt>
                <c:pt idx="93">
                  <c:v>2.8888888888888893</c:v>
                </c:pt>
                <c:pt idx="94">
                  <c:v>2.4444444444444442</c:v>
                </c:pt>
                <c:pt idx="95">
                  <c:v>1.5</c:v>
                </c:pt>
                <c:pt idx="96">
                  <c:v>1.25</c:v>
                </c:pt>
                <c:pt idx="97">
                  <c:v>1.3611111111111109</c:v>
                </c:pt>
                <c:pt idx="98">
                  <c:v>1.5</c:v>
                </c:pt>
                <c:pt idx="99">
                  <c:v>1.3888888888888886</c:v>
                </c:pt>
                <c:pt idx="100">
                  <c:v>1.3611111111111109</c:v>
                </c:pt>
                <c:pt idx="101">
                  <c:v>1.4722222222222223</c:v>
                </c:pt>
                <c:pt idx="102">
                  <c:v>1.3055555555555556</c:v>
                </c:pt>
                <c:pt idx="103">
                  <c:v>1.25</c:v>
                </c:pt>
                <c:pt idx="104">
                  <c:v>1.1388888888888891</c:v>
                </c:pt>
                <c:pt idx="105">
                  <c:v>1.0277777777777777</c:v>
                </c:pt>
                <c:pt idx="106">
                  <c:v>1.1944444444444444</c:v>
                </c:pt>
                <c:pt idx="107">
                  <c:v>1.5</c:v>
                </c:pt>
                <c:pt idx="108">
                  <c:v>1.6666666666666667</c:v>
                </c:pt>
                <c:pt idx="109">
                  <c:v>1.8333333333333333</c:v>
                </c:pt>
                <c:pt idx="110">
                  <c:v>2.0277777777777781</c:v>
                </c:pt>
                <c:pt idx="111">
                  <c:v>2.3611111111111112</c:v>
                </c:pt>
                <c:pt idx="112">
                  <c:v>2.7222222222222219</c:v>
                </c:pt>
                <c:pt idx="113">
                  <c:v>3.0555555555555554</c:v>
                </c:pt>
                <c:pt idx="114">
                  <c:v>3.25</c:v>
                </c:pt>
                <c:pt idx="115">
                  <c:v>3.25</c:v>
                </c:pt>
                <c:pt idx="116">
                  <c:v>3.3055555555555558</c:v>
                </c:pt>
                <c:pt idx="117">
                  <c:v>3.3333333333333335</c:v>
                </c:pt>
                <c:pt idx="118">
                  <c:v>3.3611111111111107</c:v>
                </c:pt>
                <c:pt idx="119">
                  <c:v>3.1111111111111107</c:v>
                </c:pt>
                <c:pt idx="120">
                  <c:v>2.3611111111111112</c:v>
                </c:pt>
                <c:pt idx="121">
                  <c:v>1.8333333333333333</c:v>
                </c:pt>
                <c:pt idx="122">
                  <c:v>1.8333333333333333</c:v>
                </c:pt>
                <c:pt idx="123">
                  <c:v>0.98055555555555562</c:v>
                </c:pt>
                <c:pt idx="124">
                  <c:v>0.3527777777777778</c:v>
                </c:pt>
                <c:pt idx="125">
                  <c:v>0.15833333333333333</c:v>
                </c:pt>
                <c:pt idx="126">
                  <c:v>0.15833333333333333</c:v>
                </c:pt>
                <c:pt idx="127">
                  <c:v>0.15833333333333333</c:v>
                </c:pt>
                <c:pt idx="128">
                  <c:v>0.15833333333333333</c:v>
                </c:pt>
                <c:pt idx="129">
                  <c:v>0.18611111111111112</c:v>
                </c:pt>
                <c:pt idx="130">
                  <c:v>0.3527777777777778</c:v>
                </c:pt>
                <c:pt idx="131">
                  <c:v>0.39166666666666666</c:v>
                </c:pt>
                <c:pt idx="132">
                  <c:v>0.39166666666666666</c:v>
                </c:pt>
                <c:pt idx="133">
                  <c:v>0.39166666666666666</c:v>
                </c:pt>
                <c:pt idx="134">
                  <c:v>0.39166666666666666</c:v>
                </c:pt>
                <c:pt idx="135">
                  <c:v>0.39166666666666666</c:v>
                </c:pt>
                <c:pt idx="136">
                  <c:v>0.39166666666666666</c:v>
                </c:pt>
                <c:pt idx="137">
                  <c:v>0.39166666666666666</c:v>
                </c:pt>
                <c:pt idx="138">
                  <c:v>0.39166666666666666</c:v>
                </c:pt>
                <c:pt idx="139">
                  <c:v>0.39166666666666666</c:v>
                </c:pt>
                <c:pt idx="140">
                  <c:v>0.39166666666666666</c:v>
                </c:pt>
                <c:pt idx="141">
                  <c:v>0.40833333333333338</c:v>
                </c:pt>
                <c:pt idx="142">
                  <c:v>0.40833333333333338</c:v>
                </c:pt>
                <c:pt idx="143">
                  <c:v>0.40833333333333338</c:v>
                </c:pt>
                <c:pt idx="144">
                  <c:v>0.40833333333333338</c:v>
                </c:pt>
                <c:pt idx="145">
                  <c:v>0.40833333333333338</c:v>
                </c:pt>
                <c:pt idx="146">
                  <c:v>0.40833333333333338</c:v>
                </c:pt>
                <c:pt idx="147">
                  <c:v>0.40833333333333338</c:v>
                </c:pt>
                <c:pt idx="148">
                  <c:v>0.32500000000000001</c:v>
                </c:pt>
                <c:pt idx="149">
                  <c:v>0.32500000000000001</c:v>
                </c:pt>
                <c:pt idx="150">
                  <c:v>0.24166666666666667</c:v>
                </c:pt>
                <c:pt idx="151">
                  <c:v>0.26944444444444443</c:v>
                </c:pt>
                <c:pt idx="152">
                  <c:v>0.25833333333333336</c:v>
                </c:pt>
                <c:pt idx="153">
                  <c:v>0.25833333333333336</c:v>
                </c:pt>
                <c:pt idx="154">
                  <c:v>0.25833333333333336</c:v>
                </c:pt>
                <c:pt idx="155">
                  <c:v>0.28611111111111115</c:v>
                </c:pt>
                <c:pt idx="156">
                  <c:v>0.36944444444444441</c:v>
                </c:pt>
                <c:pt idx="157">
                  <c:v>0.45277777777777778</c:v>
                </c:pt>
                <c:pt idx="158">
                  <c:v>0.61944444444444446</c:v>
                </c:pt>
                <c:pt idx="159">
                  <c:v>0.70277777777777783</c:v>
                </c:pt>
                <c:pt idx="160">
                  <c:v>0.86944444444444446</c:v>
                </c:pt>
                <c:pt idx="161">
                  <c:v>0.95277777777777783</c:v>
                </c:pt>
                <c:pt idx="162">
                  <c:v>1.1194444444444445</c:v>
                </c:pt>
                <c:pt idx="163">
                  <c:v>1.2861111111111112</c:v>
                </c:pt>
                <c:pt idx="164">
                  <c:v>1.3416666666666668</c:v>
                </c:pt>
                <c:pt idx="165">
                  <c:v>1.3416666666666668</c:v>
                </c:pt>
                <c:pt idx="166">
                  <c:v>1.2305555555555554</c:v>
                </c:pt>
                <c:pt idx="167">
                  <c:v>1.0916666666666666</c:v>
                </c:pt>
                <c:pt idx="168">
                  <c:v>0.7583333333333333</c:v>
                </c:pt>
                <c:pt idx="169">
                  <c:v>9.1666666666666674E-2</c:v>
                </c:pt>
                <c:pt idx="170">
                  <c:v>9.1666666666666674E-2</c:v>
                </c:pt>
                <c:pt idx="171">
                  <c:v>9.1666666666666674E-2</c:v>
                </c:pt>
                <c:pt idx="172">
                  <c:v>9.1666666666666674E-2</c:v>
                </c:pt>
                <c:pt idx="173">
                  <c:v>9.1666666666666674E-2</c:v>
                </c:pt>
                <c:pt idx="174">
                  <c:v>9.1666666666666674E-2</c:v>
                </c:pt>
                <c:pt idx="175">
                  <c:v>9.1666666666666674E-2</c:v>
                </c:pt>
                <c:pt idx="176">
                  <c:v>0.14722222222222223</c:v>
                </c:pt>
                <c:pt idx="177">
                  <c:v>0.67499999999999993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6C-45B1-86DB-1C35EF032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data78!$F$1</c:f>
              <c:strCache>
                <c:ptCount val="1"/>
                <c:pt idx="0">
                  <c:v>tpm2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data78!$F$2:$F$179</c:f>
              <c:numCache>
                <c:formatCode>0.000</c:formatCode>
                <c:ptCount val="178"/>
                <c:pt idx="0">
                  <c:v>9.6933333333333334</c:v>
                </c:pt>
                <c:pt idx="1">
                  <c:v>10.696666666666667</c:v>
                </c:pt>
                <c:pt idx="2">
                  <c:v>9.7533333333333321</c:v>
                </c:pt>
                <c:pt idx="3">
                  <c:v>9.2299999999999986</c:v>
                </c:pt>
                <c:pt idx="4">
                  <c:v>8.7566666666666659</c:v>
                </c:pt>
                <c:pt idx="5">
                  <c:v>10.406666666666666</c:v>
                </c:pt>
                <c:pt idx="6">
                  <c:v>9.836666666666666</c:v>
                </c:pt>
                <c:pt idx="7">
                  <c:v>10.093333333333332</c:v>
                </c:pt>
                <c:pt idx="8">
                  <c:v>10.520000000000001</c:v>
                </c:pt>
                <c:pt idx="9">
                  <c:v>13.646666666666667</c:v>
                </c:pt>
                <c:pt idx="10">
                  <c:v>12.296666666666667</c:v>
                </c:pt>
                <c:pt idx="11">
                  <c:v>11.646666666666667</c:v>
                </c:pt>
                <c:pt idx="12">
                  <c:v>13.533333333333333</c:v>
                </c:pt>
                <c:pt idx="13">
                  <c:v>16.183333333333334</c:v>
                </c:pt>
                <c:pt idx="14">
                  <c:v>15.486666666666666</c:v>
                </c:pt>
                <c:pt idx="15">
                  <c:v>14.949999999999998</c:v>
                </c:pt>
                <c:pt idx="16">
                  <c:v>17.406666666666666</c:v>
                </c:pt>
                <c:pt idx="17">
                  <c:v>19.470000000000002</c:v>
                </c:pt>
                <c:pt idx="18">
                  <c:v>16.64</c:v>
                </c:pt>
                <c:pt idx="19">
                  <c:v>13.82</c:v>
                </c:pt>
                <c:pt idx="20">
                  <c:v>13.226666666666667</c:v>
                </c:pt>
                <c:pt idx="21">
                  <c:v>13.436666666666667</c:v>
                </c:pt>
                <c:pt idx="22">
                  <c:v>12.006666666666668</c:v>
                </c:pt>
                <c:pt idx="23">
                  <c:v>10.126666666666667</c:v>
                </c:pt>
                <c:pt idx="24">
                  <c:v>11.856666666666664</c:v>
                </c:pt>
                <c:pt idx="25">
                  <c:v>13.49</c:v>
                </c:pt>
                <c:pt idx="26">
                  <c:v>11.463333333333333</c:v>
                </c:pt>
                <c:pt idx="27">
                  <c:v>11.589999999999998</c:v>
                </c:pt>
                <c:pt idx="28">
                  <c:v>14.15</c:v>
                </c:pt>
                <c:pt idx="29">
                  <c:v>15.69</c:v>
                </c:pt>
                <c:pt idx="30">
                  <c:v>16.056666666666668</c:v>
                </c:pt>
                <c:pt idx="31">
                  <c:v>18.033333333333331</c:v>
                </c:pt>
                <c:pt idx="32">
                  <c:v>17.900000000000002</c:v>
                </c:pt>
                <c:pt idx="33">
                  <c:v>15.056666666666667</c:v>
                </c:pt>
                <c:pt idx="34">
                  <c:v>16.766666666666666</c:v>
                </c:pt>
                <c:pt idx="35">
                  <c:v>16.083333333333332</c:v>
                </c:pt>
                <c:pt idx="36">
                  <c:v>16.323333333333334</c:v>
                </c:pt>
                <c:pt idx="37">
                  <c:v>14.299999999999999</c:v>
                </c:pt>
                <c:pt idx="38">
                  <c:v>12.410000000000002</c:v>
                </c:pt>
                <c:pt idx="39">
                  <c:v>11.966666666666667</c:v>
                </c:pt>
                <c:pt idx="40">
                  <c:v>10.983333333333334</c:v>
                </c:pt>
                <c:pt idx="41">
                  <c:v>12.256666666666668</c:v>
                </c:pt>
                <c:pt idx="42">
                  <c:v>13.346666666666666</c:v>
                </c:pt>
                <c:pt idx="43">
                  <c:v>14.613333333333335</c:v>
                </c:pt>
                <c:pt idx="44">
                  <c:v>16.45</c:v>
                </c:pt>
                <c:pt idx="45">
                  <c:v>17.783333333333335</c:v>
                </c:pt>
                <c:pt idx="46">
                  <c:v>18.046666666666667</c:v>
                </c:pt>
                <c:pt idx="47">
                  <c:v>18.166666666666668</c:v>
                </c:pt>
                <c:pt idx="48">
                  <c:v>16.456666666666667</c:v>
                </c:pt>
                <c:pt idx="49">
                  <c:v>15.07</c:v>
                </c:pt>
                <c:pt idx="50">
                  <c:v>14.089999999999998</c:v>
                </c:pt>
                <c:pt idx="51">
                  <c:v>12.556666666666667</c:v>
                </c:pt>
                <c:pt idx="52">
                  <c:v>11.68</c:v>
                </c:pt>
                <c:pt idx="53">
                  <c:v>10.823333333333332</c:v>
                </c:pt>
                <c:pt idx="54">
                  <c:v>10.016666666666666</c:v>
                </c:pt>
                <c:pt idx="55">
                  <c:v>8.3833333333333346</c:v>
                </c:pt>
                <c:pt idx="56">
                  <c:v>7.4933333333333323</c:v>
                </c:pt>
                <c:pt idx="57">
                  <c:v>6.7199999999999989</c:v>
                </c:pt>
                <c:pt idx="58">
                  <c:v>5.7700000000000005</c:v>
                </c:pt>
                <c:pt idx="59">
                  <c:v>5.88</c:v>
                </c:pt>
                <c:pt idx="60">
                  <c:v>5.6933333333333325</c:v>
                </c:pt>
                <c:pt idx="61">
                  <c:v>5.2133333333333338</c:v>
                </c:pt>
                <c:pt idx="62">
                  <c:v>4.8966666666666674</c:v>
                </c:pt>
                <c:pt idx="63">
                  <c:v>4.8033333333333337</c:v>
                </c:pt>
                <c:pt idx="64">
                  <c:v>4.8299999999999992</c:v>
                </c:pt>
                <c:pt idx="65">
                  <c:v>4.9633333333333338</c:v>
                </c:pt>
                <c:pt idx="66">
                  <c:v>5.6466666666666656</c:v>
                </c:pt>
                <c:pt idx="67">
                  <c:v>7.1866666666666665</c:v>
                </c:pt>
                <c:pt idx="68">
                  <c:v>8.1933333333333334</c:v>
                </c:pt>
                <c:pt idx="69">
                  <c:v>7.7133333333333338</c:v>
                </c:pt>
                <c:pt idx="70">
                  <c:v>7.5433333333333339</c:v>
                </c:pt>
                <c:pt idx="71">
                  <c:v>7.4533333333333331</c:v>
                </c:pt>
                <c:pt idx="72">
                  <c:v>7.4866666666666672</c:v>
                </c:pt>
                <c:pt idx="73">
                  <c:v>7.5633333333333335</c:v>
                </c:pt>
                <c:pt idx="74">
                  <c:v>7.13</c:v>
                </c:pt>
                <c:pt idx="75">
                  <c:v>6.4266666666666667</c:v>
                </c:pt>
                <c:pt idx="76">
                  <c:v>5.9266666666666667</c:v>
                </c:pt>
                <c:pt idx="77">
                  <c:v>5.753333333333333</c:v>
                </c:pt>
                <c:pt idx="78">
                  <c:v>4.9533333333333331</c:v>
                </c:pt>
                <c:pt idx="79">
                  <c:v>4.95</c:v>
                </c:pt>
                <c:pt idx="80">
                  <c:v>4.9733333333333336</c:v>
                </c:pt>
                <c:pt idx="81">
                  <c:v>5.0666666666666664</c:v>
                </c:pt>
                <c:pt idx="82">
                  <c:v>5.13</c:v>
                </c:pt>
                <c:pt idx="83">
                  <c:v>4.8366666666666669</c:v>
                </c:pt>
                <c:pt idx="84">
                  <c:v>4.7899999999999991</c:v>
                </c:pt>
                <c:pt idx="85">
                  <c:v>4.8500000000000005</c:v>
                </c:pt>
                <c:pt idx="86">
                  <c:v>4.9399999999999995</c:v>
                </c:pt>
                <c:pt idx="87">
                  <c:v>5.4666666666666659</c:v>
                </c:pt>
                <c:pt idx="88">
                  <c:v>5.7833333333333341</c:v>
                </c:pt>
                <c:pt idx="89">
                  <c:v>6.1933333333333325</c:v>
                </c:pt>
                <c:pt idx="90">
                  <c:v>6.4200000000000008</c:v>
                </c:pt>
                <c:pt idx="91">
                  <c:v>6.3133333333333335</c:v>
                </c:pt>
                <c:pt idx="92">
                  <c:v>5.5466666666666669</c:v>
                </c:pt>
                <c:pt idx="93">
                  <c:v>4.9066666666666663</c:v>
                </c:pt>
                <c:pt idx="94">
                  <c:v>4.8466666666666667</c:v>
                </c:pt>
                <c:pt idx="95">
                  <c:v>4.2966666666666669</c:v>
                </c:pt>
                <c:pt idx="96">
                  <c:v>4.3433333333333337</c:v>
                </c:pt>
                <c:pt idx="97">
                  <c:v>4.833333333333333</c:v>
                </c:pt>
                <c:pt idx="98">
                  <c:v>4.953333333333334</c:v>
                </c:pt>
                <c:pt idx="99">
                  <c:v>4.8566666666666665</c:v>
                </c:pt>
                <c:pt idx="100">
                  <c:v>4.7700000000000005</c:v>
                </c:pt>
                <c:pt idx="101">
                  <c:v>4.746666666666667</c:v>
                </c:pt>
                <c:pt idx="102">
                  <c:v>4.8166666666666664</c:v>
                </c:pt>
                <c:pt idx="103">
                  <c:v>5.25</c:v>
                </c:pt>
                <c:pt idx="104">
                  <c:v>5.5433333333333339</c:v>
                </c:pt>
                <c:pt idx="105">
                  <c:v>5.5133333333333328</c:v>
                </c:pt>
                <c:pt idx="106">
                  <c:v>5.44</c:v>
                </c:pt>
                <c:pt idx="107">
                  <c:v>5.416666666666667</c:v>
                </c:pt>
                <c:pt idx="108">
                  <c:v>5.62</c:v>
                </c:pt>
                <c:pt idx="109">
                  <c:v>5.6966666666666663</c:v>
                </c:pt>
                <c:pt idx="110">
                  <c:v>5.63</c:v>
                </c:pt>
                <c:pt idx="111">
                  <c:v>5.63</c:v>
                </c:pt>
                <c:pt idx="112">
                  <c:v>5.6166666666666671</c:v>
                </c:pt>
                <c:pt idx="113">
                  <c:v>5.84</c:v>
                </c:pt>
                <c:pt idx="114">
                  <c:v>6.1499999999999995</c:v>
                </c:pt>
                <c:pt idx="115">
                  <c:v>6.3466666666666667</c:v>
                </c:pt>
                <c:pt idx="116">
                  <c:v>6.41</c:v>
                </c:pt>
                <c:pt idx="117">
                  <c:v>6.4233333333333347</c:v>
                </c:pt>
                <c:pt idx="118">
                  <c:v>6.72</c:v>
                </c:pt>
                <c:pt idx="119">
                  <c:v>7.1166666666666671</c:v>
                </c:pt>
                <c:pt idx="120">
                  <c:v>7.5900000000000007</c:v>
                </c:pt>
                <c:pt idx="121">
                  <c:v>7.8</c:v>
                </c:pt>
                <c:pt idx="122">
                  <c:v>7.4433333333333325</c:v>
                </c:pt>
                <c:pt idx="123">
                  <c:v>5.0599999999999996</c:v>
                </c:pt>
                <c:pt idx="124">
                  <c:v>3.3533333333333335</c:v>
                </c:pt>
                <c:pt idx="125">
                  <c:v>3.16</c:v>
                </c:pt>
                <c:pt idx="126">
                  <c:v>3.2699999999999996</c:v>
                </c:pt>
                <c:pt idx="127">
                  <c:v>3.9530158730158731</c:v>
                </c:pt>
                <c:pt idx="128">
                  <c:v>4.2300000000000004</c:v>
                </c:pt>
                <c:pt idx="129">
                  <c:v>4.7458333333333336</c:v>
                </c:pt>
                <c:pt idx="130">
                  <c:v>4.7991666666666672</c:v>
                </c:pt>
                <c:pt idx="131">
                  <c:v>4.95</c:v>
                </c:pt>
                <c:pt idx="132">
                  <c:v>4.9308333333333332</c:v>
                </c:pt>
                <c:pt idx="133">
                  <c:v>4.9649999999999999</c:v>
                </c:pt>
                <c:pt idx="134">
                  <c:v>4.8741666666666665</c:v>
                </c:pt>
                <c:pt idx="135">
                  <c:v>4.6183333333333332</c:v>
                </c:pt>
                <c:pt idx="136">
                  <c:v>4.4074999999999998</c:v>
                </c:pt>
                <c:pt idx="137">
                  <c:v>3.7833333333333332</c:v>
                </c:pt>
                <c:pt idx="138">
                  <c:v>3.5508333333333333</c:v>
                </c:pt>
                <c:pt idx="139">
                  <c:v>3.1724999999999999</c:v>
                </c:pt>
                <c:pt idx="140">
                  <c:v>2.9966666666666661</c:v>
                </c:pt>
                <c:pt idx="141">
                  <c:v>2.8800000000000003</c:v>
                </c:pt>
                <c:pt idx="142">
                  <c:v>2.6466666666666665</c:v>
                </c:pt>
                <c:pt idx="143">
                  <c:v>2.5866666666666664</c:v>
                </c:pt>
                <c:pt idx="144">
                  <c:v>2.6333333333333333</c:v>
                </c:pt>
                <c:pt idx="145">
                  <c:v>2.69</c:v>
                </c:pt>
                <c:pt idx="146">
                  <c:v>2.6466666666666665</c:v>
                </c:pt>
                <c:pt idx="147">
                  <c:v>2.74</c:v>
                </c:pt>
                <c:pt idx="148">
                  <c:v>2.4533333333333336</c:v>
                </c:pt>
                <c:pt idx="149">
                  <c:v>2.1833333333333336</c:v>
                </c:pt>
                <c:pt idx="150">
                  <c:v>2.15</c:v>
                </c:pt>
                <c:pt idx="151">
                  <c:v>2.2366666666666668</c:v>
                </c:pt>
                <c:pt idx="152">
                  <c:v>2.2966666666666669</c:v>
                </c:pt>
                <c:pt idx="153">
                  <c:v>2.0833333333333335</c:v>
                </c:pt>
                <c:pt idx="154">
                  <c:v>1.8066666666666666</c:v>
                </c:pt>
                <c:pt idx="155">
                  <c:v>1.76</c:v>
                </c:pt>
                <c:pt idx="156">
                  <c:v>1.7833333333333332</c:v>
                </c:pt>
                <c:pt idx="157">
                  <c:v>1.74</c:v>
                </c:pt>
                <c:pt idx="158">
                  <c:v>1.7066666666666668</c:v>
                </c:pt>
                <c:pt idx="159">
                  <c:v>1.7299999999999998</c:v>
                </c:pt>
                <c:pt idx="160">
                  <c:v>1.83</c:v>
                </c:pt>
                <c:pt idx="161">
                  <c:v>2.0299999999999998</c:v>
                </c:pt>
                <c:pt idx="162">
                  <c:v>1.97</c:v>
                </c:pt>
                <c:pt idx="163">
                  <c:v>1.9633333333333336</c:v>
                </c:pt>
                <c:pt idx="164">
                  <c:v>1.9533333333333331</c:v>
                </c:pt>
                <c:pt idx="165">
                  <c:v>1.5033333333333332</c:v>
                </c:pt>
                <c:pt idx="166">
                  <c:v>1.0233333333333332</c:v>
                </c:pt>
                <c:pt idx="167">
                  <c:v>0.89666666666666661</c:v>
                </c:pt>
                <c:pt idx="168">
                  <c:v>0.77</c:v>
                </c:pt>
                <c:pt idx="169">
                  <c:v>0.12333333333333334</c:v>
                </c:pt>
                <c:pt idx="170">
                  <c:v>9.6666666666666679E-2</c:v>
                </c:pt>
                <c:pt idx="171">
                  <c:v>3.6666666666666674E-2</c:v>
                </c:pt>
                <c:pt idx="172">
                  <c:v>1.6666666666666666E-2</c:v>
                </c:pt>
                <c:pt idx="173">
                  <c:v>3.6666666666666667E-2</c:v>
                </c:pt>
                <c:pt idx="174">
                  <c:v>1.3333333333333334E-2</c:v>
                </c:pt>
                <c:pt idx="175">
                  <c:v>4.6666666666666669E-2</c:v>
                </c:pt>
                <c:pt idx="176">
                  <c:v>0.10333333333333335</c:v>
                </c:pt>
                <c:pt idx="177">
                  <c:v>1.0033333333333332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12-48F9-A4AF-F2AFB8114A74}"/>
            </c:ext>
          </c:extLst>
        </c:ser>
        <c:ser>
          <c:idx val="1"/>
          <c:order val="1"/>
          <c:tx>
            <c:strRef>
              <c:f>data78!$G$1</c:f>
              <c:strCache>
                <c:ptCount val="1"/>
                <c:pt idx="0">
                  <c:v>tpm2p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data78!$G$2:$G$179</c:f>
              <c:numCache>
                <c:formatCode>#,##0.000</c:formatCode>
                <c:ptCount val="178"/>
                <c:pt idx="0">
                  <c:v>2.4316272021629182</c:v>
                </c:pt>
                <c:pt idx="1">
                  <c:v>3.434960535496252</c:v>
                </c:pt>
                <c:pt idx="2">
                  <c:v>2.4916272021629169</c:v>
                </c:pt>
                <c:pt idx="3">
                  <c:v>1.9682938688295835</c:v>
                </c:pt>
                <c:pt idx="4">
                  <c:v>1.4949605354962507</c:v>
                </c:pt>
                <c:pt idx="5">
                  <c:v>3.1449605354962511</c:v>
                </c:pt>
                <c:pt idx="6">
                  <c:v>2.5749605354962508</c:v>
                </c:pt>
                <c:pt idx="7">
                  <c:v>2.8316272021629167</c:v>
                </c:pt>
                <c:pt idx="8">
                  <c:v>3.2582938688295862</c:v>
                </c:pt>
                <c:pt idx="9">
                  <c:v>6.3849605354962513</c:v>
                </c:pt>
                <c:pt idx="10">
                  <c:v>5.0349605354962517</c:v>
                </c:pt>
                <c:pt idx="11">
                  <c:v>4.3849605354962513</c:v>
                </c:pt>
                <c:pt idx="12">
                  <c:v>6.271627202162918</c:v>
                </c:pt>
                <c:pt idx="13">
                  <c:v>8.9216272021629184</c:v>
                </c:pt>
                <c:pt idx="14">
                  <c:v>8.2249605354962512</c:v>
                </c:pt>
                <c:pt idx="15">
                  <c:v>7.6882938688295823</c:v>
                </c:pt>
                <c:pt idx="16">
                  <c:v>10.144960535496251</c:v>
                </c:pt>
                <c:pt idx="17">
                  <c:v>12.208293868829587</c:v>
                </c:pt>
                <c:pt idx="18">
                  <c:v>9.3782938688295854</c:v>
                </c:pt>
                <c:pt idx="19">
                  <c:v>6.5582938688295851</c:v>
                </c:pt>
                <c:pt idx="20">
                  <c:v>5.9649605354962514</c:v>
                </c:pt>
                <c:pt idx="21">
                  <c:v>6.1749605354962522</c:v>
                </c:pt>
                <c:pt idx="22">
                  <c:v>4.7449605354962525</c:v>
                </c:pt>
                <c:pt idx="23">
                  <c:v>2.8649605354962517</c:v>
                </c:pt>
                <c:pt idx="24">
                  <c:v>4.5949605354962486</c:v>
                </c:pt>
                <c:pt idx="25">
                  <c:v>6.228293868829585</c:v>
                </c:pt>
                <c:pt idx="26">
                  <c:v>4.2016272021629177</c:v>
                </c:pt>
                <c:pt idx="27">
                  <c:v>4.3282938688295829</c:v>
                </c:pt>
                <c:pt idx="28">
                  <c:v>6.8882938688295852</c:v>
                </c:pt>
                <c:pt idx="29">
                  <c:v>8.4282938688295843</c:v>
                </c:pt>
                <c:pt idx="30">
                  <c:v>8.7949605354962532</c:v>
                </c:pt>
                <c:pt idx="31">
                  <c:v>10.771627202162916</c:v>
                </c:pt>
                <c:pt idx="32">
                  <c:v>10.638293868829587</c:v>
                </c:pt>
                <c:pt idx="33">
                  <c:v>7.7949605354962515</c:v>
                </c:pt>
                <c:pt idx="34">
                  <c:v>9.5049605354962505</c:v>
                </c:pt>
                <c:pt idx="35">
                  <c:v>8.821627202162917</c:v>
                </c:pt>
                <c:pt idx="36">
                  <c:v>9.0616272021629189</c:v>
                </c:pt>
                <c:pt idx="37">
                  <c:v>7.0382938688295837</c:v>
                </c:pt>
                <c:pt idx="38">
                  <c:v>5.1482938688295867</c:v>
                </c:pt>
                <c:pt idx="39">
                  <c:v>4.7049605354962516</c:v>
                </c:pt>
                <c:pt idx="40">
                  <c:v>3.7216272021629191</c:v>
                </c:pt>
                <c:pt idx="41">
                  <c:v>4.9949605354962525</c:v>
                </c:pt>
                <c:pt idx="42">
                  <c:v>6.0849605354962506</c:v>
                </c:pt>
                <c:pt idx="43">
                  <c:v>7.3516272021629199</c:v>
                </c:pt>
                <c:pt idx="44">
                  <c:v>9.1882938688295841</c:v>
                </c:pt>
                <c:pt idx="45">
                  <c:v>10.52162720216292</c:v>
                </c:pt>
                <c:pt idx="46">
                  <c:v>10.784960535496252</c:v>
                </c:pt>
                <c:pt idx="47">
                  <c:v>10.904960535496253</c:v>
                </c:pt>
                <c:pt idx="48">
                  <c:v>9.1949605354962518</c:v>
                </c:pt>
                <c:pt idx="49">
                  <c:v>7.8082938688295851</c:v>
                </c:pt>
                <c:pt idx="50">
                  <c:v>6.8282938688295829</c:v>
                </c:pt>
                <c:pt idx="51">
                  <c:v>5.2949605354962515</c:v>
                </c:pt>
                <c:pt idx="52">
                  <c:v>4.4182938688295845</c:v>
                </c:pt>
                <c:pt idx="53">
                  <c:v>3.5616272021629172</c:v>
                </c:pt>
                <c:pt idx="54">
                  <c:v>2.7549605354962505</c:v>
                </c:pt>
                <c:pt idx="55">
                  <c:v>1.1216272021629194</c:v>
                </c:pt>
                <c:pt idx="56">
                  <c:v>0.2316272021629171</c:v>
                </c:pt>
                <c:pt idx="57">
                  <c:v>-0.54170613117041633</c:v>
                </c:pt>
                <c:pt idx="58">
                  <c:v>-1.4917061311704147</c:v>
                </c:pt>
                <c:pt idx="59">
                  <c:v>-1.3817061311704153</c:v>
                </c:pt>
                <c:pt idx="60">
                  <c:v>-1.5683727978370827</c:v>
                </c:pt>
                <c:pt idx="61">
                  <c:v>-2.0483727978370814</c:v>
                </c:pt>
                <c:pt idx="62">
                  <c:v>-2.3650394645037478</c:v>
                </c:pt>
                <c:pt idx="63">
                  <c:v>-2.4583727978370815</c:v>
                </c:pt>
                <c:pt idx="64">
                  <c:v>-2.431706131170416</c:v>
                </c:pt>
                <c:pt idx="65">
                  <c:v>-2.2983727978370814</c:v>
                </c:pt>
                <c:pt idx="66">
                  <c:v>-1.6150394645037496</c:v>
                </c:pt>
                <c:pt idx="67">
                  <c:v>-7.5039464503748654E-2</c:v>
                </c:pt>
                <c:pt idx="68">
                  <c:v>0.93162720216291817</c:v>
                </c:pt>
                <c:pt idx="69">
                  <c:v>0.45162720216291863</c:v>
                </c:pt>
                <c:pt idx="70">
                  <c:v>0.2816272021629187</c:v>
                </c:pt>
                <c:pt idx="71">
                  <c:v>0.19162720216291795</c:v>
                </c:pt>
                <c:pt idx="72">
                  <c:v>0.22496053549625206</c:v>
                </c:pt>
                <c:pt idx="73">
                  <c:v>0.30162720216291827</c:v>
                </c:pt>
                <c:pt idx="74">
                  <c:v>-0.1317061311704153</c:v>
                </c:pt>
                <c:pt idx="75">
                  <c:v>-0.83503946450374844</c:v>
                </c:pt>
                <c:pt idx="76">
                  <c:v>-1.3350394645037484</c:v>
                </c:pt>
                <c:pt idx="77">
                  <c:v>-1.5083727978370822</c:v>
                </c:pt>
                <c:pt idx="78">
                  <c:v>-2.308372797837082</c:v>
                </c:pt>
                <c:pt idx="79">
                  <c:v>-2.311706131170415</c:v>
                </c:pt>
                <c:pt idx="80">
                  <c:v>-2.2883727978370816</c:v>
                </c:pt>
                <c:pt idx="81">
                  <c:v>-2.1950394645037488</c:v>
                </c:pt>
                <c:pt idx="82">
                  <c:v>-2.1317061311704153</c:v>
                </c:pt>
                <c:pt idx="83">
                  <c:v>-2.4250394645037483</c:v>
                </c:pt>
                <c:pt idx="84">
                  <c:v>-2.471706131170416</c:v>
                </c:pt>
                <c:pt idx="85">
                  <c:v>-2.4117061311704147</c:v>
                </c:pt>
                <c:pt idx="86">
                  <c:v>-2.3217061311704157</c:v>
                </c:pt>
                <c:pt idx="87">
                  <c:v>-1.7950394645037493</c:v>
                </c:pt>
                <c:pt idx="88">
                  <c:v>-1.4783727978370811</c:v>
                </c:pt>
                <c:pt idx="89">
                  <c:v>-1.0683727978370827</c:v>
                </c:pt>
                <c:pt idx="90">
                  <c:v>-0.84170613117041437</c:v>
                </c:pt>
                <c:pt idx="91">
                  <c:v>-0.94837279783708173</c:v>
                </c:pt>
                <c:pt idx="92">
                  <c:v>-1.7150394645037483</c:v>
                </c:pt>
                <c:pt idx="93">
                  <c:v>-2.3550394645037489</c:v>
                </c:pt>
                <c:pt idx="94">
                  <c:v>-2.4150394645037485</c:v>
                </c:pt>
                <c:pt idx="95">
                  <c:v>-2.9650394645037483</c:v>
                </c:pt>
                <c:pt idx="96">
                  <c:v>-2.9183727978370815</c:v>
                </c:pt>
                <c:pt idx="97">
                  <c:v>-2.4283727978370822</c:v>
                </c:pt>
                <c:pt idx="98">
                  <c:v>-2.3083727978370812</c:v>
                </c:pt>
                <c:pt idx="99">
                  <c:v>-2.4050394645037487</c:v>
                </c:pt>
                <c:pt idx="100">
                  <c:v>-2.4917061311704147</c:v>
                </c:pt>
                <c:pt idx="101">
                  <c:v>-2.5150394645037482</c:v>
                </c:pt>
                <c:pt idx="102">
                  <c:v>-2.4450394645037488</c:v>
                </c:pt>
                <c:pt idx="103">
                  <c:v>-2.0117061311704152</c:v>
                </c:pt>
                <c:pt idx="104">
                  <c:v>-1.7183727978370813</c:v>
                </c:pt>
                <c:pt idx="105">
                  <c:v>-1.7483727978370824</c:v>
                </c:pt>
                <c:pt idx="106">
                  <c:v>-1.8217061311704148</c:v>
                </c:pt>
                <c:pt idx="107">
                  <c:v>-1.8450394645037482</c:v>
                </c:pt>
                <c:pt idx="108">
                  <c:v>-1.6417061311704151</c:v>
                </c:pt>
                <c:pt idx="109">
                  <c:v>-1.5650394645037489</c:v>
                </c:pt>
                <c:pt idx="110">
                  <c:v>-1.6317061311704153</c:v>
                </c:pt>
                <c:pt idx="111">
                  <c:v>-1.6317061311704153</c:v>
                </c:pt>
                <c:pt idx="112">
                  <c:v>-1.6450394645037481</c:v>
                </c:pt>
                <c:pt idx="113">
                  <c:v>-1.4217061311704153</c:v>
                </c:pt>
                <c:pt idx="114">
                  <c:v>-1.1117061311704157</c:v>
                </c:pt>
                <c:pt idx="115">
                  <c:v>-0.91503946450374851</c:v>
                </c:pt>
                <c:pt idx="116">
                  <c:v>-0.85170613117041505</c:v>
                </c:pt>
                <c:pt idx="117">
                  <c:v>-0.83837279783708052</c:v>
                </c:pt>
                <c:pt idx="118">
                  <c:v>-0.54170613117041544</c:v>
                </c:pt>
                <c:pt idx="119">
                  <c:v>-0.14503946450374805</c:v>
                </c:pt>
                <c:pt idx="120">
                  <c:v>0.32829386882958556</c:v>
                </c:pt>
                <c:pt idx="121">
                  <c:v>0.53829386882958463</c:v>
                </c:pt>
                <c:pt idx="122">
                  <c:v>0.18162720216291728</c:v>
                </c:pt>
                <c:pt idx="123">
                  <c:v>-2.2017061311704156</c:v>
                </c:pt>
                <c:pt idx="124">
                  <c:v>-3.9083727978370817</c:v>
                </c:pt>
                <c:pt idx="125">
                  <c:v>-4.101706131170415</c:v>
                </c:pt>
                <c:pt idx="126">
                  <c:v>-3.9917061311704156</c:v>
                </c:pt>
                <c:pt idx="127">
                  <c:v>-3.3086902581545421</c:v>
                </c:pt>
                <c:pt idx="128">
                  <c:v>-3.0317061311704148</c:v>
                </c:pt>
                <c:pt idx="129">
                  <c:v>-2.5158727978370816</c:v>
                </c:pt>
                <c:pt idx="130">
                  <c:v>-2.4625394645037479</c:v>
                </c:pt>
                <c:pt idx="131">
                  <c:v>-2.311706131170415</c:v>
                </c:pt>
                <c:pt idx="132">
                  <c:v>-2.330872797837082</c:v>
                </c:pt>
                <c:pt idx="133">
                  <c:v>-2.2967061311704153</c:v>
                </c:pt>
                <c:pt idx="134">
                  <c:v>-2.3875394645037487</c:v>
                </c:pt>
                <c:pt idx="135">
                  <c:v>-2.643372797837082</c:v>
                </c:pt>
                <c:pt idx="136">
                  <c:v>-2.8542061311704154</c:v>
                </c:pt>
                <c:pt idx="137">
                  <c:v>-3.478372797837082</c:v>
                </c:pt>
                <c:pt idx="138">
                  <c:v>-3.7108727978370819</c:v>
                </c:pt>
                <c:pt idx="139">
                  <c:v>-4.0892061311704158</c:v>
                </c:pt>
                <c:pt idx="140">
                  <c:v>-4.265039464503749</c:v>
                </c:pt>
                <c:pt idx="141">
                  <c:v>-4.3817061311704144</c:v>
                </c:pt>
                <c:pt idx="142">
                  <c:v>-4.6150394645037487</c:v>
                </c:pt>
                <c:pt idx="143">
                  <c:v>-4.6750394645037492</c:v>
                </c:pt>
                <c:pt idx="144">
                  <c:v>-4.6283727978370823</c:v>
                </c:pt>
                <c:pt idx="145">
                  <c:v>-4.5717061311704157</c:v>
                </c:pt>
                <c:pt idx="146">
                  <c:v>-4.6150394645037487</c:v>
                </c:pt>
                <c:pt idx="147">
                  <c:v>-4.521706131170415</c:v>
                </c:pt>
                <c:pt idx="148">
                  <c:v>-4.808372797837082</c:v>
                </c:pt>
                <c:pt idx="149">
                  <c:v>-5.0783727978370816</c:v>
                </c:pt>
                <c:pt idx="150">
                  <c:v>-5.1117061311704148</c:v>
                </c:pt>
                <c:pt idx="151">
                  <c:v>-5.0250394645037488</c:v>
                </c:pt>
                <c:pt idx="152">
                  <c:v>-4.9650394645037483</c:v>
                </c:pt>
                <c:pt idx="153">
                  <c:v>-5.1783727978370813</c:v>
                </c:pt>
                <c:pt idx="154">
                  <c:v>-5.4550394645037485</c:v>
                </c:pt>
                <c:pt idx="155">
                  <c:v>-5.5017061311704154</c:v>
                </c:pt>
                <c:pt idx="156">
                  <c:v>-5.478372797837082</c:v>
                </c:pt>
                <c:pt idx="157">
                  <c:v>-5.521706131170415</c:v>
                </c:pt>
                <c:pt idx="158">
                  <c:v>-5.5550394645037482</c:v>
                </c:pt>
                <c:pt idx="159">
                  <c:v>-5.5317061311704157</c:v>
                </c:pt>
                <c:pt idx="160">
                  <c:v>-5.4317061311704151</c:v>
                </c:pt>
                <c:pt idx="161">
                  <c:v>-5.2317061311704158</c:v>
                </c:pt>
                <c:pt idx="162">
                  <c:v>-5.2917061311704154</c:v>
                </c:pt>
                <c:pt idx="163">
                  <c:v>-5.2983727978370814</c:v>
                </c:pt>
                <c:pt idx="164">
                  <c:v>-5.308372797837082</c:v>
                </c:pt>
                <c:pt idx="165">
                  <c:v>-5.7583727978370822</c:v>
                </c:pt>
                <c:pt idx="166">
                  <c:v>-6.2383727978370818</c:v>
                </c:pt>
                <c:pt idx="167">
                  <c:v>-6.3650394645037487</c:v>
                </c:pt>
                <c:pt idx="168">
                  <c:v>-6.4917061311704156</c:v>
                </c:pt>
                <c:pt idx="169">
                  <c:v>-7.1383727978370821</c:v>
                </c:pt>
                <c:pt idx="170">
                  <c:v>-7.1650394645037485</c:v>
                </c:pt>
                <c:pt idx="171">
                  <c:v>-7.2250394645037481</c:v>
                </c:pt>
                <c:pt idx="172">
                  <c:v>-7.2450394645037486</c:v>
                </c:pt>
                <c:pt idx="173">
                  <c:v>-7.2250394645037481</c:v>
                </c:pt>
                <c:pt idx="174">
                  <c:v>-7.2483727978370815</c:v>
                </c:pt>
                <c:pt idx="175">
                  <c:v>-7.2150394645037483</c:v>
                </c:pt>
                <c:pt idx="176">
                  <c:v>-7.1583727978370817</c:v>
                </c:pt>
                <c:pt idx="177">
                  <c:v>-6.2583727978370822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12-48F9-A4AF-F2AFB8114A74}"/>
            </c:ext>
          </c:extLst>
        </c:ser>
        <c:ser>
          <c:idx val="2"/>
          <c:order val="2"/>
          <c:tx>
            <c:strRef>
              <c:f>data78!$H$1</c:f>
              <c:strCache>
                <c:ptCount val="1"/>
                <c:pt idx="0">
                  <c:v>tpm2lin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data78!$H$2:$H$179</c:f>
              <c:numCache>
                <c:formatCode>#,##0.000</c:formatCode>
                <c:ptCount val="178"/>
                <c:pt idx="0">
                  <c:v>-4.7119826598435921</c:v>
                </c:pt>
                <c:pt idx="1">
                  <c:v>-3.6271813057578637</c:v>
                </c:pt>
                <c:pt idx="2">
                  <c:v>-4.4890466183388025</c:v>
                </c:pt>
                <c:pt idx="3">
                  <c:v>-4.9309119309197413</c:v>
                </c:pt>
                <c:pt idx="4">
                  <c:v>-5.3227772435006795</c:v>
                </c:pt>
                <c:pt idx="5">
                  <c:v>-3.5913092227482846</c:v>
                </c:pt>
                <c:pt idx="6">
                  <c:v>-4.0798412019958903</c:v>
                </c:pt>
                <c:pt idx="7">
                  <c:v>-3.7417065145768298</c:v>
                </c:pt>
                <c:pt idx="8">
                  <c:v>-3.233571827157764</c:v>
                </c:pt>
                <c:pt idx="9">
                  <c:v>-2.5437139738704317E-2</c:v>
                </c:pt>
                <c:pt idx="10">
                  <c:v>-1.2939691189863094</c:v>
                </c:pt>
                <c:pt idx="11">
                  <c:v>-1.8625010982339152</c:v>
                </c:pt>
                <c:pt idx="12">
                  <c:v>0.10563358918514609</c:v>
                </c:pt>
                <c:pt idx="13">
                  <c:v>2.837101609937541</c:v>
                </c:pt>
                <c:pt idx="14">
                  <c:v>2.2219029640232701</c:v>
                </c:pt>
                <c:pt idx="15">
                  <c:v>1.7667043181089959</c:v>
                </c:pt>
                <c:pt idx="16">
                  <c:v>4.3048390055280592</c:v>
                </c:pt>
                <c:pt idx="17">
                  <c:v>6.4496403596137899</c:v>
                </c:pt>
                <c:pt idx="18">
                  <c:v>3.7011083803661826</c:v>
                </c:pt>
                <c:pt idx="19">
                  <c:v>0.96257640111857867</c:v>
                </c:pt>
                <c:pt idx="20">
                  <c:v>0.45071108853763953</c:v>
                </c:pt>
                <c:pt idx="21">
                  <c:v>0.74217910929003494</c:v>
                </c:pt>
                <c:pt idx="22">
                  <c:v>-0.60635286995757021</c:v>
                </c:pt>
                <c:pt idx="23">
                  <c:v>-2.4048848492051764</c:v>
                </c:pt>
                <c:pt idx="24">
                  <c:v>-0.59341682845278498</c:v>
                </c:pt>
                <c:pt idx="25">
                  <c:v>1.121384525632946</c:v>
                </c:pt>
                <c:pt idx="26">
                  <c:v>-0.82381412028132495</c:v>
                </c:pt>
                <c:pt idx="27">
                  <c:v>-0.61567943286226523</c:v>
                </c:pt>
                <c:pt idx="28">
                  <c:v>2.0257885878901316</c:v>
                </c:pt>
                <c:pt idx="29">
                  <c:v>3.6472566086425253</c:v>
                </c:pt>
                <c:pt idx="30">
                  <c:v>4.0953912960615888</c:v>
                </c:pt>
                <c:pt idx="31">
                  <c:v>6.1535259834806482</c:v>
                </c:pt>
                <c:pt idx="32">
                  <c:v>6.1016606708997134</c:v>
                </c:pt>
                <c:pt idx="33">
                  <c:v>3.3397953583187725</c:v>
                </c:pt>
                <c:pt idx="34">
                  <c:v>5.1312633790711661</c:v>
                </c:pt>
                <c:pt idx="35">
                  <c:v>4.5293980664902271</c:v>
                </c:pt>
                <c:pt idx="36">
                  <c:v>4.8508660872426237</c:v>
                </c:pt>
                <c:pt idx="37">
                  <c:v>2.9090007746616831</c:v>
                </c:pt>
                <c:pt idx="38">
                  <c:v>1.1004687954140824</c:v>
                </c:pt>
                <c:pt idx="39">
                  <c:v>0.73860348283314181</c:v>
                </c:pt>
                <c:pt idx="40">
                  <c:v>-0.16326182974779613</c:v>
                </c:pt>
                <c:pt idx="41">
                  <c:v>1.1915395243379319</c:v>
                </c:pt>
                <c:pt idx="42">
                  <c:v>2.3630075450903245</c:v>
                </c:pt>
                <c:pt idx="43">
                  <c:v>3.7111422325093901</c:v>
                </c:pt>
                <c:pt idx="44">
                  <c:v>5.6292769199284489</c:v>
                </c:pt>
                <c:pt idx="45">
                  <c:v>7.0440782740141792</c:v>
                </c:pt>
                <c:pt idx="46">
                  <c:v>7.3888796280999056</c:v>
                </c:pt>
                <c:pt idx="47">
                  <c:v>7.5903476488523012</c:v>
                </c:pt>
                <c:pt idx="48">
                  <c:v>5.9618156696046967</c:v>
                </c:pt>
                <c:pt idx="49">
                  <c:v>4.6566170236904227</c:v>
                </c:pt>
                <c:pt idx="50">
                  <c:v>3.7580850444428169</c:v>
                </c:pt>
                <c:pt idx="51">
                  <c:v>2.30621973186188</c:v>
                </c:pt>
                <c:pt idx="52">
                  <c:v>1.5110210859476076</c:v>
                </c:pt>
                <c:pt idx="53">
                  <c:v>0.73582244003333663</c:v>
                </c:pt>
                <c:pt idx="54">
                  <c:v>1.0623794119062779E-2</c:v>
                </c:pt>
                <c:pt idx="55">
                  <c:v>-1.541241518461872</c:v>
                </c:pt>
                <c:pt idx="56">
                  <c:v>-2.3497734977094797</c:v>
                </c:pt>
                <c:pt idx="57">
                  <c:v>-3.0416388102904186</c:v>
                </c:pt>
                <c:pt idx="58">
                  <c:v>-3.9101707895380224</c:v>
                </c:pt>
                <c:pt idx="59">
                  <c:v>-3.7187027687856284</c:v>
                </c:pt>
                <c:pt idx="60">
                  <c:v>-3.8239014146998995</c:v>
                </c:pt>
                <c:pt idx="61">
                  <c:v>-4.2224333939475054</c:v>
                </c:pt>
                <c:pt idx="62">
                  <c:v>-4.4576320398617755</c:v>
                </c:pt>
                <c:pt idx="63">
                  <c:v>-4.4694973524427146</c:v>
                </c:pt>
                <c:pt idx="64">
                  <c:v>-4.3613626650236546</c:v>
                </c:pt>
                <c:pt idx="65">
                  <c:v>-4.1465613109379236</c:v>
                </c:pt>
                <c:pt idx="66">
                  <c:v>-3.381759956852199</c:v>
                </c:pt>
                <c:pt idx="67">
                  <c:v>-1.7602919360998017</c:v>
                </c:pt>
                <c:pt idx="68">
                  <c:v>-0.67215724868074034</c:v>
                </c:pt>
                <c:pt idx="69">
                  <c:v>-1.0706892279283453</c:v>
                </c:pt>
                <c:pt idx="70">
                  <c:v>-1.1592212071759507</c:v>
                </c:pt>
                <c:pt idx="71">
                  <c:v>-1.1677531864235569</c:v>
                </c:pt>
                <c:pt idx="72">
                  <c:v>-1.0529518323378264</c:v>
                </c:pt>
                <c:pt idx="73">
                  <c:v>-0.8948171449187674</c:v>
                </c:pt>
                <c:pt idx="74">
                  <c:v>-1.2466824574997046</c:v>
                </c:pt>
                <c:pt idx="75">
                  <c:v>-1.8685477700806432</c:v>
                </c:pt>
                <c:pt idx="76">
                  <c:v>-2.2870797493282486</c:v>
                </c:pt>
                <c:pt idx="77">
                  <c:v>-2.3789450619091861</c:v>
                </c:pt>
                <c:pt idx="78">
                  <c:v>-3.0974770411567931</c:v>
                </c:pt>
                <c:pt idx="79">
                  <c:v>-3.0193423537377297</c:v>
                </c:pt>
                <c:pt idx="80">
                  <c:v>-2.9145409996520018</c:v>
                </c:pt>
                <c:pt idx="81">
                  <c:v>-2.7397396455662744</c:v>
                </c:pt>
                <c:pt idx="82">
                  <c:v>-2.5949382914805454</c:v>
                </c:pt>
                <c:pt idx="83">
                  <c:v>-2.8068036040614839</c:v>
                </c:pt>
                <c:pt idx="84">
                  <c:v>-2.7720022499757571</c:v>
                </c:pt>
                <c:pt idx="85">
                  <c:v>-2.6305342292233602</c:v>
                </c:pt>
                <c:pt idx="86">
                  <c:v>-2.4590662084709667</c:v>
                </c:pt>
                <c:pt idx="87">
                  <c:v>-1.8509315210519057</c:v>
                </c:pt>
                <c:pt idx="88">
                  <c:v>-1.4527968336328421</c:v>
                </c:pt>
                <c:pt idx="89">
                  <c:v>-0.96132881288044914</c:v>
                </c:pt>
                <c:pt idx="90">
                  <c:v>-0.65319412546138622</c:v>
                </c:pt>
                <c:pt idx="91">
                  <c:v>-0.67839277137565812</c:v>
                </c:pt>
                <c:pt idx="92">
                  <c:v>-1.3635914172899302</c:v>
                </c:pt>
                <c:pt idx="93">
                  <c:v>-1.9221233965375362</c:v>
                </c:pt>
                <c:pt idx="94">
                  <c:v>-1.9006553757851403</c:v>
                </c:pt>
                <c:pt idx="95">
                  <c:v>-2.3691873550327456</c:v>
                </c:pt>
                <c:pt idx="96">
                  <c:v>-2.2410526676136842</c:v>
                </c:pt>
                <c:pt idx="97">
                  <c:v>-1.6695846468612894</c:v>
                </c:pt>
                <c:pt idx="98">
                  <c:v>-1.4681166261088938</c:v>
                </c:pt>
                <c:pt idx="99">
                  <c:v>-1.4833152720231668</c:v>
                </c:pt>
                <c:pt idx="100">
                  <c:v>-1.4885139179374383</c:v>
                </c:pt>
                <c:pt idx="101">
                  <c:v>-1.4303792305183753</c:v>
                </c:pt>
                <c:pt idx="102">
                  <c:v>-1.2789112097659814</c:v>
                </c:pt>
                <c:pt idx="103">
                  <c:v>-0.76410985568025325</c:v>
                </c:pt>
                <c:pt idx="104">
                  <c:v>-0.38930850159452479</c:v>
                </c:pt>
                <c:pt idx="105">
                  <c:v>-0.33784048084213136</c:v>
                </c:pt>
                <c:pt idx="106">
                  <c:v>-0.32970579342306916</c:v>
                </c:pt>
                <c:pt idx="107">
                  <c:v>-0.27157110600400625</c:v>
                </c:pt>
                <c:pt idx="108">
                  <c:v>1.3230248081721463E-2</c:v>
                </c:pt>
                <c:pt idx="109">
                  <c:v>0.17136493550078225</c:v>
                </c:pt>
                <c:pt idx="110">
                  <c:v>0.18616628958651038</c:v>
                </c:pt>
                <c:pt idx="111">
                  <c:v>0.26763431033890495</c:v>
                </c:pt>
                <c:pt idx="112">
                  <c:v>0.33576899775796676</c:v>
                </c:pt>
                <c:pt idx="113">
                  <c:v>0.64057035184369582</c:v>
                </c:pt>
                <c:pt idx="114">
                  <c:v>1.03203837259609</c:v>
                </c:pt>
                <c:pt idx="115">
                  <c:v>1.3101730600151518</c:v>
                </c:pt>
                <c:pt idx="116">
                  <c:v>1.4549744141008798</c:v>
                </c:pt>
                <c:pt idx="117">
                  <c:v>1.5497757681866089</c:v>
                </c:pt>
                <c:pt idx="118">
                  <c:v>1.9279104556056685</c:v>
                </c:pt>
                <c:pt idx="119">
                  <c:v>2.4060451430247323</c:v>
                </c:pt>
                <c:pt idx="120">
                  <c:v>2.9608464971104604</c:v>
                </c:pt>
                <c:pt idx="121">
                  <c:v>3.2523145178628541</c:v>
                </c:pt>
                <c:pt idx="122">
                  <c:v>2.9771158719485813</c:v>
                </c:pt>
                <c:pt idx="123">
                  <c:v>0.675250559367643</c:v>
                </c:pt>
                <c:pt idx="124">
                  <c:v>-0.94994808654662855</c:v>
                </c:pt>
                <c:pt idx="125">
                  <c:v>-1.0618133991275656</c:v>
                </c:pt>
                <c:pt idx="126">
                  <c:v>-0.87034537837517156</c:v>
                </c:pt>
                <c:pt idx="127">
                  <c:v>-0.10586148460690348</c:v>
                </c:pt>
                <c:pt idx="128">
                  <c:v>0.25259066312961842</c:v>
                </c:pt>
                <c:pt idx="129">
                  <c:v>0.84989201721534613</c:v>
                </c:pt>
                <c:pt idx="130">
                  <c:v>0.98469337130107615</c:v>
                </c:pt>
                <c:pt idx="131">
                  <c:v>1.2169947253868036</c:v>
                </c:pt>
                <c:pt idx="132">
                  <c:v>1.2792960794725312</c:v>
                </c:pt>
                <c:pt idx="133">
                  <c:v>1.3949307668915925</c:v>
                </c:pt>
                <c:pt idx="134">
                  <c:v>1.3855654543106537</c:v>
                </c:pt>
                <c:pt idx="135">
                  <c:v>1.2112001417297149</c:v>
                </c:pt>
                <c:pt idx="136">
                  <c:v>1.0818348291487778</c:v>
                </c:pt>
                <c:pt idx="137">
                  <c:v>0.53913618323450585</c:v>
                </c:pt>
                <c:pt idx="138">
                  <c:v>0.38810420398690049</c:v>
                </c:pt>
                <c:pt idx="139">
                  <c:v>9.1238891405961642E-2</c:v>
                </c:pt>
                <c:pt idx="140">
                  <c:v>-3.1264211749775228E-3</c:v>
                </c:pt>
                <c:pt idx="141">
                  <c:v>-3.8325067089248765E-2</c:v>
                </c:pt>
                <c:pt idx="142">
                  <c:v>-0.19019037967018626</c:v>
                </c:pt>
                <c:pt idx="143">
                  <c:v>-0.16872235891779175</c:v>
                </c:pt>
                <c:pt idx="144">
                  <c:v>-4.0587671498730327E-2</c:v>
                </c:pt>
                <c:pt idx="145">
                  <c:v>9.7547015920330882E-2</c:v>
                </c:pt>
                <c:pt idx="146">
                  <c:v>0.135681703339392</c:v>
                </c:pt>
                <c:pt idx="147">
                  <c:v>0.31048305742512028</c:v>
                </c:pt>
                <c:pt idx="148">
                  <c:v>0.10528441151085</c:v>
                </c:pt>
                <c:pt idx="149">
                  <c:v>-8.3247567736755457E-2</c:v>
                </c:pt>
                <c:pt idx="150">
                  <c:v>-3.511288031769455E-2</c:v>
                </c:pt>
                <c:pt idx="151">
                  <c:v>0.13302180710136691</c:v>
                </c:pt>
                <c:pt idx="152">
                  <c:v>0.27448982785376153</c:v>
                </c:pt>
                <c:pt idx="153">
                  <c:v>0.14262451527282272</c:v>
                </c:pt>
                <c:pt idx="154">
                  <c:v>-5.257413064144778E-2</c:v>
                </c:pt>
                <c:pt idx="155">
                  <c:v>-1.7772776555719849E-2</c:v>
                </c:pt>
                <c:pt idx="156">
                  <c:v>8.7028577530007922E-2</c:v>
                </c:pt>
                <c:pt idx="157">
                  <c:v>0.12516326494906926</c:v>
                </c:pt>
                <c:pt idx="158">
                  <c:v>0.17329795236813061</c:v>
                </c:pt>
                <c:pt idx="159">
                  <c:v>0.27809930645385994</c:v>
                </c:pt>
                <c:pt idx="160">
                  <c:v>0.45956732720625482</c:v>
                </c:pt>
                <c:pt idx="161">
                  <c:v>0.74103534795864912</c:v>
                </c:pt>
                <c:pt idx="162">
                  <c:v>0.76250336871104385</c:v>
                </c:pt>
                <c:pt idx="163">
                  <c:v>0.83730472279677204</c:v>
                </c:pt>
                <c:pt idx="164">
                  <c:v>0.90877274354916615</c:v>
                </c:pt>
                <c:pt idx="165">
                  <c:v>0.54024076430156254</c:v>
                </c:pt>
                <c:pt idx="166">
                  <c:v>0.14170878505395712</c:v>
                </c:pt>
                <c:pt idx="167">
                  <c:v>9.6510139139685092E-2</c:v>
                </c:pt>
                <c:pt idx="168">
                  <c:v>5.1311493225413063E-2</c:v>
                </c:pt>
                <c:pt idx="169">
                  <c:v>-0.51388715268885909</c:v>
                </c:pt>
                <c:pt idx="170">
                  <c:v>-0.45908579860313115</c:v>
                </c:pt>
                <c:pt idx="171">
                  <c:v>-0.4376177778507348</c:v>
                </c:pt>
                <c:pt idx="172">
                  <c:v>-0.37614975709834025</c:v>
                </c:pt>
                <c:pt idx="173">
                  <c:v>-0.27468173634594567</c:v>
                </c:pt>
                <c:pt idx="174">
                  <c:v>-0.21654704892688445</c:v>
                </c:pt>
                <c:pt idx="175">
                  <c:v>-0.10174569484115656</c:v>
                </c:pt>
                <c:pt idx="176">
                  <c:v>3.6388992577904691E-2</c:v>
                </c:pt>
                <c:pt idx="177">
                  <c:v>1.0178570133303009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12-48F9-A4AF-F2AFB8114A74}"/>
            </c:ext>
          </c:extLst>
        </c:ser>
        <c:ser>
          <c:idx val="3"/>
          <c:order val="3"/>
          <c:tx>
            <c:strRef>
              <c:f>data78!$I$1</c:f>
              <c:strCache>
                <c:ptCount val="1"/>
                <c:pt idx="0">
                  <c:v>tpm2hp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data78!$I$2:$I$179</c:f>
              <c:numCache>
                <c:formatCode>#,##0.000</c:formatCode>
                <c:ptCount val="178"/>
                <c:pt idx="0">
                  <c:v>0.31918854012607767</c:v>
                </c:pt>
                <c:pt idx="1">
                  <c:v>1.0055212738082275</c:v>
                </c:pt>
                <c:pt idx="2">
                  <c:v>-0.25501215201387062</c:v>
                </c:pt>
                <c:pt idx="3">
                  <c:v>-1.0965730143072534</c:v>
                </c:pt>
                <c:pt idx="4">
                  <c:v>-1.889829874110621</c:v>
                </c:pt>
                <c:pt idx="5">
                  <c:v>-0.56143260099539916</c:v>
                </c:pt>
                <c:pt idx="6">
                  <c:v>-1.4535165875283553</c:v>
                </c:pt>
                <c:pt idx="7">
                  <c:v>-1.5178663309006328</c:v>
                </c:pt>
                <c:pt idx="8">
                  <c:v>-1.4086912137695045</c:v>
                </c:pt>
                <c:pt idx="9">
                  <c:v>1.4074147143312246</c:v>
                </c:pt>
                <c:pt idx="10">
                  <c:v>-0.24192883079029848</c:v>
                </c:pt>
                <c:pt idx="11">
                  <c:v>-1.17664843418906</c:v>
                </c:pt>
                <c:pt idx="12">
                  <c:v>0.44348052459920417</c:v>
                </c:pt>
                <c:pt idx="13">
                  <c:v>2.8494180713101187</c:v>
                </c:pt>
                <c:pt idx="14">
                  <c:v>1.9351803896847688</c:v>
                </c:pt>
                <c:pt idx="15">
                  <c:v>1.2096694438363365</c:v>
                </c:pt>
                <c:pt idx="16">
                  <c:v>3.507244376801129</c:v>
                </c:pt>
                <c:pt idx="17">
                  <c:v>5.4415082882130505</c:v>
                </c:pt>
                <c:pt idx="18">
                  <c:v>2.5105389166371737</c:v>
                </c:pt>
                <c:pt idx="19">
                  <c:v>-0.38765360870821652</c:v>
                </c:pt>
                <c:pt idx="20">
                  <c:v>-1.0432949120944066</c:v>
                </c:pt>
                <c:pt idx="21">
                  <c:v>-0.88636833428723349</c:v>
                </c:pt>
                <c:pt idx="22">
                  <c:v>-2.3662051567324802</c:v>
                </c:pt>
                <c:pt idx="23">
                  <c:v>-4.2982493473336554</c:v>
                </c:pt>
                <c:pt idx="24">
                  <c:v>-2.6264659957712997</c:v>
                </c:pt>
                <c:pt idx="25">
                  <c:v>-1.0588004525505248</c:v>
                </c:pt>
                <c:pt idx="26">
                  <c:v>-3.1582231935957648</c:v>
                </c:pt>
                <c:pt idx="27">
                  <c:v>-3.1103762778819295</c:v>
                </c:pt>
                <c:pt idx="28">
                  <c:v>-0.63226120822126219</c:v>
                </c:pt>
                <c:pt idx="29">
                  <c:v>0.82773116441432748</c:v>
                </c:pt>
                <c:pt idx="30">
                  <c:v>1.121605152308085</c:v>
                </c:pt>
                <c:pt idx="31">
                  <c:v>3.0375144024321514</c:v>
                </c:pt>
                <c:pt idx="32">
                  <c:v>2.8595782252051638</c:v>
                </c:pt>
                <c:pt idx="33">
                  <c:v>-9.9825154557837692E-3</c:v>
                </c:pt>
                <c:pt idx="34">
                  <c:v>1.6925991413090156</c:v>
                </c:pt>
                <c:pt idx="35">
                  <c:v>1.0210963954314121</c:v>
                </c:pt>
                <c:pt idx="36">
                  <c:v>1.2915579057132707</c:v>
                </c:pt>
                <c:pt idx="37">
                  <c:v>-0.68393918762402706</c:v>
                </c:pt>
                <c:pt idx="38">
                  <c:v>-2.5107916347168171</c:v>
                </c:pt>
                <c:pt idx="39">
                  <c:v>-2.8773020570425274</c:v>
                </c:pt>
                <c:pt idx="40">
                  <c:v>-3.7702038313068638</c:v>
                </c:pt>
                <c:pt idx="41">
                  <c:v>-2.3910986870965605</c:v>
                </c:pt>
                <c:pt idx="42">
                  <c:v>-1.1758986432704539</c:v>
                </c:pt>
                <c:pt idx="43">
                  <c:v>0.24097871799206061</c:v>
                </c:pt>
                <c:pt idx="44">
                  <c:v>2.2591840844969493</c:v>
                </c:pt>
                <c:pt idx="45">
                  <c:v>3.8115508656847936</c:v>
                </c:pt>
                <c:pt idx="46">
                  <c:v>4.3361671476100092</c:v>
                </c:pt>
                <c:pt idx="47">
                  <c:v>4.7620721303693081</c:v>
                </c:pt>
                <c:pt idx="48">
                  <c:v>3.4022615762588053</c:v>
                </c:pt>
                <c:pt idx="49">
                  <c:v>2.4067549524931415</c:v>
                </c:pt>
                <c:pt idx="50">
                  <c:v>1.8534453128017869</c:v>
                </c:pt>
                <c:pt idx="51">
                  <c:v>0.77538815573557862</c:v>
                </c:pt>
                <c:pt idx="52">
                  <c:v>0.37448057652484579</c:v>
                </c:pt>
                <c:pt idx="53">
                  <c:v>5.4683861359237085E-3</c:v>
                </c:pt>
                <c:pt idx="54">
                  <c:v>-0.31046998815851268</c:v>
                </c:pt>
                <c:pt idx="55">
                  <c:v>-1.4588262034937891</c:v>
                </c:pt>
                <c:pt idx="56">
                  <c:v>-1.8782312065959719</c:v>
                </c:pt>
                <c:pt idx="57">
                  <c:v>-2.2030708444805995</c:v>
                </c:pt>
                <c:pt idx="58">
                  <c:v>-2.7332237363257574</c:v>
                </c:pt>
                <c:pt idx="59">
                  <c:v>-2.237191582031735</c:v>
                </c:pt>
                <c:pt idx="60">
                  <c:v>-2.075101149996943</c:v>
                </c:pt>
                <c:pt idx="61">
                  <c:v>-2.2456809638810222</c:v>
                </c:pt>
                <c:pt idx="62">
                  <c:v>-2.2930292757915369</c:v>
                </c:pt>
                <c:pt idx="63">
                  <c:v>-2.1565074539002893</c:v>
                </c:pt>
                <c:pt idx="64">
                  <c:v>-1.9373770564150483</c:v>
                </c:pt>
                <c:pt idx="65">
                  <c:v>-1.645551824384893</c:v>
                </c:pt>
                <c:pt idx="66">
                  <c:v>-0.83306797153198708</c:v>
                </c:pt>
                <c:pt idx="67">
                  <c:v>0.81240009164509353</c:v>
                </c:pt>
                <c:pt idx="68">
                  <c:v>1.9070319554633031</c:v>
                </c:pt>
                <c:pt idx="69">
                  <c:v>1.5031661268489902</c:v>
                </c:pt>
                <c:pt idx="70">
                  <c:v>1.4019492177563366</c:v>
                </c:pt>
                <c:pt idx="71">
                  <c:v>1.3769216946435714</c:v>
                </c:pt>
                <c:pt idx="72">
                  <c:v>1.4740811390411634</c:v>
                </c:pt>
                <c:pt idx="73">
                  <c:v>1.6152312230870898</c:v>
                </c:pt>
                <c:pt idx="74">
                  <c:v>1.2479209848740966</c:v>
                </c:pt>
                <c:pt idx="75">
                  <c:v>0.6120232763138338</c:v>
                </c:pt>
                <c:pt idx="76">
                  <c:v>0.17996433203573492</c:v>
                </c:pt>
                <c:pt idx="77">
                  <c:v>7.3787872121537035E-2</c:v>
                </c:pt>
                <c:pt idx="78">
                  <c:v>-0.66124152772120848</c:v>
                </c:pt>
                <c:pt idx="79">
                  <c:v>-0.60323874253836074</c:v>
                </c:pt>
                <c:pt idx="80">
                  <c:v>-0.52323870475428436</c:v>
                </c:pt>
                <c:pt idx="81">
                  <c:v>-0.37856598924592166</c:v>
                </c:pt>
                <c:pt idx="82">
                  <c:v>-0.2695514800330745</c:v>
                </c:pt>
                <c:pt idx="83">
                  <c:v>-0.52295612405893621</c:v>
                </c:pt>
                <c:pt idx="84">
                  <c:v>-0.53537239859168206</c:v>
                </c:pt>
                <c:pt idx="85">
                  <c:v>-0.44639926665527874</c:v>
                </c:pt>
                <c:pt idx="86">
                  <c:v>-0.33196775019124924</c:v>
                </c:pt>
                <c:pt idx="87">
                  <c:v>0.2156034617338829</c:v>
                </c:pt>
                <c:pt idx="88">
                  <c:v>0.55086982656413053</c:v>
                </c:pt>
                <c:pt idx="89">
                  <c:v>0.97825204957991918</c:v>
                </c:pt>
                <c:pt idx="90">
                  <c:v>1.2218265424200805</c:v>
                </c:pt>
                <c:pt idx="91">
                  <c:v>1.1317249758591146</c:v>
                </c:pt>
                <c:pt idx="92">
                  <c:v>0.38064871241585241</c:v>
                </c:pt>
                <c:pt idx="93">
                  <c:v>-0.24607488016745727</c:v>
                </c:pt>
                <c:pt idx="94">
                  <c:v>-0.29668967292715642</c:v>
                </c:pt>
                <c:pt idx="95">
                  <c:v>-0.84261907343282161</c:v>
                </c:pt>
                <c:pt idx="96">
                  <c:v>-0.79843439154178242</c:v>
                </c:pt>
                <c:pt idx="97">
                  <c:v>-0.31818030019047505</c:v>
                </c:pt>
                <c:pt idx="98">
                  <c:v>-0.21540245082062093</c:v>
                </c:pt>
                <c:pt idx="99">
                  <c:v>-0.33678096551965986</c:v>
                </c:pt>
                <c:pt idx="100">
                  <c:v>-0.45552800650992964</c:v>
                </c:pt>
                <c:pt idx="101">
                  <c:v>-0.51797858124366059</c:v>
                </c:pt>
                <c:pt idx="102">
                  <c:v>-0.49351632550234381</c:v>
                </c:pt>
                <c:pt idx="103">
                  <c:v>-0.11120113845419155</c:v>
                </c:pt>
                <c:pt idx="104">
                  <c:v>0.12688219510268706</c:v>
                </c:pt>
                <c:pt idx="105">
                  <c:v>3.8718391081713932E-2</c:v>
                </c:pt>
                <c:pt idx="106">
                  <c:v>-9.4453802642287421E-2</c:v>
                </c:pt>
                <c:pt idx="107">
                  <c:v>-0.1780865038555941</c:v>
                </c:pt>
                <c:pt idx="108">
                  <c:v>-3.4239463384492907E-2</c:v>
                </c:pt>
                <c:pt idx="109">
                  <c:v>-1.4861127990362988E-2</c:v>
                </c:pt>
                <c:pt idx="110">
                  <c:v>-0.13521187810330115</c:v>
                </c:pt>
                <c:pt idx="111">
                  <c:v>-0.18387613928174584</c:v>
                </c:pt>
                <c:pt idx="112">
                  <c:v>-0.23935382966031593</c:v>
                </c:pt>
                <c:pt idx="113">
                  <c:v>-5.0029944786582625E-2</c:v>
                </c:pt>
                <c:pt idx="114">
                  <c:v>0.23586011593542366</c:v>
                </c:pt>
                <c:pt idx="115">
                  <c:v>0.42011222181716423</c:v>
                </c:pt>
                <c:pt idx="116">
                  <c:v>0.48437482959763756</c:v>
                </c:pt>
                <c:pt idx="117">
                  <c:v>0.5133671592105431</c:v>
                </c:pt>
                <c:pt idx="118">
                  <c:v>0.84150569632107519</c:v>
                </c:pt>
                <c:pt idx="119">
                  <c:v>1.286219405453263</c:v>
                </c:pt>
                <c:pt idx="120">
                  <c:v>1.8244113100709276</c:v>
                </c:pt>
                <c:pt idx="121">
                  <c:v>2.1155138798428155</c:v>
                </c:pt>
                <c:pt idx="122">
                  <c:v>1.8544859940355458</c:v>
                </c:pt>
                <c:pt idx="123">
                  <c:v>-0.42170233092583054</c:v>
                </c:pt>
                <c:pt idx="124">
                  <c:v>-2.013906799029205</c:v>
                </c:pt>
                <c:pt idx="125">
                  <c:v>-2.089386216972307</c:v>
                </c:pt>
                <c:pt idx="126">
                  <c:v>-1.8608073663701363</c:v>
                </c:pt>
                <c:pt idx="127">
                  <c:v>-1.0598486227695409</c:v>
                </c:pt>
                <c:pt idx="128">
                  <c:v>-0.6657555158435482</c:v>
                </c:pt>
                <c:pt idx="129">
                  <c:v>-3.3182598447381473E-2</c:v>
                </c:pt>
                <c:pt idx="130">
                  <c:v>0.13740151503098463</c:v>
                </c:pt>
                <c:pt idx="131">
                  <c:v>0.40689815567681098</c:v>
                </c:pt>
                <c:pt idx="132">
                  <c:v>0.50862277862846472</c:v>
                </c:pt>
                <c:pt idx="133">
                  <c:v>0.66646986101034766</c:v>
                </c:pt>
                <c:pt idx="134">
                  <c:v>0.70234932404355455</c:v>
                </c:pt>
                <c:pt idx="135">
                  <c:v>0.57608787861938193</c:v>
                </c:pt>
                <c:pt idx="136">
                  <c:v>0.49707326730159762</c:v>
                </c:pt>
                <c:pt idx="137">
                  <c:v>5.9998443964972559E-3</c:v>
                </c:pt>
                <c:pt idx="138">
                  <c:v>-9.3415373248355582E-2</c:v>
                </c:pt>
                <c:pt idx="139">
                  <c:v>-0.33995911868814499</c:v>
                </c:pt>
                <c:pt idx="140">
                  <c:v>-0.3865264070364427</c:v>
                </c:pt>
                <c:pt idx="141">
                  <c:v>-0.37746644562430509</c:v>
                </c:pt>
                <c:pt idx="142">
                  <c:v>-0.48938686277839594</c:v>
                </c:pt>
                <c:pt idx="143">
                  <c:v>-0.43282603696352595</c:v>
                </c:pt>
                <c:pt idx="144">
                  <c:v>-0.27468314652193726</c:v>
                </c:pt>
                <c:pt idx="145">
                  <c:v>-0.11158685352276931</c:v>
                </c:pt>
                <c:pt idx="146">
                  <c:v>-5.3327476401918705E-2</c:v>
                </c:pt>
                <c:pt idx="147">
                  <c:v>0.13704107485483696</c:v>
                </c:pt>
                <c:pt idx="148">
                  <c:v>-5.6835113398862269E-2</c:v>
                </c:pt>
                <c:pt idx="149">
                  <c:v>-0.2380622721478276</c:v>
                </c:pt>
                <c:pt idx="150">
                  <c:v>-0.18637777709766201</c:v>
                </c:pt>
                <c:pt idx="151">
                  <c:v>-1.8036881700543184E-2</c:v>
                </c:pt>
                <c:pt idx="152">
                  <c:v>0.12082164670203621</c:v>
                </c:pt>
                <c:pt idx="153">
                  <c:v>-1.5929686180354174E-2</c:v>
                </c:pt>
                <c:pt idx="154">
                  <c:v>-0.21782722150066691</c:v>
                </c:pt>
                <c:pt idx="155">
                  <c:v>-0.19106401102465864</c:v>
                </c:pt>
                <c:pt idx="156">
                  <c:v>-9.5030297837982891E-2</c:v>
                </c:pt>
                <c:pt idx="157">
                  <c:v>-6.5663576686069369E-2</c:v>
                </c:pt>
                <c:pt idx="158">
                  <c:v>-2.5508615044866234E-2</c:v>
                </c:pt>
                <c:pt idx="159">
                  <c:v>7.2930859345106569E-2</c:v>
                </c:pt>
                <c:pt idx="160">
                  <c:v>0.2505003949610678</c:v>
                </c:pt>
                <c:pt idx="161">
                  <c:v>0.53133329182647637</c:v>
                </c:pt>
                <c:pt idx="162">
                  <c:v>0.55607295388461009</c:v>
                </c:pt>
                <c:pt idx="163">
                  <c:v>0.63836403510468731</c:v>
                </c:pt>
                <c:pt idx="164">
                  <c:v>0.72150364385974819</c:v>
                </c:pt>
                <c:pt idx="165">
                  <c:v>0.36838991100089369</c:v>
                </c:pt>
                <c:pt idx="166">
                  <c:v>-1.1863305731522278E-2</c:v>
                </c:pt>
                <c:pt idx="167">
                  <c:v>-3.7039058958187265E-2</c:v>
                </c:pt>
                <c:pt idx="168">
                  <c:v>-6.1579653400372969E-2</c:v>
                </c:pt>
                <c:pt idx="169">
                  <c:v>-0.60657091103416916</c:v>
                </c:pt>
                <c:pt idx="170">
                  <c:v>-0.53306016655228994</c:v>
                </c:pt>
                <c:pt idx="171">
                  <c:v>-0.49504898116138701</c:v>
                </c:pt>
                <c:pt idx="172">
                  <c:v>-0.41953908679735002</c:v>
                </c:pt>
                <c:pt idx="173">
                  <c:v>-0.30655614311617596</c:v>
                </c:pt>
                <c:pt idx="174">
                  <c:v>-0.2391969311779468</c:v>
                </c:pt>
                <c:pt idx="175">
                  <c:v>-0.11703330111996338</c:v>
                </c:pt>
                <c:pt idx="176">
                  <c:v>2.7179061669126189E-2</c:v>
                </c:pt>
                <c:pt idx="177">
                  <c:v>1.0140909509472069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312-48F9-A4AF-F2AFB8114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data78!$J$1</c:f>
              <c:strCache>
                <c:ptCount val="1"/>
                <c:pt idx="0">
                  <c:v>lnpib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data78!$J$2:$J$179</c:f>
              <c:numCache>
                <c:formatCode>#,##0.000</c:formatCode>
                <c:ptCount val="178"/>
                <c:pt idx="0">
                  <c:v>11.850654054906146</c:v>
                </c:pt>
                <c:pt idx="1">
                  <c:v>11.858845784698588</c:v>
                </c:pt>
                <c:pt idx="2">
                  <c:v>11.873936992324088</c:v>
                </c:pt>
                <c:pt idx="3">
                  <c:v>11.882176003610741</c:v>
                </c:pt>
                <c:pt idx="4">
                  <c:v>11.909228731286007</c:v>
                </c:pt>
                <c:pt idx="5">
                  <c:v>11.8930522520632</c:v>
                </c:pt>
                <c:pt idx="6">
                  <c:v>11.902328939531042</c:v>
                </c:pt>
                <c:pt idx="7">
                  <c:v>11.921425961621914</c:v>
                </c:pt>
                <c:pt idx="8">
                  <c:v>11.925908906116515</c:v>
                </c:pt>
                <c:pt idx="9">
                  <c:v>11.928492707590321</c:v>
                </c:pt>
                <c:pt idx="10">
                  <c:v>11.933811063804269</c:v>
                </c:pt>
                <c:pt idx="11">
                  <c:v>11.950844855743112</c:v>
                </c:pt>
                <c:pt idx="12">
                  <c:v>11.954748217199267</c:v>
                </c:pt>
                <c:pt idx="13">
                  <c:v>11.970033806230232</c:v>
                </c:pt>
                <c:pt idx="14">
                  <c:v>11.990047448509257</c:v>
                </c:pt>
                <c:pt idx="15">
                  <c:v>11.985937065730269</c:v>
                </c:pt>
                <c:pt idx="16">
                  <c:v>11.977878863239981</c:v>
                </c:pt>
                <c:pt idx="17">
                  <c:v>11.986684533717382</c:v>
                </c:pt>
                <c:pt idx="18">
                  <c:v>11.980118899314451</c:v>
                </c:pt>
                <c:pt idx="19">
                  <c:v>11.964032930957094</c:v>
                </c:pt>
                <c:pt idx="20">
                  <c:v>11.954150175286358</c:v>
                </c:pt>
                <c:pt idx="21">
                  <c:v>11.952057430548876</c:v>
                </c:pt>
                <c:pt idx="22">
                  <c:v>11.979780392252719</c:v>
                </c:pt>
                <c:pt idx="23">
                  <c:v>11.996184600518413</c:v>
                </c:pt>
                <c:pt idx="24">
                  <c:v>12.020965211782093</c:v>
                </c:pt>
                <c:pt idx="25">
                  <c:v>12.032403548015358</c:v>
                </c:pt>
                <c:pt idx="26">
                  <c:v>12.040808775657664</c:v>
                </c:pt>
                <c:pt idx="27">
                  <c:v>12.047575031459219</c:v>
                </c:pt>
                <c:pt idx="28">
                  <c:v>12.061982851500765</c:v>
                </c:pt>
                <c:pt idx="29">
                  <c:v>12.084023648586111</c:v>
                </c:pt>
                <c:pt idx="30">
                  <c:v>12.097434542223212</c:v>
                </c:pt>
                <c:pt idx="31">
                  <c:v>12.094761124378907</c:v>
                </c:pt>
                <c:pt idx="32">
                  <c:v>12.101250873612763</c:v>
                </c:pt>
                <c:pt idx="33">
                  <c:v>12.09954478212034</c:v>
                </c:pt>
                <c:pt idx="34">
                  <c:v>12.102355223698501</c:v>
                </c:pt>
                <c:pt idx="35">
                  <c:v>12.118628447614352</c:v>
                </c:pt>
                <c:pt idx="36">
                  <c:v>12.128262443959352</c:v>
                </c:pt>
                <c:pt idx="37">
                  <c:v>12.143904645818564</c:v>
                </c:pt>
                <c:pt idx="38">
                  <c:v>12.161854264814584</c:v>
                </c:pt>
                <c:pt idx="39">
                  <c:v>12.181836303832405</c:v>
                </c:pt>
                <c:pt idx="40">
                  <c:v>12.186170913323265</c:v>
                </c:pt>
                <c:pt idx="41">
                  <c:v>12.186900019741364</c:v>
                </c:pt>
                <c:pt idx="42">
                  <c:v>12.19500664254624</c:v>
                </c:pt>
                <c:pt idx="43">
                  <c:v>12.210637212027754</c:v>
                </c:pt>
                <c:pt idx="44">
                  <c:v>12.220818390676014</c:v>
                </c:pt>
                <c:pt idx="45">
                  <c:v>12.241681072997542</c:v>
                </c:pt>
                <c:pt idx="46">
                  <c:v>12.250046467818787</c:v>
                </c:pt>
                <c:pt idx="47">
                  <c:v>12.247300957492316</c:v>
                </c:pt>
                <c:pt idx="48">
                  <c:v>12.25527700962126</c:v>
                </c:pt>
                <c:pt idx="49">
                  <c:v>12.256532842988825</c:v>
                </c:pt>
                <c:pt idx="50">
                  <c:v>12.250778288914026</c:v>
                </c:pt>
                <c:pt idx="51">
                  <c:v>12.256684958102232</c:v>
                </c:pt>
                <c:pt idx="52">
                  <c:v>12.243724821479596</c:v>
                </c:pt>
                <c:pt idx="53">
                  <c:v>12.242067005753549</c:v>
                </c:pt>
                <c:pt idx="54">
                  <c:v>12.24638891219165</c:v>
                </c:pt>
                <c:pt idx="55">
                  <c:v>12.247008233598438</c:v>
                </c:pt>
                <c:pt idx="56">
                  <c:v>12.25462468611234</c:v>
                </c:pt>
                <c:pt idx="57">
                  <c:v>12.261758030551231</c:v>
                </c:pt>
                <c:pt idx="58">
                  <c:v>12.271574764757949</c:v>
                </c:pt>
                <c:pt idx="59">
                  <c:v>12.292089778422906</c:v>
                </c:pt>
                <c:pt idx="60">
                  <c:v>12.299139401649459</c:v>
                </c:pt>
                <c:pt idx="61">
                  <c:v>12.304962773303497</c:v>
                </c:pt>
                <c:pt idx="62">
                  <c:v>12.306180389506549</c:v>
                </c:pt>
                <c:pt idx="63">
                  <c:v>12.324402198485435</c:v>
                </c:pt>
                <c:pt idx="64">
                  <c:v>12.340581685102142</c:v>
                </c:pt>
                <c:pt idx="65">
                  <c:v>12.352503604842212</c:v>
                </c:pt>
                <c:pt idx="66">
                  <c:v>12.360179038662505</c:v>
                </c:pt>
                <c:pt idx="67">
                  <c:v>12.370595066697513</c:v>
                </c:pt>
                <c:pt idx="68">
                  <c:v>12.370972488402893</c:v>
                </c:pt>
                <c:pt idx="69">
                  <c:v>12.374992296633938</c:v>
                </c:pt>
                <c:pt idx="70">
                  <c:v>12.397291999259739</c:v>
                </c:pt>
                <c:pt idx="71">
                  <c:v>12.397056575402781</c:v>
                </c:pt>
                <c:pt idx="72">
                  <c:v>12.413342879688093</c:v>
                </c:pt>
                <c:pt idx="73">
                  <c:v>12.420187561099748</c:v>
                </c:pt>
                <c:pt idx="74">
                  <c:v>12.427895324876967</c:v>
                </c:pt>
                <c:pt idx="75">
                  <c:v>12.43711293537099</c:v>
                </c:pt>
                <c:pt idx="76">
                  <c:v>12.443284768763254</c:v>
                </c:pt>
                <c:pt idx="77">
                  <c:v>12.472585982985422</c:v>
                </c:pt>
                <c:pt idx="78">
                  <c:v>12.47399451478586</c:v>
                </c:pt>
                <c:pt idx="79">
                  <c:v>12.488363963941667</c:v>
                </c:pt>
                <c:pt idx="80">
                  <c:v>12.495063860680583</c:v>
                </c:pt>
                <c:pt idx="81">
                  <c:v>12.50420121285411</c:v>
                </c:pt>
                <c:pt idx="82">
                  <c:v>12.522914168648612</c:v>
                </c:pt>
                <c:pt idx="83">
                  <c:v>12.537826625808414</c:v>
                </c:pt>
                <c:pt idx="84">
                  <c:v>12.545234120050397</c:v>
                </c:pt>
                <c:pt idx="85">
                  <c:v>12.54844884796705</c:v>
                </c:pt>
                <c:pt idx="86">
                  <c:v>12.559949678965243</c:v>
                </c:pt>
                <c:pt idx="87">
                  <c:v>12.576863489704317</c:v>
                </c:pt>
                <c:pt idx="88">
                  <c:v>12.580855153505755</c:v>
                </c:pt>
                <c:pt idx="89">
                  <c:v>12.590218777265772</c:v>
                </c:pt>
                <c:pt idx="90">
                  <c:v>12.59269806257022</c:v>
                </c:pt>
                <c:pt idx="91">
                  <c:v>12.589063761421997</c:v>
                </c:pt>
                <c:pt idx="92">
                  <c:v>12.599421311793083</c:v>
                </c:pt>
                <c:pt idx="93">
                  <c:v>12.607556505644101</c:v>
                </c:pt>
                <c:pt idx="94">
                  <c:v>12.619416633587022</c:v>
                </c:pt>
                <c:pt idx="95">
                  <c:v>12.631441682992833</c:v>
                </c:pt>
                <c:pt idx="96">
                  <c:v>12.639032939414186</c:v>
                </c:pt>
                <c:pt idx="97">
                  <c:v>12.656032993524889</c:v>
                </c:pt>
                <c:pt idx="98">
                  <c:v>12.659044554967315</c:v>
                </c:pt>
                <c:pt idx="99">
                  <c:v>12.667177422175678</c:v>
                </c:pt>
                <c:pt idx="100">
                  <c:v>12.669142919521581</c:v>
                </c:pt>
                <c:pt idx="101">
                  <c:v>12.673378890102644</c:v>
                </c:pt>
                <c:pt idx="102">
                  <c:v>12.690573800953159</c:v>
                </c:pt>
                <c:pt idx="103">
                  <c:v>12.706829751459189</c:v>
                </c:pt>
                <c:pt idx="104">
                  <c:v>12.71459662253829</c:v>
                </c:pt>
                <c:pt idx="105">
                  <c:v>12.72131549895658</c:v>
                </c:pt>
                <c:pt idx="106">
                  <c:v>12.728971098530403</c:v>
                </c:pt>
                <c:pt idx="107">
                  <c:v>12.736439097620101</c:v>
                </c:pt>
                <c:pt idx="108">
                  <c:v>12.744000658966899</c:v>
                </c:pt>
                <c:pt idx="109">
                  <c:v>12.748510302022428</c:v>
                </c:pt>
                <c:pt idx="110">
                  <c:v>12.759647365762103</c:v>
                </c:pt>
                <c:pt idx="111">
                  <c:v>12.767232954364582</c:v>
                </c:pt>
                <c:pt idx="112">
                  <c:v>12.768225213117566</c:v>
                </c:pt>
                <c:pt idx="113">
                  <c:v>12.770511071544281</c:v>
                </c:pt>
                <c:pt idx="114">
                  <c:v>12.78525293717451</c:v>
                </c:pt>
                <c:pt idx="115">
                  <c:v>12.79802285306911</c:v>
                </c:pt>
                <c:pt idx="116">
                  <c:v>12.811781085066215</c:v>
                </c:pt>
                <c:pt idx="117">
                  <c:v>12.818232088683283</c:v>
                </c:pt>
                <c:pt idx="118">
                  <c:v>12.82956423505307</c:v>
                </c:pt>
                <c:pt idx="119">
                  <c:v>12.83358203430924</c:v>
                </c:pt>
                <c:pt idx="120">
                  <c:v>12.844029474344868</c:v>
                </c:pt>
                <c:pt idx="121">
                  <c:v>12.846915494460831</c:v>
                </c:pt>
                <c:pt idx="122">
                  <c:v>12.854120467510612</c:v>
                </c:pt>
                <c:pt idx="123">
                  <c:v>12.849409641877076</c:v>
                </c:pt>
                <c:pt idx="124">
                  <c:v>12.85859312499886</c:v>
                </c:pt>
                <c:pt idx="125">
                  <c:v>12.865983570297423</c:v>
                </c:pt>
                <c:pt idx="126">
                  <c:v>12.869026047293625</c:v>
                </c:pt>
                <c:pt idx="127">
                  <c:v>12.876537005015088</c:v>
                </c:pt>
                <c:pt idx="128">
                  <c:v>12.880892909397234</c:v>
                </c:pt>
                <c:pt idx="129">
                  <c:v>12.887595019083932</c:v>
                </c:pt>
                <c:pt idx="130">
                  <c:v>12.894611725082425</c:v>
                </c:pt>
                <c:pt idx="131">
                  <c:v>12.90337368685258</c:v>
                </c:pt>
                <c:pt idx="132">
                  <c:v>12.900389142173522</c:v>
                </c:pt>
                <c:pt idx="133">
                  <c:v>12.913270649312778</c:v>
                </c:pt>
                <c:pt idx="134">
                  <c:v>12.926652583491357</c:v>
                </c:pt>
                <c:pt idx="135">
                  <c:v>12.937408757139266</c:v>
                </c:pt>
                <c:pt idx="136">
                  <c:v>12.946933220274579</c:v>
                </c:pt>
                <c:pt idx="137">
                  <c:v>12.954228709120919</c:v>
                </c:pt>
                <c:pt idx="138">
                  <c:v>12.960140874556069</c:v>
                </c:pt>
                <c:pt idx="139">
                  <c:v>12.965012248265102</c:v>
                </c:pt>
                <c:pt idx="140">
                  <c:v>12.969387007804839</c:v>
                </c:pt>
                <c:pt idx="141">
                  <c:v>12.973526885567502</c:v>
                </c:pt>
                <c:pt idx="142">
                  <c:v>12.981306597088228</c:v>
                </c:pt>
                <c:pt idx="143">
                  <c:v>12.989396396897888</c:v>
                </c:pt>
                <c:pt idx="144">
                  <c:v>12.997067692333671</c:v>
                </c:pt>
                <c:pt idx="145">
                  <c:v>13.00145370892179</c:v>
                </c:pt>
                <c:pt idx="146">
                  <c:v>13.006114913689895</c:v>
                </c:pt>
                <c:pt idx="147">
                  <c:v>13.009893203470954</c:v>
                </c:pt>
                <c:pt idx="148">
                  <c:v>13.019207097300061</c:v>
                </c:pt>
                <c:pt idx="149">
                  <c:v>13.020013879634508</c:v>
                </c:pt>
                <c:pt idx="150">
                  <c:v>13.030210807099825</c:v>
                </c:pt>
                <c:pt idx="151">
                  <c:v>13.036478638247159</c:v>
                </c:pt>
                <c:pt idx="152">
                  <c:v>13.045318172726549</c:v>
                </c:pt>
                <c:pt idx="153">
                  <c:v>13.051350610157909</c:v>
                </c:pt>
                <c:pt idx="154">
                  <c:v>13.05254588029282</c:v>
                </c:pt>
                <c:pt idx="155">
                  <c:v>13.06336468305115</c:v>
                </c:pt>
                <c:pt idx="156">
                  <c:v>13.066266987652398</c:v>
                </c:pt>
                <c:pt idx="157">
                  <c:v>13.072008589849856</c:v>
                </c:pt>
                <c:pt idx="158">
                  <c:v>13.081703869682379</c:v>
                </c:pt>
                <c:pt idx="159">
                  <c:v>13.086560018439052</c:v>
                </c:pt>
                <c:pt idx="160">
                  <c:v>13.095918780986169</c:v>
                </c:pt>
                <c:pt idx="161">
                  <c:v>13.103190751615518</c:v>
                </c:pt>
                <c:pt idx="162">
                  <c:v>13.107420283426489</c:v>
                </c:pt>
                <c:pt idx="163">
                  <c:v>13.109636736165594</c:v>
                </c:pt>
                <c:pt idx="164">
                  <c:v>13.114613423944267</c:v>
                </c:pt>
                <c:pt idx="165">
                  <c:v>13.119439105887082</c:v>
                </c:pt>
                <c:pt idx="166">
                  <c:v>13.127720999680765</c:v>
                </c:pt>
                <c:pt idx="167">
                  <c:v>13.132873947333879</c:v>
                </c:pt>
                <c:pt idx="168">
                  <c:v>13.130617220530667</c:v>
                </c:pt>
                <c:pt idx="169">
                  <c:v>13.057831256246278</c:v>
                </c:pt>
                <c:pt idx="170">
                  <c:v>13.09217423654113</c:v>
                </c:pt>
                <c:pt idx="171">
                  <c:v>13.125982819314636</c:v>
                </c:pt>
                <c:pt idx="172">
                  <c:v>13.145265119049503</c:v>
                </c:pt>
                <c:pt idx="173">
                  <c:v>13.151131575938972</c:v>
                </c:pt>
                <c:pt idx="174">
                  <c:v>13.13266414189796</c:v>
                </c:pt>
                <c:pt idx="175">
                  <c:v>13.170475216325105</c:v>
                </c:pt>
                <c:pt idx="176">
                  <c:v>13.177559645272078</c:v>
                </c:pt>
                <c:pt idx="177">
                  <c:v>13.18644929613288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2-459A-8BEF-9C75D6AABF12}"/>
            </c:ext>
          </c:extLst>
        </c:ser>
        <c:ser>
          <c:idx val="1"/>
          <c:order val="1"/>
          <c:tx>
            <c:strRef>
              <c:f>data78!$K$1</c:f>
              <c:strCache>
                <c:ptCount val="1"/>
                <c:pt idx="0">
                  <c:v>lnpibt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data78!$K$2:$K$179</c:f>
              <c:numCache>
                <c:formatCode>#,##0.000</c:formatCode>
                <c:ptCount val="178"/>
                <c:pt idx="0">
                  <c:v>11.863110525544734</c:v>
                </c:pt>
                <c:pt idx="1">
                  <c:v>11.870211806526184</c:v>
                </c:pt>
                <c:pt idx="2">
                  <c:v>11.87730530221349</c:v>
                </c:pt>
                <c:pt idx="3">
                  <c:v>11.884376123548865</c:v>
                </c:pt>
                <c:pt idx="4">
                  <c:v>11.891407276280839</c:v>
                </c:pt>
                <c:pt idx="5">
                  <c:v>11.898380391082988</c:v>
                </c:pt>
                <c:pt idx="6">
                  <c:v>11.905288237038256</c:v>
                </c:pt>
                <c:pt idx="7">
                  <c:v>11.912120253142698</c:v>
                </c:pt>
                <c:pt idx="8">
                  <c:v>11.918864028831431</c:v>
                </c:pt>
                <c:pt idx="9">
                  <c:v>11.925512969607373</c:v>
                </c:pt>
                <c:pt idx="10">
                  <c:v>11.932064884021745</c:v>
                </c:pt>
                <c:pt idx="11">
                  <c:v>11.938519442962006</c:v>
                </c:pt>
                <c:pt idx="12">
                  <c:v>11.94487740867798</c:v>
                </c:pt>
                <c:pt idx="13">
                  <c:v>11.951147246802487</c:v>
                </c:pt>
                <c:pt idx="14">
                  <c:v>11.957343592223665</c:v>
                </c:pt>
                <c:pt idx="15">
                  <c:v>11.963492883929298</c:v>
                </c:pt>
                <c:pt idx="16">
                  <c:v>11.969642000817338</c:v>
                </c:pt>
                <c:pt idx="17">
                  <c:v>11.975851849399366</c:v>
                </c:pt>
                <c:pt idx="18">
                  <c:v>11.982188484225977</c:v>
                </c:pt>
                <c:pt idx="19">
                  <c:v>11.988724730275466</c:v>
                </c:pt>
                <c:pt idx="20">
                  <c:v>11.995532119035552</c:v>
                </c:pt>
                <c:pt idx="21">
                  <c:v>12.00266674961938</c:v>
                </c:pt>
                <c:pt idx="22">
                  <c:v>12.010158857425246</c:v>
                </c:pt>
                <c:pt idx="23">
                  <c:v>12.018007047027025</c:v>
                </c:pt>
                <c:pt idx="24">
                  <c:v>12.02619093645785</c:v>
                </c:pt>
                <c:pt idx="25">
                  <c:v>12.034676504721784</c:v>
                </c:pt>
                <c:pt idx="26">
                  <c:v>12.043426464744963</c:v>
                </c:pt>
                <c:pt idx="27">
                  <c:v>12.052402108855581</c:v>
                </c:pt>
                <c:pt idx="28">
                  <c:v>12.06156309332615</c:v>
                </c:pt>
                <c:pt idx="29">
                  <c:v>12.070866057505805</c:v>
                </c:pt>
                <c:pt idx="30">
                  <c:v>12.080267903092539</c:v>
                </c:pt>
                <c:pt idx="31">
                  <c:v>12.089733755278768</c:v>
                </c:pt>
                <c:pt idx="32">
                  <c:v>12.099239468406369</c:v>
                </c:pt>
                <c:pt idx="33">
                  <c:v>12.108764038922898</c:v>
                </c:pt>
                <c:pt idx="34">
                  <c:v>12.118287720404158</c:v>
                </c:pt>
                <c:pt idx="35">
                  <c:v>12.127785004390459</c:v>
                </c:pt>
                <c:pt idx="36">
                  <c:v>12.13722042461167</c:v>
                </c:pt>
                <c:pt idx="37">
                  <c:v>12.146552791949672</c:v>
                </c:pt>
                <c:pt idx="38">
                  <c:v>12.155735318548439</c:v>
                </c:pt>
                <c:pt idx="39">
                  <c:v>12.164719561460615</c:v>
                </c:pt>
                <c:pt idx="40">
                  <c:v>12.173460902080254</c:v>
                </c:pt>
                <c:pt idx="41">
                  <c:v>12.181925419765397</c:v>
                </c:pt>
                <c:pt idx="42">
                  <c:v>12.190087137631112</c:v>
                </c:pt>
                <c:pt idx="43">
                  <c:v>12.197923187917455</c:v>
                </c:pt>
                <c:pt idx="44">
                  <c:v>12.205413777555053</c:v>
                </c:pt>
                <c:pt idx="45">
                  <c:v>12.212547059739595</c:v>
                </c:pt>
                <c:pt idx="46">
                  <c:v>12.219320815549972</c:v>
                </c:pt>
                <c:pt idx="47">
                  <c:v>12.225751034823363</c:v>
                </c:pt>
                <c:pt idx="48">
                  <c:v>12.23187291092961</c:v>
                </c:pt>
                <c:pt idx="49">
                  <c:v>12.23773510594023</c:v>
                </c:pt>
                <c:pt idx="50">
                  <c:v>12.243400909488422</c:v>
                </c:pt>
                <c:pt idx="51">
                  <c:v>12.248945359793041</c:v>
                </c:pt>
                <c:pt idx="52">
                  <c:v>12.254448105935074</c:v>
                </c:pt>
                <c:pt idx="53">
                  <c:v>12.259993634244456</c:v>
                </c:pt>
                <c:pt idx="54">
                  <c:v>12.265659728998326</c:v>
                </c:pt>
                <c:pt idx="55">
                  <c:v>12.271512970331019</c:v>
                </c:pt>
                <c:pt idx="56">
                  <c:v>12.277607894116365</c:v>
                </c:pt>
                <c:pt idx="57">
                  <c:v>12.283983720767733</c:v>
                </c:pt>
                <c:pt idx="58">
                  <c:v>12.290665306193487</c:v>
                </c:pt>
                <c:pt idx="59">
                  <c:v>12.297663615245609</c:v>
                </c:pt>
                <c:pt idx="60">
                  <c:v>12.30497768118768</c:v>
                </c:pt>
                <c:pt idx="61">
                  <c:v>12.312603053635268</c:v>
                </c:pt>
                <c:pt idx="62">
                  <c:v>12.320531633279229</c:v>
                </c:pt>
                <c:pt idx="63">
                  <c:v>12.328750545635209</c:v>
                </c:pt>
                <c:pt idx="64">
                  <c:v>12.337237946691504</c:v>
                </c:pt>
                <c:pt idx="65">
                  <c:v>12.34596927471944</c:v>
                </c:pt>
                <c:pt idx="66">
                  <c:v>12.354922057826856</c:v>
                </c:pt>
                <c:pt idx="67">
                  <c:v>12.364077908077912</c:v>
                </c:pt>
                <c:pt idx="68">
                  <c:v>12.373421723149789</c:v>
                </c:pt>
                <c:pt idx="69">
                  <c:v>12.382942473943809</c:v>
                </c:pt>
                <c:pt idx="70">
                  <c:v>12.392627600589575</c:v>
                </c:pt>
                <c:pt idx="71">
                  <c:v>12.402459574355886</c:v>
                </c:pt>
                <c:pt idx="72">
                  <c:v>12.412423781760706</c:v>
                </c:pt>
                <c:pt idx="73">
                  <c:v>12.422502232447659</c:v>
                </c:pt>
                <c:pt idx="74">
                  <c:v>12.432677510496573</c:v>
                </c:pt>
                <c:pt idx="75">
                  <c:v>12.442930753317683</c:v>
                </c:pt>
                <c:pt idx="76">
                  <c:v>12.453240109455214</c:v>
                </c:pt>
                <c:pt idx="77">
                  <c:v>12.46358009131718</c:v>
                </c:pt>
                <c:pt idx="78">
                  <c:v>12.473918989223657</c:v>
                </c:pt>
                <c:pt idx="79">
                  <c:v>12.484230722177012</c:v>
                </c:pt>
                <c:pt idx="80">
                  <c:v>12.494489256383082</c:v>
                </c:pt>
                <c:pt idx="81">
                  <c:v>12.504671141323806</c:v>
                </c:pt>
                <c:pt idx="82">
                  <c:v>12.514753285608805</c:v>
                </c:pt>
                <c:pt idx="83">
                  <c:v>12.524712304142412</c:v>
                </c:pt>
                <c:pt idx="84">
                  <c:v>12.534529912380862</c:v>
                </c:pt>
                <c:pt idx="85">
                  <c:v>12.54419602223143</c:v>
                </c:pt>
                <c:pt idx="86">
                  <c:v>12.553707235731189</c:v>
                </c:pt>
                <c:pt idx="87">
                  <c:v>12.563062812933294</c:v>
                </c:pt>
                <c:pt idx="88">
                  <c:v>12.572265915417921</c:v>
                </c:pt>
                <c:pt idx="89">
                  <c:v>12.581328330188223</c:v>
                </c:pt>
                <c:pt idx="90">
                  <c:v>12.590267212521162</c:v>
                </c:pt>
                <c:pt idx="91">
                  <c:v>12.599105274223124</c:v>
                </c:pt>
                <c:pt idx="92">
                  <c:v>12.607866746381776</c:v>
                </c:pt>
                <c:pt idx="93">
                  <c:v>12.616569584139283</c:v>
                </c:pt>
                <c:pt idx="94">
                  <c:v>12.625226464241198</c:v>
                </c:pt>
                <c:pt idx="95">
                  <c:v>12.633844430259018</c:v>
                </c:pt>
                <c:pt idx="96">
                  <c:v>12.642426894620083</c:v>
                </c:pt>
                <c:pt idx="97">
                  <c:v>12.650975768034698</c:v>
                </c:pt>
                <c:pt idx="98">
                  <c:v>12.659490839991165</c:v>
                </c:pt>
                <c:pt idx="99">
                  <c:v>12.667975060743714</c:v>
                </c:pt>
                <c:pt idx="100">
                  <c:v>12.676431101618439</c:v>
                </c:pt>
                <c:pt idx="101">
                  <c:v>12.684861135417334</c:v>
                </c:pt>
                <c:pt idx="102">
                  <c:v>12.693262779828581</c:v>
                </c:pt>
                <c:pt idx="103">
                  <c:v>12.701626476137038</c:v>
                </c:pt>
                <c:pt idx="104">
                  <c:v>12.709940985015766</c:v>
                </c:pt>
                <c:pt idx="105">
                  <c:v>12.718198319184905</c:v>
                </c:pt>
                <c:pt idx="106">
                  <c:v>12.726393401138045</c:v>
                </c:pt>
                <c:pt idx="107">
                  <c:v>12.734523101606134</c:v>
                </c:pt>
                <c:pt idx="108">
                  <c:v>12.742585902380986</c:v>
                </c:pt>
                <c:pt idx="109">
                  <c:v>12.750581482751924</c:v>
                </c:pt>
                <c:pt idx="110">
                  <c:v>12.758510406231146</c:v>
                </c:pt>
                <c:pt idx="111">
                  <c:v>12.766371941842889</c:v>
                </c:pt>
                <c:pt idx="112">
                  <c:v>12.774166069211091</c:v>
                </c:pt>
                <c:pt idx="113">
                  <c:v>12.78189330609252</c:v>
                </c:pt>
                <c:pt idx="114">
                  <c:v>12.789550457208881</c:v>
                </c:pt>
                <c:pt idx="115">
                  <c:v>12.797127213385282</c:v>
                </c:pt>
                <c:pt idx="116">
                  <c:v>12.804610579496815</c:v>
                </c:pt>
                <c:pt idx="117">
                  <c:v>12.811988120193371</c:v>
                </c:pt>
                <c:pt idx="118">
                  <c:v>12.81925188169083</c:v>
                </c:pt>
                <c:pt idx="119">
                  <c:v>12.826397812685375</c:v>
                </c:pt>
                <c:pt idx="120">
                  <c:v>12.833428307094044</c:v>
                </c:pt>
                <c:pt idx="121">
                  <c:v>12.840350248972394</c:v>
                </c:pt>
                <c:pt idx="122">
                  <c:v>12.84717714810551</c:v>
                </c:pt>
                <c:pt idx="123">
                  <c:v>12.853926617556917</c:v>
                </c:pt>
                <c:pt idx="124">
                  <c:v>12.860620609964764</c:v>
                </c:pt>
                <c:pt idx="125">
                  <c:v>12.867278254857402</c:v>
                </c:pt>
                <c:pt idx="126">
                  <c:v>12.873917414585069</c:v>
                </c:pt>
                <c:pt idx="127">
                  <c:v>12.880555142320153</c:v>
                </c:pt>
                <c:pt idx="128">
                  <c:v>12.887205434130481</c:v>
                </c:pt>
                <c:pt idx="129">
                  <c:v>12.893879774748061</c:v>
                </c:pt>
                <c:pt idx="130">
                  <c:v>12.900585703576938</c:v>
                </c:pt>
                <c:pt idx="131">
                  <c:v>12.907326832048858</c:v>
                </c:pt>
                <c:pt idx="132">
                  <c:v>12.914103037859002</c:v>
                </c:pt>
                <c:pt idx="133">
                  <c:v>12.920911727986811</c:v>
                </c:pt>
                <c:pt idx="134">
                  <c:v>12.927741738226912</c:v>
                </c:pt>
                <c:pt idx="135">
                  <c:v>12.934577128699763</c:v>
                </c:pt>
                <c:pt idx="136">
                  <c:v>12.941401278804118</c:v>
                </c:pt>
                <c:pt idx="137">
                  <c:v>12.948199337706512</c:v>
                </c:pt>
                <c:pt idx="138">
                  <c:v>12.954959912036903</c:v>
                </c:pt>
                <c:pt idx="139">
                  <c:v>12.961675376782386</c:v>
                </c:pt>
                <c:pt idx="140">
                  <c:v>12.968341345031632</c:v>
                </c:pt>
                <c:pt idx="141">
                  <c:v>12.974955515417991</c:v>
                </c:pt>
                <c:pt idx="142">
                  <c:v>12.981516240114045</c:v>
                </c:pt>
                <c:pt idx="143">
                  <c:v>12.988020978398719</c:v>
                </c:pt>
                <c:pt idx="144">
                  <c:v>12.994467058524048</c:v>
                </c:pt>
                <c:pt idx="145">
                  <c:v>13.000852668378622</c:v>
                </c:pt>
                <c:pt idx="146">
                  <c:v>13.007177621247164</c:v>
                </c:pt>
                <c:pt idx="147">
                  <c:v>13.013442106064739</c:v>
                </c:pt>
                <c:pt idx="148">
                  <c:v>13.019645647574183</c:v>
                </c:pt>
                <c:pt idx="149">
                  <c:v>13.025785552454218</c:v>
                </c:pt>
                <c:pt idx="150">
                  <c:v>13.031858853289643</c:v>
                </c:pt>
                <c:pt idx="151">
                  <c:v>13.037858975369746</c:v>
                </c:pt>
                <c:pt idx="152">
                  <c:v>13.043778313954947</c:v>
                </c:pt>
                <c:pt idx="153">
                  <c:v>13.049608401594973</c:v>
                </c:pt>
                <c:pt idx="154">
                  <c:v>13.055341733251286</c:v>
                </c:pt>
                <c:pt idx="155">
                  <c:v>13.0609718927657</c:v>
                </c:pt>
                <c:pt idx="156">
                  <c:v>13.06649071657194</c:v>
                </c:pt>
                <c:pt idx="157">
                  <c:v>13.071891536597654</c:v>
                </c:pt>
                <c:pt idx="158">
                  <c:v>13.07716754493992</c:v>
                </c:pt>
                <c:pt idx="159">
                  <c:v>13.082312006854098</c:v>
                </c:pt>
                <c:pt idx="160">
                  <c:v>13.087321022798509</c:v>
                </c:pt>
                <c:pt idx="161">
                  <c:v>13.092193348238711</c:v>
                </c:pt>
                <c:pt idx="162">
                  <c:v>13.096933112239125</c:v>
                </c:pt>
                <c:pt idx="163">
                  <c:v>13.101551317241288</c:v>
                </c:pt>
                <c:pt idx="164">
                  <c:v>13.106065520168722</c:v>
                </c:pt>
                <c:pt idx="165">
                  <c:v>13.11049833133178</c:v>
                </c:pt>
                <c:pt idx="166">
                  <c:v>13.114877703480683</c:v>
                </c:pt>
                <c:pt idx="167">
                  <c:v>13.119237177349744</c:v>
                </c:pt>
                <c:pt idx="168">
                  <c:v>13.123618320733387</c:v>
                </c:pt>
                <c:pt idx="169">
                  <c:v>13.128071224407288</c:v>
                </c:pt>
                <c:pt idx="170">
                  <c:v>13.132650353459491</c:v>
                </c:pt>
                <c:pt idx="171">
                  <c:v>13.137366272997943</c:v>
                </c:pt>
                <c:pt idx="172">
                  <c:v>13.142204250557512</c:v>
                </c:pt>
                <c:pt idx="173">
                  <c:v>13.147142439014516</c:v>
                </c:pt>
                <c:pt idx="174">
                  <c:v>13.152160904288078</c:v>
                </c:pt>
                <c:pt idx="175">
                  <c:v>13.157242205507897</c:v>
                </c:pt>
                <c:pt idx="176">
                  <c:v>13.162356716327185</c:v>
                </c:pt>
                <c:pt idx="177">
                  <c:v>13.167483081030912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2-459A-8BEF-9C75D6AAB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483360"/>
        <c:axId val="1165502912"/>
      </c:lineChart>
      <c:catAx>
        <c:axId val="116548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5502912"/>
        <c:crosses val="autoZero"/>
        <c:auto val="1"/>
        <c:lblAlgn val="ctr"/>
        <c:lblOffset val="100"/>
        <c:noMultiLvlLbl val="0"/>
      </c:catAx>
      <c:valAx>
        <c:axId val="11655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548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data78!$M$1</c:f>
              <c:strCache>
                <c:ptCount val="1"/>
                <c:pt idx="0">
                  <c:v>lnc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data78!$M$2:$M$179</c:f>
              <c:numCache>
                <c:formatCode>#,##0.000</c:formatCode>
                <c:ptCount val="178"/>
                <c:pt idx="0">
                  <c:v>11.242559270283678</c:v>
                </c:pt>
                <c:pt idx="1">
                  <c:v>11.264284602382491</c:v>
                </c:pt>
                <c:pt idx="2">
                  <c:v>11.262153746538544</c:v>
                </c:pt>
                <c:pt idx="3">
                  <c:v>11.251833390925226</c:v>
                </c:pt>
                <c:pt idx="4">
                  <c:v>11.262577712165138</c:v>
                </c:pt>
                <c:pt idx="5">
                  <c:v>11.26706328896891</c:v>
                </c:pt>
                <c:pt idx="6">
                  <c:v>11.268481665485314</c:v>
                </c:pt>
                <c:pt idx="7">
                  <c:v>11.272635754821048</c:v>
                </c:pt>
                <c:pt idx="8">
                  <c:v>11.285033156133814</c:v>
                </c:pt>
                <c:pt idx="9">
                  <c:v>11.28838093274039</c:v>
                </c:pt>
                <c:pt idx="10">
                  <c:v>11.296049729792999</c:v>
                </c:pt>
                <c:pt idx="11">
                  <c:v>11.305581441189922</c:v>
                </c:pt>
                <c:pt idx="12">
                  <c:v>11.310613423235951</c:v>
                </c:pt>
                <c:pt idx="13">
                  <c:v>11.330287858237753</c:v>
                </c:pt>
                <c:pt idx="14">
                  <c:v>11.353718691282273</c:v>
                </c:pt>
                <c:pt idx="15">
                  <c:v>11.356365217799171</c:v>
                </c:pt>
                <c:pt idx="16">
                  <c:v>11.363810418366572</c:v>
                </c:pt>
                <c:pt idx="17">
                  <c:v>11.385376144023253</c:v>
                </c:pt>
                <c:pt idx="18">
                  <c:v>11.383147021215013</c:v>
                </c:pt>
                <c:pt idx="19">
                  <c:v>11.392586666131688</c:v>
                </c:pt>
                <c:pt idx="20">
                  <c:v>11.392812216475482</c:v>
                </c:pt>
                <c:pt idx="21">
                  <c:v>11.38608024144491</c:v>
                </c:pt>
                <c:pt idx="22">
                  <c:v>11.393409678968665</c:v>
                </c:pt>
                <c:pt idx="23">
                  <c:v>11.394524738582199</c:v>
                </c:pt>
                <c:pt idx="24">
                  <c:v>11.407364929309734</c:v>
                </c:pt>
                <c:pt idx="25">
                  <c:v>11.402083285743164</c:v>
                </c:pt>
                <c:pt idx="26">
                  <c:v>11.39206770719677</c:v>
                </c:pt>
                <c:pt idx="27">
                  <c:v>11.396425356011347</c:v>
                </c:pt>
                <c:pt idx="28">
                  <c:v>11.416987087891307</c:v>
                </c:pt>
                <c:pt idx="29">
                  <c:v>11.427879428161029</c:v>
                </c:pt>
                <c:pt idx="30">
                  <c:v>11.449868512434344</c:v>
                </c:pt>
                <c:pt idx="31">
                  <c:v>11.463483088156362</c:v>
                </c:pt>
                <c:pt idx="32">
                  <c:v>11.450187987645785</c:v>
                </c:pt>
                <c:pt idx="33">
                  <c:v>11.470372807048975</c:v>
                </c:pt>
                <c:pt idx="34">
                  <c:v>11.477381185445337</c:v>
                </c:pt>
                <c:pt idx="35">
                  <c:v>11.475130135474826</c:v>
                </c:pt>
                <c:pt idx="36">
                  <c:v>11.477919855771413</c:v>
                </c:pt>
                <c:pt idx="37">
                  <c:v>11.482888848593689</c:v>
                </c:pt>
                <c:pt idx="38">
                  <c:v>11.497750911599281</c:v>
                </c:pt>
                <c:pt idx="39">
                  <c:v>11.507862670627766</c:v>
                </c:pt>
                <c:pt idx="40">
                  <c:v>11.516718263208924</c:v>
                </c:pt>
                <c:pt idx="41">
                  <c:v>11.515462244622199</c:v>
                </c:pt>
                <c:pt idx="42">
                  <c:v>11.529566236118352</c:v>
                </c:pt>
                <c:pt idx="43">
                  <c:v>11.545218390166491</c:v>
                </c:pt>
                <c:pt idx="44">
                  <c:v>11.567271594710341</c:v>
                </c:pt>
                <c:pt idx="45">
                  <c:v>11.576106815568354</c:v>
                </c:pt>
                <c:pt idx="46">
                  <c:v>11.58490188125773</c:v>
                </c:pt>
                <c:pt idx="47">
                  <c:v>11.592272546136353</c:v>
                </c:pt>
                <c:pt idx="48">
                  <c:v>11.602382183008215</c:v>
                </c:pt>
                <c:pt idx="49">
                  <c:v>11.607862848021751</c:v>
                </c:pt>
                <c:pt idx="50">
                  <c:v>11.609235145107636</c:v>
                </c:pt>
                <c:pt idx="51">
                  <c:v>11.602967245644887</c:v>
                </c:pt>
                <c:pt idx="52">
                  <c:v>11.605139948958039</c:v>
                </c:pt>
                <c:pt idx="53">
                  <c:v>11.609271471756871</c:v>
                </c:pt>
                <c:pt idx="54">
                  <c:v>11.621026222732928</c:v>
                </c:pt>
                <c:pt idx="55">
                  <c:v>11.622658407621808</c:v>
                </c:pt>
                <c:pt idx="56">
                  <c:v>11.633052418171065</c:v>
                </c:pt>
                <c:pt idx="57">
                  <c:v>11.642065981793319</c:v>
                </c:pt>
                <c:pt idx="58">
                  <c:v>11.64408529766825</c:v>
                </c:pt>
                <c:pt idx="59">
                  <c:v>11.647368941519719</c:v>
                </c:pt>
                <c:pt idx="60">
                  <c:v>11.646931744817962</c:v>
                </c:pt>
                <c:pt idx="61">
                  <c:v>11.65486763761084</c:v>
                </c:pt>
                <c:pt idx="62">
                  <c:v>11.652652624131763</c:v>
                </c:pt>
                <c:pt idx="63">
                  <c:v>11.669390607218956</c:v>
                </c:pt>
                <c:pt idx="64">
                  <c:v>11.674950772656802</c:v>
                </c:pt>
                <c:pt idx="65">
                  <c:v>11.681021314500201</c:v>
                </c:pt>
                <c:pt idx="66">
                  <c:v>11.699703742481125</c:v>
                </c:pt>
                <c:pt idx="67">
                  <c:v>11.705189101758231</c:v>
                </c:pt>
                <c:pt idx="68">
                  <c:v>11.716551788258013</c:v>
                </c:pt>
                <c:pt idx="69">
                  <c:v>11.728939662730653</c:v>
                </c:pt>
                <c:pt idx="70">
                  <c:v>11.73153073384143</c:v>
                </c:pt>
                <c:pt idx="71">
                  <c:v>11.742512214231297</c:v>
                </c:pt>
                <c:pt idx="72">
                  <c:v>11.751170414019576</c:v>
                </c:pt>
                <c:pt idx="73">
                  <c:v>11.757305908648204</c:v>
                </c:pt>
                <c:pt idx="74">
                  <c:v>11.759199433673292</c:v>
                </c:pt>
                <c:pt idx="75">
                  <c:v>11.766768914800736</c:v>
                </c:pt>
                <c:pt idx="76">
                  <c:v>11.776489010013201</c:v>
                </c:pt>
                <c:pt idx="77">
                  <c:v>11.79257788588286</c:v>
                </c:pt>
                <c:pt idx="78">
                  <c:v>11.807183369170861</c:v>
                </c:pt>
                <c:pt idx="79">
                  <c:v>11.820910039759839</c:v>
                </c:pt>
                <c:pt idx="80">
                  <c:v>11.823838106137158</c:v>
                </c:pt>
                <c:pt idx="81">
                  <c:v>11.839470013339071</c:v>
                </c:pt>
                <c:pt idx="82">
                  <c:v>11.858845784698588</c:v>
                </c:pt>
                <c:pt idx="83">
                  <c:v>11.868296559266325</c:v>
                </c:pt>
                <c:pt idx="84">
                  <c:v>11.886308055611538</c:v>
                </c:pt>
                <c:pt idx="85">
                  <c:v>11.892833420214085</c:v>
                </c:pt>
                <c:pt idx="86">
                  <c:v>11.904203747607847</c:v>
                </c:pt>
                <c:pt idx="87">
                  <c:v>11.917997162369213</c:v>
                </c:pt>
                <c:pt idx="88">
                  <c:v>11.920980549525268</c:v>
                </c:pt>
                <c:pt idx="89">
                  <c:v>11.929548095774269</c:v>
                </c:pt>
                <c:pt idx="90">
                  <c:v>11.9400020209881</c:v>
                </c:pt>
                <c:pt idx="91">
                  <c:v>11.946764207266233</c:v>
                </c:pt>
                <c:pt idx="92">
                  <c:v>11.955853331678226</c:v>
                </c:pt>
                <c:pt idx="93">
                  <c:v>11.962311760136322</c:v>
                </c:pt>
                <c:pt idx="94">
                  <c:v>11.965166010635784</c:v>
                </c:pt>
                <c:pt idx="95">
                  <c:v>11.973087069997421</c:v>
                </c:pt>
                <c:pt idx="96">
                  <c:v>11.985438443164746</c:v>
                </c:pt>
                <c:pt idx="97">
                  <c:v>12.00106980207306</c:v>
                </c:pt>
                <c:pt idx="98">
                  <c:v>12.014451985788121</c:v>
                </c:pt>
                <c:pt idx="99">
                  <c:v>12.019152531560962</c:v>
                </c:pt>
                <c:pt idx="100">
                  <c:v>12.025138126354641</c:v>
                </c:pt>
                <c:pt idx="101">
                  <c:v>12.033051703619174</c:v>
                </c:pt>
                <c:pt idx="102">
                  <c:v>12.046314607144971</c:v>
                </c:pt>
                <c:pt idx="103">
                  <c:v>12.069055183620819</c:v>
                </c:pt>
                <c:pt idx="104">
                  <c:v>12.088437098996735</c:v>
                </c:pt>
                <c:pt idx="105">
                  <c:v>12.094157360901674</c:v>
                </c:pt>
                <c:pt idx="106">
                  <c:v>12.105600163945123</c:v>
                </c:pt>
                <c:pt idx="107">
                  <c:v>12.119064904897568</c:v>
                </c:pt>
                <c:pt idx="108">
                  <c:v>12.115677367782787</c:v>
                </c:pt>
                <c:pt idx="109">
                  <c:v>12.133475070613589</c:v>
                </c:pt>
                <c:pt idx="110">
                  <c:v>12.13926488494856</c:v>
                </c:pt>
                <c:pt idx="111">
                  <c:v>12.141544791002381</c:v>
                </c:pt>
                <c:pt idx="112">
                  <c:v>12.152851177620786</c:v>
                </c:pt>
                <c:pt idx="113">
                  <c:v>12.16853691200107</c:v>
                </c:pt>
                <c:pt idx="114">
                  <c:v>12.179641397388572</c:v>
                </c:pt>
                <c:pt idx="115">
                  <c:v>12.192435075156792</c:v>
                </c:pt>
                <c:pt idx="116">
                  <c:v>12.213336201918356</c:v>
                </c:pt>
                <c:pt idx="117">
                  <c:v>12.221547293168332</c:v>
                </c:pt>
                <c:pt idx="118">
                  <c:v>12.238394616992299</c:v>
                </c:pt>
                <c:pt idx="119">
                  <c:v>12.250223493265462</c:v>
                </c:pt>
                <c:pt idx="120">
                  <c:v>12.25506755064351</c:v>
                </c:pt>
                <c:pt idx="121">
                  <c:v>12.250610926097348</c:v>
                </c:pt>
                <c:pt idx="122">
                  <c:v>12.246945838739753</c:v>
                </c:pt>
                <c:pt idx="123">
                  <c:v>12.244648920308414</c:v>
                </c:pt>
                <c:pt idx="124">
                  <c:v>12.248643509885689</c:v>
                </c:pt>
                <c:pt idx="125">
                  <c:v>12.264426455710245</c:v>
                </c:pt>
                <c:pt idx="126">
                  <c:v>12.26864360729167</c:v>
                </c:pt>
                <c:pt idx="127">
                  <c:v>12.281750456270837</c:v>
                </c:pt>
                <c:pt idx="128">
                  <c:v>12.286527575920557</c:v>
                </c:pt>
                <c:pt idx="129">
                  <c:v>12.301041858120875</c:v>
                </c:pt>
                <c:pt idx="130">
                  <c:v>12.311018075051669</c:v>
                </c:pt>
                <c:pt idx="131">
                  <c:v>12.322249948242723</c:v>
                </c:pt>
                <c:pt idx="132">
                  <c:v>12.328644197918354</c:v>
                </c:pt>
                <c:pt idx="133">
                  <c:v>12.335344981234313</c:v>
                </c:pt>
                <c:pt idx="134">
                  <c:v>12.341560248526918</c:v>
                </c:pt>
                <c:pt idx="135">
                  <c:v>12.345482351964494</c:v>
                </c:pt>
                <c:pt idx="136">
                  <c:v>12.359295752437511</c:v>
                </c:pt>
                <c:pt idx="137">
                  <c:v>12.363614710959906</c:v>
                </c:pt>
                <c:pt idx="138">
                  <c:v>12.366446776591303</c:v>
                </c:pt>
                <c:pt idx="139">
                  <c:v>12.368246765588006</c:v>
                </c:pt>
                <c:pt idx="140">
                  <c:v>12.37358508667042</c:v>
                </c:pt>
                <c:pt idx="141">
                  <c:v>12.376300534497767</c:v>
                </c:pt>
                <c:pt idx="142">
                  <c:v>12.384666429471237</c:v>
                </c:pt>
                <c:pt idx="143">
                  <c:v>12.389248004398048</c:v>
                </c:pt>
                <c:pt idx="144">
                  <c:v>12.39656489775987</c:v>
                </c:pt>
                <c:pt idx="145">
                  <c:v>12.400722067637311</c:v>
                </c:pt>
                <c:pt idx="146">
                  <c:v>12.409841717879624</c:v>
                </c:pt>
                <c:pt idx="147">
                  <c:v>12.415863444313674</c:v>
                </c:pt>
                <c:pt idx="148">
                  <c:v>12.419868644283872</c:v>
                </c:pt>
                <c:pt idx="149">
                  <c:v>12.425826458166268</c:v>
                </c:pt>
                <c:pt idx="150">
                  <c:v>12.434569840486088</c:v>
                </c:pt>
                <c:pt idx="151">
                  <c:v>12.43907147367511</c:v>
                </c:pt>
                <c:pt idx="152">
                  <c:v>12.447177915020406</c:v>
                </c:pt>
                <c:pt idx="153">
                  <c:v>12.451490277386384</c:v>
                </c:pt>
                <c:pt idx="154">
                  <c:v>12.458130131009023</c:v>
                </c:pt>
                <c:pt idx="155">
                  <c:v>12.46528965488962</c:v>
                </c:pt>
                <c:pt idx="156">
                  <c:v>12.469121291140072</c:v>
                </c:pt>
                <c:pt idx="157">
                  <c:v>12.47518715268262</c:v>
                </c:pt>
                <c:pt idx="158">
                  <c:v>12.481914903177746</c:v>
                </c:pt>
                <c:pt idx="159">
                  <c:v>12.491277903207056</c:v>
                </c:pt>
                <c:pt idx="160">
                  <c:v>12.496620607395</c:v>
                </c:pt>
                <c:pt idx="161">
                  <c:v>12.504238322461047</c:v>
                </c:pt>
                <c:pt idx="162">
                  <c:v>12.505425103346306</c:v>
                </c:pt>
                <c:pt idx="163">
                  <c:v>12.507746376608692</c:v>
                </c:pt>
                <c:pt idx="164">
                  <c:v>12.508496768011813</c:v>
                </c:pt>
                <c:pt idx="165">
                  <c:v>12.512509001840481</c:v>
                </c:pt>
                <c:pt idx="166">
                  <c:v>12.5127813089457</c:v>
                </c:pt>
                <c:pt idx="167">
                  <c:v>12.515500309441363</c:v>
                </c:pt>
                <c:pt idx="168">
                  <c:v>12.500494454845013</c:v>
                </c:pt>
                <c:pt idx="169">
                  <c:v>12.371167504471138</c:v>
                </c:pt>
                <c:pt idx="170">
                  <c:v>12.444124513577503</c:v>
                </c:pt>
                <c:pt idx="171">
                  <c:v>12.489441680192128</c:v>
                </c:pt>
                <c:pt idx="172">
                  <c:v>12.501101414794983</c:v>
                </c:pt>
                <c:pt idx="173">
                  <c:v>12.511433768554898</c:v>
                </c:pt>
                <c:pt idx="174">
                  <c:v>12.462770888371038</c:v>
                </c:pt>
                <c:pt idx="175">
                  <c:v>12.526186815538569</c:v>
                </c:pt>
                <c:pt idx="176">
                  <c:v>12.547930354427724</c:v>
                </c:pt>
                <c:pt idx="177">
                  <c:v>12.569235497404431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E-4C07-A4EF-16BFBCC78C07}"/>
            </c:ext>
          </c:extLst>
        </c:ser>
        <c:ser>
          <c:idx val="1"/>
          <c:order val="1"/>
          <c:tx>
            <c:strRef>
              <c:f>data78!$N$1</c:f>
              <c:strCache>
                <c:ptCount val="1"/>
                <c:pt idx="0">
                  <c:v>lnct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data78!$N$2:$N$179</c:f>
              <c:numCache>
                <c:formatCode>#,##0.000</c:formatCode>
                <c:ptCount val="178"/>
                <c:pt idx="0">
                  <c:v>11.238547388299978</c:v>
                </c:pt>
                <c:pt idx="1">
                  <c:v>11.245307865894466</c:v>
                </c:pt>
                <c:pt idx="2">
                  <c:v>11.252070850915196</c:v>
                </c:pt>
                <c:pt idx="3">
                  <c:v>11.258850711248716</c:v>
                </c:pt>
                <c:pt idx="4">
                  <c:v>11.265668116591337</c:v>
                </c:pt>
                <c:pt idx="5">
                  <c:v>11.272539350814171</c:v>
                </c:pt>
                <c:pt idx="6">
                  <c:v>11.279478766285553</c:v>
                </c:pt>
                <c:pt idx="7">
                  <c:v>11.286497292835168</c:v>
                </c:pt>
                <c:pt idx="8">
                  <c:v>11.293598987104703</c:v>
                </c:pt>
                <c:pt idx="9">
                  <c:v>11.300779242274587</c:v>
                </c:pt>
                <c:pt idx="10">
                  <c:v>11.308028097880889</c:v>
                </c:pt>
                <c:pt idx="11">
                  <c:v>11.315327844516228</c:v>
                </c:pt>
                <c:pt idx="12">
                  <c:v>11.322653286293159</c:v>
                </c:pt>
                <c:pt idx="13">
                  <c:v>11.329973135822167</c:v>
                </c:pt>
                <c:pt idx="14">
                  <c:v>11.337248580799324</c:v>
                </c:pt>
                <c:pt idx="15">
                  <c:v>11.344441005622214</c:v>
                </c:pt>
                <c:pt idx="16">
                  <c:v>11.351522088507457</c:v>
                </c:pt>
                <c:pt idx="17">
                  <c:v>11.358470960304286</c:v>
                </c:pt>
                <c:pt idx="18">
                  <c:v>11.3652744320681</c:v>
                </c:pt>
                <c:pt idx="19">
                  <c:v>11.371936130594115</c:v>
                </c:pt>
                <c:pt idx="20">
                  <c:v>11.378470853045767</c:v>
                </c:pt>
                <c:pt idx="21">
                  <c:v>11.384906303171201</c:v>
                </c:pt>
                <c:pt idx="22">
                  <c:v>11.391279148070701</c:v>
                </c:pt>
                <c:pt idx="23">
                  <c:v>11.39762678855597</c:v>
                </c:pt>
                <c:pt idx="24">
                  <c:v>11.40398795702051</c:v>
                </c:pt>
                <c:pt idx="25">
                  <c:v>11.410399447076591</c:v>
                </c:pt>
                <c:pt idx="26">
                  <c:v>11.416900162944158</c:v>
                </c:pt>
                <c:pt idx="27">
                  <c:v>11.423523811242317</c:v>
                </c:pt>
                <c:pt idx="28">
                  <c:v>11.430288578305335</c:v>
                </c:pt>
                <c:pt idx="29">
                  <c:v>11.437195713932955</c:v>
                </c:pt>
                <c:pt idx="30">
                  <c:v>11.444238154493409</c:v>
                </c:pt>
                <c:pt idx="31">
                  <c:v>11.451403013676321</c:v>
                </c:pt>
                <c:pt idx="32">
                  <c:v>11.458680924145034</c:v>
                </c:pt>
                <c:pt idx="33">
                  <c:v>11.466070068609428</c:v>
                </c:pt>
                <c:pt idx="34">
                  <c:v>11.473563321694069</c:v>
                </c:pt>
                <c:pt idx="35">
                  <c:v>11.481156247235054</c:v>
                </c:pt>
                <c:pt idx="36">
                  <c:v>11.488846795233327</c:v>
                </c:pt>
                <c:pt idx="37">
                  <c:v>11.496629149369978</c:v>
                </c:pt>
                <c:pt idx="38">
                  <c:v>11.504490663988934</c:v>
                </c:pt>
                <c:pt idx="39">
                  <c:v>11.512410105746135</c:v>
                </c:pt>
                <c:pt idx="40">
                  <c:v>11.520362028952272</c:v>
                </c:pt>
                <c:pt idx="41">
                  <c:v>11.528318145771092</c:v>
                </c:pt>
                <c:pt idx="42">
                  <c:v>11.536247891012753</c:v>
                </c:pt>
                <c:pt idx="43">
                  <c:v>11.5441126645492</c:v>
                </c:pt>
                <c:pt idx="44">
                  <c:v>11.551869690218066</c:v>
                </c:pt>
                <c:pt idx="45">
                  <c:v>11.559476882935492</c:v>
                </c:pt>
                <c:pt idx="46">
                  <c:v>11.566901783807927</c:v>
                </c:pt>
                <c:pt idx="47">
                  <c:v>11.574122327649714</c:v>
                </c:pt>
                <c:pt idx="48">
                  <c:v>11.581127699336102</c:v>
                </c:pt>
                <c:pt idx="49">
                  <c:v>11.587918427628894</c:v>
                </c:pt>
                <c:pt idx="50">
                  <c:v>11.594508325342193</c:v>
                </c:pt>
                <c:pt idx="51">
                  <c:v>11.600923670552845</c:v>
                </c:pt>
                <c:pt idx="52">
                  <c:v>11.607199945600044</c:v>
                </c:pt>
                <c:pt idx="53">
                  <c:v>11.613373910057417</c:v>
                </c:pt>
                <c:pt idx="54">
                  <c:v>11.619481036000684</c:v>
                </c:pt>
                <c:pt idx="55">
                  <c:v>11.625554231481622</c:v>
                </c:pt>
                <c:pt idx="56">
                  <c:v>11.631627370293721</c:v>
                </c:pt>
                <c:pt idx="57">
                  <c:v>11.637732516340554</c:v>
                </c:pt>
                <c:pt idx="58">
                  <c:v>11.643902624180617</c:v>
                </c:pt>
                <c:pt idx="59">
                  <c:v>11.650173356788315</c:v>
                </c:pt>
                <c:pt idx="60">
                  <c:v>11.656580491308983</c:v>
                </c:pt>
                <c:pt idx="61">
                  <c:v>11.663158052128413</c:v>
                </c:pt>
                <c:pt idx="62">
                  <c:v>11.669934033165836</c:v>
                </c:pt>
                <c:pt idx="63">
                  <c:v>11.676931246831412</c:v>
                </c:pt>
                <c:pt idx="64">
                  <c:v>11.684161704654658</c:v>
                </c:pt>
                <c:pt idx="65">
                  <c:v>11.691632705265334</c:v>
                </c:pt>
                <c:pt idx="66">
                  <c:v>11.699345790460708</c:v>
                </c:pt>
                <c:pt idx="67">
                  <c:v>11.707295869918811</c:v>
                </c:pt>
                <c:pt idx="68">
                  <c:v>11.715478077037691</c:v>
                </c:pt>
                <c:pt idx="69">
                  <c:v>11.723886228485293</c:v>
                </c:pt>
                <c:pt idx="70">
                  <c:v>11.732514811999078</c:v>
                </c:pt>
                <c:pt idx="71">
                  <c:v>11.741361473712915</c:v>
                </c:pt>
                <c:pt idx="72">
                  <c:v>11.750423244711833</c:v>
                </c:pt>
                <c:pt idx="73">
                  <c:v>11.759697875293673</c:v>
                </c:pt>
                <c:pt idx="74">
                  <c:v>11.769183582737099</c:v>
                </c:pt>
                <c:pt idx="75">
                  <c:v>11.778877089341618</c:v>
                </c:pt>
                <c:pt idx="76">
                  <c:v>11.788768877313572</c:v>
                </c:pt>
                <c:pt idx="77">
                  <c:v>11.798841861250219</c:v>
                </c:pt>
                <c:pt idx="78">
                  <c:v>11.809071280831757</c:v>
                </c:pt>
                <c:pt idx="79">
                  <c:v>11.819428460753775</c:v>
                </c:pt>
                <c:pt idx="80">
                  <c:v>11.829883545767069</c:v>
                </c:pt>
                <c:pt idx="81">
                  <c:v>11.840407606609315</c:v>
                </c:pt>
                <c:pt idx="82">
                  <c:v>11.850967935618414</c:v>
                </c:pt>
                <c:pt idx="83">
                  <c:v>11.861531239136477</c:v>
                </c:pt>
                <c:pt idx="84">
                  <c:v>11.872069147161296</c:v>
                </c:pt>
                <c:pt idx="85">
                  <c:v>11.882557518015743</c:v>
                </c:pt>
                <c:pt idx="86">
                  <c:v>11.892981109340475</c:v>
                </c:pt>
                <c:pt idx="87">
                  <c:v>11.903331101215027</c:v>
                </c:pt>
                <c:pt idx="88">
                  <c:v>11.91360568786784</c:v>
                </c:pt>
                <c:pt idx="89">
                  <c:v>11.923812229815578</c:v>
                </c:pt>
                <c:pt idx="90">
                  <c:v>11.933962696863443</c:v>
                </c:pt>
                <c:pt idx="91">
                  <c:v>11.944072643732857</c:v>
                </c:pt>
                <c:pt idx="92">
                  <c:v>11.954161399722823</c:v>
                </c:pt>
                <c:pt idx="93">
                  <c:v>11.964249976359548</c:v>
                </c:pt>
                <c:pt idx="94">
                  <c:v>11.974360442626715</c:v>
                </c:pt>
                <c:pt idx="95">
                  <c:v>11.984513656122868</c:v>
                </c:pt>
                <c:pt idx="96">
                  <c:v>11.994724727926567</c:v>
                </c:pt>
                <c:pt idx="97">
                  <c:v>12.00500162750004</c:v>
                </c:pt>
                <c:pt idx="98">
                  <c:v>12.015346520377545</c:v>
                </c:pt>
                <c:pt idx="99">
                  <c:v>12.025759114702444</c:v>
                </c:pt>
                <c:pt idx="100">
                  <c:v>12.036238559533984</c:v>
                </c:pt>
                <c:pt idx="101">
                  <c:v>12.046779874816959</c:v>
                </c:pt>
                <c:pt idx="102">
                  <c:v>12.057371142725422</c:v>
                </c:pt>
                <c:pt idx="103">
                  <c:v>12.067991865326427</c:v>
                </c:pt>
                <c:pt idx="104">
                  <c:v>12.078614634352288</c:v>
                </c:pt>
                <c:pt idx="105">
                  <c:v>12.08921270610926</c:v>
                </c:pt>
                <c:pt idx="106">
                  <c:v>12.099765475943993</c:v>
                </c:pt>
                <c:pt idx="107">
                  <c:v>12.110255429612387</c:v>
                </c:pt>
                <c:pt idx="108">
                  <c:v>12.120668699550334</c:v>
                </c:pt>
                <c:pt idx="109">
                  <c:v>12.130996924115786</c:v>
                </c:pt>
                <c:pt idx="110">
                  <c:v>12.141228622084343</c:v>
                </c:pt>
                <c:pt idx="111">
                  <c:v>12.151353861073167</c:v>
                </c:pt>
                <c:pt idx="112">
                  <c:v>12.161361481363706</c:v>
                </c:pt>
                <c:pt idx="113">
                  <c:v>12.171234192568615</c:v>
                </c:pt>
                <c:pt idx="114">
                  <c:v>12.180949385360712</c:v>
                </c:pt>
                <c:pt idx="115">
                  <c:v>12.190482764612456</c:v>
                </c:pt>
                <c:pt idx="116">
                  <c:v>12.199809217703823</c:v>
                </c:pt>
                <c:pt idx="117">
                  <c:v>12.20890485220888</c:v>
                </c:pt>
                <c:pt idx="118">
                  <c:v>12.217754230066834</c:v>
                </c:pt>
                <c:pt idx="119">
                  <c:v>12.226349814742489</c:v>
                </c:pt>
                <c:pt idx="120">
                  <c:v>12.234696969942483</c:v>
                </c:pt>
                <c:pt idx="121">
                  <c:v>12.242815980422533</c:v>
                </c:pt>
                <c:pt idx="122">
                  <c:v>12.250739862551294</c:v>
                </c:pt>
                <c:pt idx="123">
                  <c:v>12.25850650453847</c:v>
                </c:pt>
                <c:pt idx="124">
                  <c:v>12.266151423328884</c:v>
                </c:pt>
                <c:pt idx="125">
                  <c:v>12.27370147487721</c:v>
                </c:pt>
                <c:pt idx="126">
                  <c:v>12.281172572692219</c:v>
                </c:pt>
                <c:pt idx="127">
                  <c:v>12.288574833395696</c:v>
                </c:pt>
                <c:pt idx="128">
                  <c:v>12.295910543006052</c:v>
                </c:pt>
                <c:pt idx="129">
                  <c:v>12.303177722305985</c:v>
                </c:pt>
                <c:pt idx="130">
                  <c:v>12.310368527723773</c:v>
                </c:pt>
                <c:pt idx="131">
                  <c:v>12.317473780772566</c:v>
                </c:pt>
                <c:pt idx="132">
                  <c:v>12.3244847089326</c:v>
                </c:pt>
                <c:pt idx="133">
                  <c:v>12.331395524788775</c:v>
                </c:pt>
                <c:pt idx="134">
                  <c:v>12.338203040606603</c:v>
                </c:pt>
                <c:pt idx="135">
                  <c:v>12.344906537061872</c:v>
                </c:pt>
                <c:pt idx="136">
                  <c:v>12.351507393085331</c:v>
                </c:pt>
                <c:pt idx="137">
                  <c:v>12.358007347492043</c:v>
                </c:pt>
                <c:pt idx="138">
                  <c:v>12.364413006821673</c:v>
                </c:pt>
                <c:pt idx="139">
                  <c:v>12.370734482216053</c:v>
                </c:pt>
                <c:pt idx="140">
                  <c:v>12.376983155923122</c:v>
                </c:pt>
                <c:pt idx="141">
                  <c:v>12.383168855367932</c:v>
                </c:pt>
                <c:pt idx="142">
                  <c:v>12.38929928418225</c:v>
                </c:pt>
                <c:pt idx="143">
                  <c:v>12.395377853297299</c:v>
                </c:pt>
                <c:pt idx="144">
                  <c:v>12.401405078110109</c:v>
                </c:pt>
                <c:pt idx="145">
                  <c:v>12.407377642862144</c:v>
                </c:pt>
                <c:pt idx="146">
                  <c:v>12.413289206682148</c:v>
                </c:pt>
                <c:pt idx="147">
                  <c:v>12.419129268964346</c:v>
                </c:pt>
                <c:pt idx="148">
                  <c:v>12.424885174422464</c:v>
                </c:pt>
                <c:pt idx="149">
                  <c:v>12.430542226629823</c:v>
                </c:pt>
                <c:pt idx="150">
                  <c:v>12.436082593828404</c:v>
                </c:pt>
                <c:pt idx="151">
                  <c:v>12.441485496904903</c:v>
                </c:pt>
                <c:pt idx="152">
                  <c:v>12.44672921127518</c:v>
                </c:pt>
                <c:pt idx="153">
                  <c:v>12.45179050359058</c:v>
                </c:pt>
                <c:pt idx="154">
                  <c:v>12.456646420942288</c:v>
                </c:pt>
                <c:pt idx="155">
                  <c:v>12.461273822780118</c:v>
                </c:pt>
                <c:pt idx="156">
                  <c:v>12.46565049587268</c:v>
                </c:pt>
                <c:pt idx="157">
                  <c:v>12.469756736883657</c:v>
                </c:pt>
                <c:pt idx="158">
                  <c:v>12.473575011723771</c:v>
                </c:pt>
                <c:pt idx="159">
                  <c:v>12.477091180313625</c:v>
                </c:pt>
                <c:pt idx="160">
                  <c:v>12.480296315005976</c:v>
                </c:pt>
                <c:pt idx="161">
                  <c:v>12.483190354855383</c:v>
                </c:pt>
                <c:pt idx="162">
                  <c:v>12.485783441599146</c:v>
                </c:pt>
                <c:pt idx="163">
                  <c:v>12.488098871954325</c:v>
                </c:pt>
                <c:pt idx="164">
                  <c:v>12.490172218676566</c:v>
                </c:pt>
                <c:pt idx="165">
                  <c:v>12.492051334211927</c:v>
                </c:pt>
                <c:pt idx="166">
                  <c:v>12.493795523849803</c:v>
                </c:pt>
                <c:pt idx="167">
                  <c:v>12.495476878921851</c:v>
                </c:pt>
                <c:pt idx="168">
                  <c:v>12.497179356875407</c:v>
                </c:pt>
                <c:pt idx="169">
                  <c:v>12.498999429801884</c:v>
                </c:pt>
                <c:pt idx="170">
                  <c:v>12.501035641728929</c:v>
                </c:pt>
                <c:pt idx="171">
                  <c:v>12.503306641730857</c:v>
                </c:pt>
                <c:pt idx="172">
                  <c:v>12.505795509426887</c:v>
                </c:pt>
                <c:pt idx="173">
                  <c:v>12.508476658835274</c:v>
                </c:pt>
                <c:pt idx="174">
                  <c:v>12.51132157016513</c:v>
                </c:pt>
                <c:pt idx="175">
                  <c:v>12.514303571819136</c:v>
                </c:pt>
                <c:pt idx="176">
                  <c:v>12.51736564802386</c:v>
                </c:pt>
                <c:pt idx="177">
                  <c:v>12.520458210033192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E-4C07-A4EF-16BFBCC78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483360"/>
        <c:axId val="1165502912"/>
      </c:lineChart>
      <c:catAx>
        <c:axId val="116548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5502912"/>
        <c:crosses val="autoZero"/>
        <c:auto val="1"/>
        <c:lblAlgn val="ctr"/>
        <c:lblOffset val="100"/>
        <c:noMultiLvlLbl val="0"/>
      </c:catAx>
      <c:valAx>
        <c:axId val="11655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548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data85!$C$1</c:f>
              <c:strCache>
                <c:ptCount val="1"/>
                <c:pt idx="0">
                  <c:v>tpmp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data85!$C$2:$C$149</c:f>
              <c:numCache>
                <c:formatCode>#,##0.000</c:formatCode>
                <c:ptCount val="148"/>
                <c:pt idx="0">
                  <c:v>9.1319670329670366</c:v>
                </c:pt>
                <c:pt idx="1">
                  <c:v>10.869967032967036</c:v>
                </c:pt>
                <c:pt idx="2">
                  <c:v>11.261633699633705</c:v>
                </c:pt>
                <c:pt idx="3">
                  <c:v>8.9006336996337048</c:v>
                </c:pt>
                <c:pt idx="4">
                  <c:v>9.7333003663003694</c:v>
                </c:pt>
                <c:pt idx="5">
                  <c:v>9.1679670329670344</c:v>
                </c:pt>
                <c:pt idx="6">
                  <c:v>9.4289670329670372</c:v>
                </c:pt>
                <c:pt idx="7">
                  <c:v>7.0859670329670372</c:v>
                </c:pt>
                <c:pt idx="8">
                  <c:v>5.1339670329670337</c:v>
                </c:pt>
                <c:pt idx="9">
                  <c:v>4.4356336996337014</c:v>
                </c:pt>
                <c:pt idx="10">
                  <c:v>3.7186336996337026</c:v>
                </c:pt>
                <c:pt idx="11">
                  <c:v>5.3199670329670337</c:v>
                </c:pt>
                <c:pt idx="12">
                  <c:v>5.900633699633703</c:v>
                </c:pt>
                <c:pt idx="13">
                  <c:v>7.1133003663003684</c:v>
                </c:pt>
                <c:pt idx="14">
                  <c:v>8.7013003663003694</c:v>
                </c:pt>
                <c:pt idx="15">
                  <c:v>10.246633699633701</c:v>
                </c:pt>
                <c:pt idx="16">
                  <c:v>10.950633699633702</c:v>
                </c:pt>
                <c:pt idx="17">
                  <c:v>11.132633699633701</c:v>
                </c:pt>
                <c:pt idx="18">
                  <c:v>10.014300366300368</c:v>
                </c:pt>
                <c:pt idx="19">
                  <c:v>8.0829670329670353</c:v>
                </c:pt>
                <c:pt idx="20">
                  <c:v>7.3823003663003686</c:v>
                </c:pt>
                <c:pt idx="21">
                  <c:v>6.0673003663003691</c:v>
                </c:pt>
                <c:pt idx="22">
                  <c:v>5.0216336996337017</c:v>
                </c:pt>
                <c:pt idx="23">
                  <c:v>4.0409670329670355</c:v>
                </c:pt>
                <c:pt idx="24">
                  <c:v>3.2029670329670346</c:v>
                </c:pt>
                <c:pt idx="25">
                  <c:v>1.8863003663003699</c:v>
                </c:pt>
                <c:pt idx="26">
                  <c:v>0.60530036630036843</c:v>
                </c:pt>
                <c:pt idx="27">
                  <c:v>-7.4699633699631285E-2</c:v>
                </c:pt>
                <c:pt idx="28">
                  <c:v>-1.1510329670329646</c:v>
                </c:pt>
                <c:pt idx="29">
                  <c:v>-1.2290329670329641</c:v>
                </c:pt>
                <c:pt idx="30">
                  <c:v>-1.2943663003662982</c:v>
                </c:pt>
                <c:pt idx="31">
                  <c:v>-1.7373663003662969</c:v>
                </c:pt>
                <c:pt idx="32">
                  <c:v>-2.0853663003662986</c:v>
                </c:pt>
                <c:pt idx="33">
                  <c:v>-2.2886996336996308</c:v>
                </c:pt>
                <c:pt idx="34">
                  <c:v>-2.28369963369963</c:v>
                </c:pt>
                <c:pt idx="35">
                  <c:v>-2.3153663003662972</c:v>
                </c:pt>
                <c:pt idx="36">
                  <c:v>-1.961366300366298</c:v>
                </c:pt>
                <c:pt idx="37">
                  <c:v>-0.63036630036629759</c:v>
                </c:pt>
                <c:pt idx="38">
                  <c:v>0.49230036630036977</c:v>
                </c:pt>
                <c:pt idx="39">
                  <c:v>0.5083003663003689</c:v>
                </c:pt>
                <c:pt idx="40">
                  <c:v>0.5069670329670366</c:v>
                </c:pt>
                <c:pt idx="41">
                  <c:v>0.50163369963370297</c:v>
                </c:pt>
                <c:pt idx="42">
                  <c:v>0.51063369963370153</c:v>
                </c:pt>
                <c:pt idx="43">
                  <c:v>0.50896703296703549</c:v>
                </c:pt>
                <c:pt idx="44">
                  <c:v>0.1759670329670362</c:v>
                </c:pt>
                <c:pt idx="45">
                  <c:v>-0.39436630036629783</c:v>
                </c:pt>
                <c:pt idx="46">
                  <c:v>-0.96969963369963086</c:v>
                </c:pt>
                <c:pt idx="47">
                  <c:v>-1.152032967032965</c:v>
                </c:pt>
                <c:pt idx="48">
                  <c:v>-1.8626996336996315</c:v>
                </c:pt>
                <c:pt idx="49">
                  <c:v>-1.9926996336996314</c:v>
                </c:pt>
                <c:pt idx="50">
                  <c:v>-2.0033663003662978</c:v>
                </c:pt>
                <c:pt idx="51">
                  <c:v>-1.9793663003662978</c:v>
                </c:pt>
                <c:pt idx="52">
                  <c:v>-2.0233663003662983</c:v>
                </c:pt>
                <c:pt idx="53">
                  <c:v>-2.0963663003662978</c:v>
                </c:pt>
                <c:pt idx="54">
                  <c:v>-2.2710329670329648</c:v>
                </c:pt>
                <c:pt idx="55">
                  <c:v>-2.246699633699631</c:v>
                </c:pt>
                <c:pt idx="56">
                  <c:v>-2.2566996336996308</c:v>
                </c:pt>
                <c:pt idx="57">
                  <c:v>-2.0966996336996315</c:v>
                </c:pt>
                <c:pt idx="58">
                  <c:v>-1.6866996336996305</c:v>
                </c:pt>
                <c:pt idx="59">
                  <c:v>-1.0966996336996315</c:v>
                </c:pt>
                <c:pt idx="60">
                  <c:v>-0.84003296703296471</c:v>
                </c:pt>
                <c:pt idx="61">
                  <c:v>-0.77003296703296442</c:v>
                </c:pt>
                <c:pt idx="62">
                  <c:v>-1.123366300366297</c:v>
                </c:pt>
                <c:pt idx="63">
                  <c:v>-1.9833663003662982</c:v>
                </c:pt>
                <c:pt idx="64">
                  <c:v>-2.0833663003662979</c:v>
                </c:pt>
                <c:pt idx="65">
                  <c:v>-2.5733663003662981</c:v>
                </c:pt>
                <c:pt idx="66">
                  <c:v>-2.7600329670329637</c:v>
                </c:pt>
                <c:pt idx="67">
                  <c:v>-2.5300329670329651</c:v>
                </c:pt>
                <c:pt idx="68">
                  <c:v>-2.246699633699631</c:v>
                </c:pt>
                <c:pt idx="69">
                  <c:v>-2.246699633699631</c:v>
                </c:pt>
                <c:pt idx="70">
                  <c:v>-2.246699633699631</c:v>
                </c:pt>
                <c:pt idx="71">
                  <c:v>-2.246699633699631</c:v>
                </c:pt>
                <c:pt idx="72">
                  <c:v>-2.246699633699631</c:v>
                </c:pt>
                <c:pt idx="73">
                  <c:v>-2.0100329670329637</c:v>
                </c:pt>
                <c:pt idx="74">
                  <c:v>-1.746699633699631</c:v>
                </c:pt>
                <c:pt idx="75">
                  <c:v>-1.746699633699631</c:v>
                </c:pt>
                <c:pt idx="76">
                  <c:v>-1.746699633699631</c:v>
                </c:pt>
                <c:pt idx="77">
                  <c:v>-1.746699633699631</c:v>
                </c:pt>
                <c:pt idx="78">
                  <c:v>-1.6666996336996309</c:v>
                </c:pt>
                <c:pt idx="79">
                  <c:v>-1.496699633699631</c:v>
                </c:pt>
                <c:pt idx="80">
                  <c:v>-1.496699633699631</c:v>
                </c:pt>
                <c:pt idx="81">
                  <c:v>-1.496699633699631</c:v>
                </c:pt>
                <c:pt idx="82">
                  <c:v>-1.496699633699631</c:v>
                </c:pt>
                <c:pt idx="83">
                  <c:v>-1.3366996336996309</c:v>
                </c:pt>
                <c:pt idx="84">
                  <c:v>-1.083366300366297</c:v>
                </c:pt>
                <c:pt idx="85">
                  <c:v>-0.8500329670329636</c:v>
                </c:pt>
                <c:pt idx="86">
                  <c:v>-0.74669963369963099</c:v>
                </c:pt>
                <c:pt idx="87">
                  <c:v>-0.74669963369963099</c:v>
                </c:pt>
                <c:pt idx="88">
                  <c:v>-0.59669963369963153</c:v>
                </c:pt>
                <c:pt idx="89">
                  <c:v>-0.34669963369963153</c:v>
                </c:pt>
                <c:pt idx="90">
                  <c:v>-2.0032967032964422E-2</c:v>
                </c:pt>
                <c:pt idx="91">
                  <c:v>0.25330036630036901</c:v>
                </c:pt>
                <c:pt idx="92">
                  <c:v>0.1766336996337019</c:v>
                </c:pt>
                <c:pt idx="93">
                  <c:v>-1.7100329670329648</c:v>
                </c:pt>
                <c:pt idx="94">
                  <c:v>-3.3800329670329643</c:v>
                </c:pt>
                <c:pt idx="95">
                  <c:v>-3.976699633699631</c:v>
                </c:pt>
                <c:pt idx="96">
                  <c:v>-3.996699633699631</c:v>
                </c:pt>
                <c:pt idx="97">
                  <c:v>-3.5206996336996315</c:v>
                </c:pt>
                <c:pt idx="98">
                  <c:v>-3.1706996336996309</c:v>
                </c:pt>
                <c:pt idx="99">
                  <c:v>-2.5973663003662972</c:v>
                </c:pt>
                <c:pt idx="100">
                  <c:v>-2.496699633699631</c:v>
                </c:pt>
                <c:pt idx="101">
                  <c:v>-2.3373663003662974</c:v>
                </c:pt>
                <c:pt idx="102">
                  <c:v>-2.246699633699631</c:v>
                </c:pt>
                <c:pt idx="103">
                  <c:v>-2.246699633699631</c:v>
                </c:pt>
                <c:pt idx="104">
                  <c:v>-2.246699633699631</c:v>
                </c:pt>
                <c:pt idx="105">
                  <c:v>-2.4756996336996311</c:v>
                </c:pt>
                <c:pt idx="106">
                  <c:v>-2.746699633699631</c:v>
                </c:pt>
                <c:pt idx="107">
                  <c:v>-3.1430329670329642</c:v>
                </c:pt>
                <c:pt idx="108">
                  <c:v>-3.496699633699631</c:v>
                </c:pt>
                <c:pt idx="109">
                  <c:v>-3.8130329670329641</c:v>
                </c:pt>
                <c:pt idx="110">
                  <c:v>-3.996699633699631</c:v>
                </c:pt>
                <c:pt idx="111">
                  <c:v>-4.1466996336996313</c:v>
                </c:pt>
                <c:pt idx="112">
                  <c:v>-4.3966996336996313</c:v>
                </c:pt>
                <c:pt idx="113">
                  <c:v>-4.496699633699631</c:v>
                </c:pt>
                <c:pt idx="114">
                  <c:v>-4.496699633699631</c:v>
                </c:pt>
                <c:pt idx="115">
                  <c:v>-4.496699633699631</c:v>
                </c:pt>
                <c:pt idx="116">
                  <c:v>-4.496699633699631</c:v>
                </c:pt>
                <c:pt idx="117">
                  <c:v>-4.496699633699631</c:v>
                </c:pt>
                <c:pt idx="118">
                  <c:v>-4.6533663003662973</c:v>
                </c:pt>
                <c:pt idx="119">
                  <c:v>-4.9000329670329643</c:v>
                </c:pt>
                <c:pt idx="120">
                  <c:v>-4.996699633699631</c:v>
                </c:pt>
                <c:pt idx="121">
                  <c:v>-4.996699633699631</c:v>
                </c:pt>
                <c:pt idx="122">
                  <c:v>-4.996699633699631</c:v>
                </c:pt>
                <c:pt idx="123">
                  <c:v>-5.1566996336996311</c:v>
                </c:pt>
                <c:pt idx="124">
                  <c:v>-5.4066996336996311</c:v>
                </c:pt>
                <c:pt idx="125">
                  <c:v>-5.496699633699631</c:v>
                </c:pt>
                <c:pt idx="126">
                  <c:v>-5.496699633699631</c:v>
                </c:pt>
                <c:pt idx="127">
                  <c:v>-5.496699633699631</c:v>
                </c:pt>
                <c:pt idx="128">
                  <c:v>-5.496699633699631</c:v>
                </c:pt>
                <c:pt idx="129">
                  <c:v>-5.496699633699631</c:v>
                </c:pt>
                <c:pt idx="130">
                  <c:v>-5.496699633699631</c:v>
                </c:pt>
                <c:pt idx="131">
                  <c:v>-5.496699633699631</c:v>
                </c:pt>
                <c:pt idx="132">
                  <c:v>-5.496699633699631</c:v>
                </c:pt>
                <c:pt idx="133">
                  <c:v>-5.496699633699631</c:v>
                </c:pt>
                <c:pt idx="134">
                  <c:v>-5.496699633699631</c:v>
                </c:pt>
                <c:pt idx="135">
                  <c:v>-5.5700329670329642</c:v>
                </c:pt>
                <c:pt idx="136">
                  <c:v>-5.9900329670329642</c:v>
                </c:pt>
                <c:pt idx="137">
                  <c:v>-6.243366300366298</c:v>
                </c:pt>
                <c:pt idx="138">
                  <c:v>-6.3533663003662975</c:v>
                </c:pt>
                <c:pt idx="139">
                  <c:v>-6.8500329670329645</c:v>
                </c:pt>
                <c:pt idx="140">
                  <c:v>-6.8666996336996311</c:v>
                </c:pt>
                <c:pt idx="141">
                  <c:v>-6.9200329670329639</c:v>
                </c:pt>
                <c:pt idx="142">
                  <c:v>-6.9666996336996307</c:v>
                </c:pt>
                <c:pt idx="143">
                  <c:v>-6.9666996336996307</c:v>
                </c:pt>
                <c:pt idx="144">
                  <c:v>-6.9666996336996307</c:v>
                </c:pt>
                <c:pt idx="145">
                  <c:v>-6.9600329670329639</c:v>
                </c:pt>
                <c:pt idx="146">
                  <c:v>-6.9466996336996312</c:v>
                </c:pt>
                <c:pt idx="147">
                  <c:v>-6.6500329670329643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E-4BBB-9746-8198D02C2B24}"/>
            </c:ext>
          </c:extLst>
        </c:ser>
        <c:ser>
          <c:idx val="1"/>
          <c:order val="1"/>
          <c:tx>
            <c:strRef>
              <c:f>data85!$D$1</c:f>
              <c:strCache>
                <c:ptCount val="1"/>
                <c:pt idx="0">
                  <c:v>tpmlin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data85!$D$2:$D$149</c:f>
              <c:numCache>
                <c:formatCode>#,##0.000</c:formatCode>
                <c:ptCount val="148"/>
                <c:pt idx="0">
                  <c:v>4.545994970187472</c:v>
                </c:pt>
                <c:pt idx="1">
                  <c:v>6.3630171119308017</c:v>
                </c:pt>
                <c:pt idx="2">
                  <c:v>6.833705920340801</c:v>
                </c:pt>
                <c:pt idx="3">
                  <c:v>4.5517280620841305</c:v>
                </c:pt>
                <c:pt idx="4">
                  <c:v>5.4634168704941253</c:v>
                </c:pt>
                <c:pt idx="5">
                  <c:v>4.9771056789041204</c:v>
                </c:pt>
                <c:pt idx="6">
                  <c:v>5.3171278206474533</c:v>
                </c:pt>
                <c:pt idx="7">
                  <c:v>3.0531499623907834</c:v>
                </c:pt>
                <c:pt idx="8">
                  <c:v>1.18017210413411</c:v>
                </c:pt>
                <c:pt idx="9">
                  <c:v>0.56086091254410775</c:v>
                </c:pt>
                <c:pt idx="10">
                  <c:v>-7.7116945712560891E-2</c:v>
                </c:pt>
                <c:pt idx="11">
                  <c:v>1.6032385293641003</c:v>
                </c:pt>
                <c:pt idx="12">
                  <c:v>2.2629273377740997</c:v>
                </c:pt>
                <c:pt idx="13">
                  <c:v>3.5546161461840953</c:v>
                </c:pt>
                <c:pt idx="14">
                  <c:v>5.2216382879274263</c:v>
                </c:pt>
                <c:pt idx="15">
                  <c:v>6.8459937630040884</c:v>
                </c:pt>
                <c:pt idx="16">
                  <c:v>7.6290159047474191</c:v>
                </c:pt>
                <c:pt idx="17">
                  <c:v>7.8900380464907478</c:v>
                </c:pt>
                <c:pt idx="18">
                  <c:v>6.8507268549007456</c:v>
                </c:pt>
                <c:pt idx="19">
                  <c:v>4.9984156633107428</c:v>
                </c:pt>
                <c:pt idx="20">
                  <c:v>4.3767711383874062</c:v>
                </c:pt>
                <c:pt idx="21">
                  <c:v>3.1407932801307368</c:v>
                </c:pt>
                <c:pt idx="22">
                  <c:v>2.1741487552073995</c:v>
                </c:pt>
                <c:pt idx="23">
                  <c:v>1.2725042302840635</c:v>
                </c:pt>
                <c:pt idx="24">
                  <c:v>0.5135263720273926</c:v>
                </c:pt>
                <c:pt idx="25">
                  <c:v>-0.72411815289594195</c:v>
                </c:pt>
                <c:pt idx="26">
                  <c:v>-1.9260960111526133</c:v>
                </c:pt>
                <c:pt idx="27">
                  <c:v>-2.5270738694092829</c:v>
                </c:pt>
                <c:pt idx="28">
                  <c:v>-3.5243850609992844</c:v>
                </c:pt>
                <c:pt idx="29">
                  <c:v>-3.5233629192559537</c:v>
                </c:pt>
                <c:pt idx="30">
                  <c:v>-3.5096741108459577</c:v>
                </c:pt>
                <c:pt idx="31">
                  <c:v>-3.8736519691026263</c:v>
                </c:pt>
                <c:pt idx="32">
                  <c:v>-4.1426298273592979</c:v>
                </c:pt>
                <c:pt idx="33">
                  <c:v>-4.2669410189493</c:v>
                </c:pt>
                <c:pt idx="34">
                  <c:v>-4.1829188772059691</c:v>
                </c:pt>
                <c:pt idx="35">
                  <c:v>-4.1355634021293062</c:v>
                </c:pt>
                <c:pt idx="36">
                  <c:v>-3.7025412603859769</c:v>
                </c:pt>
                <c:pt idx="37">
                  <c:v>-2.2925191186426463</c:v>
                </c:pt>
                <c:pt idx="38">
                  <c:v>-1.0908303102326489</c:v>
                </c:pt>
                <c:pt idx="39">
                  <c:v>-0.99580816848931786</c:v>
                </c:pt>
                <c:pt idx="40">
                  <c:v>-0.91811936007932005</c:v>
                </c:pt>
                <c:pt idx="41">
                  <c:v>-0.84443055166932357</c:v>
                </c:pt>
                <c:pt idx="42">
                  <c:v>-0.7564084099259949</c:v>
                </c:pt>
                <c:pt idx="43">
                  <c:v>-0.67905293484933082</c:v>
                </c:pt>
                <c:pt idx="44">
                  <c:v>-0.93303079310600001</c:v>
                </c:pt>
                <c:pt idx="45">
                  <c:v>-1.4243419846960039</c:v>
                </c:pt>
                <c:pt idx="46">
                  <c:v>-1.9206531762860077</c:v>
                </c:pt>
                <c:pt idx="47">
                  <c:v>-2.0239643678760117</c:v>
                </c:pt>
                <c:pt idx="48">
                  <c:v>-2.6556088927993482</c:v>
                </c:pt>
                <c:pt idx="49">
                  <c:v>-2.7065867510560171</c:v>
                </c:pt>
                <c:pt idx="50">
                  <c:v>-2.6382312759793534</c:v>
                </c:pt>
                <c:pt idx="51">
                  <c:v>-2.5352091342360232</c:v>
                </c:pt>
                <c:pt idx="52">
                  <c:v>-2.5001869924926936</c:v>
                </c:pt>
                <c:pt idx="53">
                  <c:v>-2.494164850749363</c:v>
                </c:pt>
                <c:pt idx="54">
                  <c:v>-2.5898093756726999</c:v>
                </c:pt>
                <c:pt idx="55">
                  <c:v>-2.486453900596036</c:v>
                </c:pt>
                <c:pt idx="56">
                  <c:v>-2.4174317588527057</c:v>
                </c:pt>
                <c:pt idx="57">
                  <c:v>-2.1784096171093763</c:v>
                </c:pt>
                <c:pt idx="58">
                  <c:v>-1.6893874753660452</c:v>
                </c:pt>
                <c:pt idx="59">
                  <c:v>-1.0203653336227161</c:v>
                </c:pt>
                <c:pt idx="60">
                  <c:v>-0.68467652521271827</c:v>
                </c:pt>
                <c:pt idx="61">
                  <c:v>-0.53565438346938787</c:v>
                </c:pt>
                <c:pt idx="62">
                  <c:v>-0.80996557505939037</c:v>
                </c:pt>
                <c:pt idx="63">
                  <c:v>-1.5909434333160615</c:v>
                </c:pt>
                <c:pt idx="64">
                  <c:v>-1.611921291572731</c:v>
                </c:pt>
                <c:pt idx="65">
                  <c:v>-2.0228991498294011</c:v>
                </c:pt>
                <c:pt idx="66">
                  <c:v>-2.1305436747527366</c:v>
                </c:pt>
                <c:pt idx="67">
                  <c:v>-1.8215215330094079</c:v>
                </c:pt>
                <c:pt idx="68">
                  <c:v>-1.4591660579327437</c:v>
                </c:pt>
                <c:pt idx="69">
                  <c:v>-1.3801439161894136</c:v>
                </c:pt>
                <c:pt idx="70">
                  <c:v>-1.3011217744460835</c:v>
                </c:pt>
                <c:pt idx="71">
                  <c:v>-1.2220996327027525</c:v>
                </c:pt>
                <c:pt idx="72">
                  <c:v>-1.1430774909594223</c:v>
                </c:pt>
                <c:pt idx="73">
                  <c:v>-0.82738868254942499</c:v>
                </c:pt>
                <c:pt idx="74">
                  <c:v>-0.48503320747276213</c:v>
                </c:pt>
                <c:pt idx="75">
                  <c:v>-0.40601106572943202</c:v>
                </c:pt>
                <c:pt idx="76">
                  <c:v>-0.32698892398610191</c:v>
                </c:pt>
                <c:pt idx="77">
                  <c:v>-0.2479667822427718</c:v>
                </c:pt>
                <c:pt idx="78">
                  <c:v>-8.8944640499441618E-2</c:v>
                </c:pt>
                <c:pt idx="79">
                  <c:v>0.16007750124388842</c:v>
                </c:pt>
                <c:pt idx="80">
                  <c:v>0.23909964298721853</c:v>
                </c:pt>
                <c:pt idx="81">
                  <c:v>0.31812178473054864</c:v>
                </c:pt>
                <c:pt idx="82">
                  <c:v>0.39714392647387875</c:v>
                </c:pt>
                <c:pt idx="83">
                  <c:v>0.636166068217209</c:v>
                </c:pt>
                <c:pt idx="84">
                  <c:v>0.96852154329387297</c:v>
                </c:pt>
                <c:pt idx="85">
                  <c:v>1.2808770183705365</c:v>
                </c:pt>
                <c:pt idx="86">
                  <c:v>1.4632324934471992</c:v>
                </c:pt>
                <c:pt idx="87">
                  <c:v>1.5422546351905311</c:v>
                </c:pt>
                <c:pt idx="88">
                  <c:v>1.7712767769338607</c:v>
                </c:pt>
                <c:pt idx="89">
                  <c:v>2.1002989186771908</c:v>
                </c:pt>
                <c:pt idx="90">
                  <c:v>2.505987727087188</c:v>
                </c:pt>
                <c:pt idx="91">
                  <c:v>2.8583432021638515</c:v>
                </c:pt>
                <c:pt idx="92">
                  <c:v>2.8606986772405145</c:v>
                </c:pt>
                <c:pt idx="93">
                  <c:v>1.0530541523171779</c:v>
                </c:pt>
                <c:pt idx="94">
                  <c:v>-0.53792370593949146</c:v>
                </c:pt>
                <c:pt idx="95">
                  <c:v>-1.055568230862828</c:v>
                </c:pt>
                <c:pt idx="96">
                  <c:v>-0.99654608911949794</c:v>
                </c:pt>
                <c:pt idx="97">
                  <c:v>-0.44152394737616829</c:v>
                </c:pt>
                <c:pt idx="98">
                  <c:v>-1.2501805632837648E-2</c:v>
                </c:pt>
                <c:pt idx="99">
                  <c:v>0.63985366944382616</c:v>
                </c:pt>
                <c:pt idx="100">
                  <c:v>0.8195424778538225</c:v>
                </c:pt>
                <c:pt idx="101">
                  <c:v>1.0578979529304862</c:v>
                </c:pt>
                <c:pt idx="102">
                  <c:v>1.2275867613404827</c:v>
                </c:pt>
                <c:pt idx="103">
                  <c:v>1.3066089030838128</c:v>
                </c:pt>
                <c:pt idx="104">
                  <c:v>1.3856310448271429</c:v>
                </c:pt>
                <c:pt idx="105">
                  <c:v>1.235653186570473</c:v>
                </c:pt>
                <c:pt idx="106">
                  <c:v>1.0436753283138032</c:v>
                </c:pt>
                <c:pt idx="107">
                  <c:v>0.72636413672380007</c:v>
                </c:pt>
                <c:pt idx="108">
                  <c:v>0.45171961180046516</c:v>
                </c:pt>
                <c:pt idx="109">
                  <c:v>0.21440842021046214</c:v>
                </c:pt>
                <c:pt idx="110">
                  <c:v>0.10976389528712538</c:v>
                </c:pt>
                <c:pt idx="111">
                  <c:v>3.8786037030455578E-2</c:v>
                </c:pt>
                <c:pt idx="112">
                  <c:v>-0.13219182122621431</c:v>
                </c:pt>
                <c:pt idx="113">
                  <c:v>-0.15316967948288429</c:v>
                </c:pt>
                <c:pt idx="114">
                  <c:v>-7.4147537739554181E-2</c:v>
                </c:pt>
                <c:pt idx="115">
                  <c:v>4.8746040037759286E-3</c:v>
                </c:pt>
                <c:pt idx="116">
                  <c:v>8.3896745747106038E-2</c:v>
                </c:pt>
                <c:pt idx="117">
                  <c:v>0.16291888749043615</c:v>
                </c:pt>
                <c:pt idx="118">
                  <c:v>8.5274362567099526E-2</c:v>
                </c:pt>
                <c:pt idx="119">
                  <c:v>-8.2370162356236953E-2</c:v>
                </c:pt>
                <c:pt idx="120">
                  <c:v>-0.10001468727957352</c:v>
                </c:pt>
                <c:pt idx="121">
                  <c:v>-2.0992545536243412E-2</c:v>
                </c:pt>
                <c:pt idx="122">
                  <c:v>5.8029596207086698E-2</c:v>
                </c:pt>
                <c:pt idx="123">
                  <c:v>-2.2948262049583334E-2</c:v>
                </c:pt>
                <c:pt idx="124">
                  <c:v>-0.19392612030625322</c:v>
                </c:pt>
                <c:pt idx="125">
                  <c:v>-0.20490397856292297</c:v>
                </c:pt>
                <c:pt idx="126">
                  <c:v>-0.12588183681959286</c:v>
                </c:pt>
                <c:pt idx="127">
                  <c:v>-4.6859695076262753E-2</c:v>
                </c:pt>
                <c:pt idx="128">
                  <c:v>3.2162446667067357E-2</c:v>
                </c:pt>
                <c:pt idx="129">
                  <c:v>0.11118458841039924</c:v>
                </c:pt>
                <c:pt idx="130">
                  <c:v>0.19020673015372935</c:v>
                </c:pt>
                <c:pt idx="131">
                  <c:v>0.26922887189705946</c:v>
                </c:pt>
                <c:pt idx="132">
                  <c:v>0.34825101364038957</c:v>
                </c:pt>
                <c:pt idx="133">
                  <c:v>0.42727315538371968</c:v>
                </c:pt>
                <c:pt idx="134">
                  <c:v>0.50629529712704979</c:v>
                </c:pt>
                <c:pt idx="135">
                  <c:v>0.51198410553704665</c:v>
                </c:pt>
                <c:pt idx="136">
                  <c:v>0.17100624728037661</c:v>
                </c:pt>
                <c:pt idx="137">
                  <c:v>-3.3049443096265785E-3</c:v>
                </c:pt>
                <c:pt idx="138">
                  <c:v>-3.4282802566296455E-2</c:v>
                </c:pt>
                <c:pt idx="139">
                  <c:v>-0.45192732748963294</c:v>
                </c:pt>
                <c:pt idx="140">
                  <c:v>-0.38957185241296954</c:v>
                </c:pt>
                <c:pt idx="141">
                  <c:v>-0.36388304400297278</c:v>
                </c:pt>
                <c:pt idx="142">
                  <c:v>-0.3315275689263093</c:v>
                </c:pt>
                <c:pt idx="143">
                  <c:v>-0.25250542718297919</c:v>
                </c:pt>
                <c:pt idx="144">
                  <c:v>-0.17348328543964911</c:v>
                </c:pt>
                <c:pt idx="145">
                  <c:v>-8.7794477029652318E-2</c:v>
                </c:pt>
                <c:pt idx="146">
                  <c:v>4.5609980470111208E-3</c:v>
                </c:pt>
                <c:pt idx="147">
                  <c:v>0.3802498064570079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CE-4BBB-9746-8198D02C2B24}"/>
            </c:ext>
          </c:extLst>
        </c:ser>
        <c:ser>
          <c:idx val="2"/>
          <c:order val="2"/>
          <c:tx>
            <c:strRef>
              <c:f>data85!$E$1</c:f>
              <c:strCache>
                <c:ptCount val="1"/>
                <c:pt idx="0">
                  <c:v>tpmhp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data85!$E$2:$E$149</c:f>
              <c:numCache>
                <c:formatCode>0.000</c:formatCode>
                <c:ptCount val="148"/>
                <c:pt idx="0">
                  <c:v>1.4083648359290901</c:v>
                </c:pt>
                <c:pt idx="1">
                  <c:v>3.0566983170577995</c:v>
                </c:pt>
                <c:pt idx="2">
                  <c:v>3.3789010347353265</c:v>
                </c:pt>
                <c:pt idx="3">
                  <c:v>0.9711554361546515</c:v>
                </c:pt>
                <c:pt idx="4">
                  <c:v>1.7801988220287264</c:v>
                </c:pt>
                <c:pt idx="5">
                  <c:v>1.214161520922902</c:v>
                </c:pt>
                <c:pt idx="6">
                  <c:v>1.4960612371387541</c:v>
                </c:pt>
                <c:pt idx="7">
                  <c:v>-0.80650984263938774</c:v>
                </c:pt>
                <c:pt idx="8">
                  <c:v>-2.701561236667068</c:v>
                </c:pt>
                <c:pt idx="9">
                  <c:v>-3.3289317278815069</c:v>
                </c:pt>
                <c:pt idx="10">
                  <c:v>-3.9617716234470155</c:v>
                </c:pt>
                <c:pt idx="11">
                  <c:v>-2.2618173148646488</c:v>
                </c:pt>
                <c:pt idx="12">
                  <c:v>-1.5643290863707957</c:v>
                </c:pt>
                <c:pt idx="13">
                  <c:v>-0.21148691971340838</c:v>
                </c:pt>
                <c:pt idx="14">
                  <c:v>1.5461735757052271</c:v>
                </c:pt>
                <c:pt idx="15">
                  <c:v>3.2969156364743046</c:v>
                </c:pt>
                <c:pt idx="16">
                  <c:v>4.2473694740315455</c:v>
                </c:pt>
                <c:pt idx="17">
                  <c:v>4.7201047275418659</c:v>
                </c:pt>
                <c:pt idx="18">
                  <c:v>3.9373697635822573</c:v>
                </c:pt>
                <c:pt idx="19">
                  <c:v>2.3841295499416564</c:v>
                </c:pt>
                <c:pt idx="20">
                  <c:v>2.0992215316400902</c:v>
                </c:pt>
                <c:pt idx="21">
                  <c:v>1.2313264060622089</c:v>
                </c:pt>
                <c:pt idx="22">
                  <c:v>0.65647952380205865</c:v>
                </c:pt>
                <c:pt idx="23">
                  <c:v>0.16194665644989747</c:v>
                </c:pt>
                <c:pt idx="24">
                  <c:v>-0.18341672410639021</c:v>
                </c:pt>
                <c:pt idx="25">
                  <c:v>-1.0098563626391943</c:v>
                </c:pt>
                <c:pt idx="26">
                  <c:v>-1.8118367018016803</c:v>
                </c:pt>
                <c:pt idx="27">
                  <c:v>-2.0321910240203556</c:v>
                </c:pt>
                <c:pt idx="28">
                  <c:v>-2.6752868804497716</c:v>
                </c:pt>
                <c:pt idx="29">
                  <c:v>-2.3522217028544645</c:v>
                </c:pt>
                <c:pt idx="30">
                  <c:v>-2.052754202032026</c:v>
                </c:pt>
                <c:pt idx="31">
                  <c:v>-2.169839616882423</c:v>
                </c:pt>
                <c:pt idx="32">
                  <c:v>-2.2321502149293595</c:v>
                </c:pt>
                <c:pt idx="33">
                  <c:v>-2.1900021139359795</c:v>
                </c:pt>
                <c:pt idx="34">
                  <c:v>-1.9783163377811075</c:v>
                </c:pt>
                <c:pt idx="35">
                  <c:v>-1.8393118256890224</c:v>
                </c:pt>
                <c:pt idx="36">
                  <c:v>-1.3466377358395576</c:v>
                </c:pt>
                <c:pt idx="37">
                  <c:v>9.6206343478511869E-2</c:v>
                </c:pt>
                <c:pt idx="38">
                  <c:v>1.3098958058946408</c:v>
                </c:pt>
                <c:pt idx="39">
                  <c:v>1.402045916073611</c:v>
                </c:pt>
                <c:pt idx="40">
                  <c:v>1.46711992046819</c:v>
                </c:pt>
                <c:pt idx="41">
                  <c:v>1.5227047868335903</c:v>
                </c:pt>
                <c:pt idx="42">
                  <c:v>1.5904705329747326</c:v>
                </c:pt>
                <c:pt idx="43">
                  <c:v>1.6478021528714377</c:v>
                </c:pt>
                <c:pt idx="44">
                  <c:v>1.3754239297537429</c:v>
                </c:pt>
                <c:pt idx="45">
                  <c:v>0.86769693717281093</c:v>
                </c:pt>
                <c:pt idx="46">
                  <c:v>0.35645594205704256</c:v>
                </c:pt>
                <c:pt idx="47">
                  <c:v>0.23866006741576751</c:v>
                </c:pt>
                <c:pt idx="48">
                  <c:v>-0.40828768203879839</c:v>
                </c:pt>
                <c:pt idx="49">
                  <c:v>-0.47680013080324191</c:v>
                </c:pt>
                <c:pt idx="50">
                  <c:v>-0.42936825690620495</c:v>
                </c:pt>
                <c:pt idx="51">
                  <c:v>-0.35151837162790933</c:v>
                </c:pt>
                <c:pt idx="52">
                  <c:v>-0.34650843108800977</c:v>
                </c:pt>
                <c:pt idx="53">
                  <c:v>-0.375710025757229</c:v>
                </c:pt>
                <c:pt idx="54">
                  <c:v>-0.51194484500352821</c:v>
                </c:pt>
                <c:pt idx="55">
                  <c:v>-0.45446642609543364</c:v>
                </c:pt>
                <c:pt idx="56">
                  <c:v>-0.43620834077334703</c:v>
                </c:pt>
                <c:pt idx="57">
                  <c:v>-0.25215345259469668</c:v>
                </c:pt>
                <c:pt idx="58">
                  <c:v>0.17865467176274663</c:v>
                </c:pt>
                <c:pt idx="59">
                  <c:v>0.78733006152907414</c:v>
                </c:pt>
                <c:pt idx="60">
                  <c:v>1.0615417534311993</c:v>
                </c:pt>
                <c:pt idx="61">
                  <c:v>1.1484667029075757</c:v>
                </c:pt>
                <c:pt idx="62">
                  <c:v>0.81128506846743331</c:v>
                </c:pt>
                <c:pt idx="63">
                  <c:v>-3.4207449735982998E-2</c:v>
                </c:pt>
                <c:pt idx="64">
                  <c:v>-0.12272220471721518</c:v>
                </c:pt>
                <c:pt idx="65">
                  <c:v>-0.60561583650139639</c:v>
                </c:pt>
                <c:pt idx="66">
                  <c:v>-0.79083495040237484</c:v>
                </c:pt>
                <c:pt idx="67">
                  <c:v>-0.56594764183619262</c:v>
                </c:pt>
                <c:pt idx="68">
                  <c:v>-0.29469440104155087</c:v>
                </c:pt>
                <c:pt idx="69">
                  <c:v>-0.31379533431434137</c:v>
                </c:pt>
                <c:pt idx="70">
                  <c:v>-0.33978636394980377</c:v>
                </c:pt>
                <c:pt idx="71">
                  <c:v>-0.37234062349256636</c:v>
                </c:pt>
                <c:pt idx="72">
                  <c:v>-0.41091888000978738</c:v>
                </c:pt>
                <c:pt idx="73">
                  <c:v>-0.21808252101227765</c:v>
                </c:pt>
                <c:pt idx="74">
                  <c:v>-2.8027763775080317E-3</c:v>
                </c:pt>
                <c:pt idx="75">
                  <c:v>-5.3914574407315285E-2</c:v>
                </c:pt>
                <c:pt idx="76">
                  <c:v>-0.10691775833496919</c:v>
                </c:pt>
                <c:pt idx="77">
                  <c:v>-0.16061180811806874</c:v>
                </c:pt>
                <c:pt idx="78">
                  <c:v>-0.13372938011525015</c:v>
                </c:pt>
                <c:pt idx="79">
                  <c:v>-1.4902748305077651E-2</c:v>
                </c:pt>
                <c:pt idx="80">
                  <c:v>-6.2680605803544509E-2</c:v>
                </c:pt>
                <c:pt idx="81">
                  <c:v>-0.10560233150895115</c:v>
                </c:pt>
                <c:pt idx="82">
                  <c:v>-0.14216812894096886</c:v>
                </c:pt>
                <c:pt idx="83">
                  <c:v>-1.0812200162076735E-2</c:v>
                </c:pt>
                <c:pt idx="84">
                  <c:v>0.22345344117917065</c:v>
                </c:pt>
                <c:pt idx="85">
                  <c:v>0.44895687239265047</c:v>
                </c:pt>
                <c:pt idx="86">
                  <c:v>0.55721984572083638</c:v>
                </c:pt>
                <c:pt idx="87">
                  <c:v>0.57615018202762425</c:v>
                </c:pt>
                <c:pt idx="88">
                  <c:v>0.75997410643999785</c:v>
                </c:pt>
                <c:pt idx="89">
                  <c:v>1.059224416887842</c:v>
                </c:pt>
                <c:pt idx="90">
                  <c:v>1.4506255941511803</c:v>
                </c:pt>
                <c:pt idx="91">
                  <c:v>1.8035734370828136</c:v>
                </c:pt>
                <c:pt idx="92">
                  <c:v>1.8198904368725319</c:v>
                </c:pt>
                <c:pt idx="93">
                  <c:v>3.6938517978614804E-2</c:v>
                </c:pt>
                <c:pt idx="94">
                  <c:v>-1.5223911599970372</c:v>
                </c:pt>
                <c:pt idx="95">
                  <c:v>-2.0052305240262602</c:v>
                </c:pt>
                <c:pt idx="96">
                  <c:v>-1.9110933399392236</c:v>
                </c:pt>
                <c:pt idx="97">
                  <c:v>-1.322240104488579</c:v>
                </c:pt>
                <c:pt idx="98">
                  <c:v>-0.86107021442284681</c:v>
                </c:pt>
                <c:pt idx="99">
                  <c:v>-0.17782333309190967</c:v>
                </c:pt>
                <c:pt idx="100">
                  <c:v>3.2465711705032874E-2</c:v>
                </c:pt>
                <c:pt idx="101">
                  <c:v>0.30220656508530297</c:v>
                </c:pt>
                <c:pt idx="102">
                  <c:v>0.50512191442973808</c:v>
                </c:pt>
                <c:pt idx="103">
                  <c:v>0.62007890134933241</c:v>
                </c:pt>
                <c:pt idx="104">
                  <c:v>0.73829563292522948</c:v>
                </c:pt>
                <c:pt idx="105">
                  <c:v>0.63093600025856178</c:v>
                </c:pt>
                <c:pt idx="106">
                  <c:v>0.48470245967988212</c:v>
                </c:pt>
                <c:pt idx="107">
                  <c:v>0.21556979918624686</c:v>
                </c:pt>
                <c:pt idx="108">
                  <c:v>-9.4567989292566601E-3</c:v>
                </c:pt>
                <c:pt idx="109">
                  <c:v>-0.19684021683136432</c:v>
                </c:pt>
                <c:pt idx="110">
                  <c:v>-0.25237075951881671</c:v>
                </c:pt>
                <c:pt idx="111">
                  <c:v>-0.27604904018816789</c:v>
                </c:pt>
                <c:pt idx="112">
                  <c:v>-0.40238460697794043</c:v>
                </c:pt>
                <c:pt idx="113">
                  <c:v>-0.38204781070987082</c:v>
                </c:pt>
                <c:pt idx="114">
                  <c:v>-0.26545751182633559</c:v>
                </c:pt>
                <c:pt idx="115">
                  <c:v>-0.15279379088801681</c:v>
                </c:pt>
                <c:pt idx="116">
                  <c:v>-4.4070817510704519E-2</c:v>
                </c:pt>
                <c:pt idx="117">
                  <c:v>6.0792734809115512E-2</c:v>
                </c:pt>
                <c:pt idx="118">
                  <c:v>5.239070169236193E-3</c:v>
                </c:pt>
                <c:pt idx="119">
                  <c:v>-0.1439942694584726</c:v>
                </c:pt>
                <c:pt idx="120">
                  <c:v>-0.14683968318766327</c:v>
                </c:pt>
                <c:pt idx="121">
                  <c:v>-5.6472907046910326E-2</c:v>
                </c:pt>
                <c:pt idx="122">
                  <c:v>3.0688764403871138E-2</c:v>
                </c:pt>
                <c:pt idx="123">
                  <c:v>-4.5070001161665152E-2</c:v>
                </c:pt>
                <c:pt idx="124">
                  <c:v>-0.21348371654761755</c:v>
                </c:pt>
                <c:pt idx="125">
                  <c:v>-0.22425872580735851</c:v>
                </c:pt>
                <c:pt idx="126">
                  <c:v>-0.14696794567141969</c:v>
                </c:pt>
                <c:pt idx="127">
                  <c:v>-7.104413116670294E-2</c:v>
                </c:pt>
                <c:pt idx="128">
                  <c:v>4.1718176459348832E-3</c:v>
                </c:pt>
                <c:pt idx="129">
                  <c:v>7.9383403287615284E-2</c:v>
                </c:pt>
                <c:pt idx="130">
                  <c:v>0.15529152089343201</c:v>
                </c:pt>
                <c:pt idx="131">
                  <c:v>0.2325474509714236</c:v>
                </c:pt>
                <c:pt idx="132">
                  <c:v>0.31170541682907094</c:v>
                </c:pt>
                <c:pt idx="133">
                  <c:v>0.39317429961699735</c:v>
                </c:pt>
                <c:pt idx="134">
                  <c:v>0.47716816460030875</c:v>
                </c:pt>
                <c:pt idx="135">
                  <c:v>0.49032200977351648</c:v>
                </c:pt>
                <c:pt idx="136">
                  <c:v>0.15897260302825633</c:v>
                </c:pt>
                <c:pt idx="137">
                  <c:v>-4.1830723332767494E-3</c:v>
                </c:pt>
                <c:pt idx="138">
                  <c:v>-2.3214057552447431E-2</c:v>
                </c:pt>
                <c:pt idx="139">
                  <c:v>-0.42885344611707876</c:v>
                </c:pt>
                <c:pt idx="140">
                  <c:v>-0.35515315606235692</c:v>
                </c:pt>
                <c:pt idx="141">
                  <c:v>-0.31923040535297798</c:v>
                </c:pt>
                <c:pt idx="142">
                  <c:v>-0.27798044123109911</c:v>
                </c:pt>
                <c:pt idx="143">
                  <c:v>-0.19143232526886522</c:v>
                </c:pt>
                <c:pt idx="144">
                  <c:v>-0.1061080479293183</c:v>
                </c:pt>
                <c:pt idx="145">
                  <c:v>-1.5076621138874084E-2</c:v>
                </c:pt>
                <c:pt idx="146">
                  <c:v>8.1992594039340866E-2</c:v>
                </c:pt>
                <c:pt idx="147">
                  <c:v>0.46210632609707847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CE-4BBB-9746-8198D02C2B24}"/>
            </c:ext>
          </c:extLst>
        </c:ser>
        <c:ser>
          <c:idx val="3"/>
          <c:order val="3"/>
          <c:tx>
            <c:strRef>
              <c:f>data85!$B$1</c:f>
              <c:strCache>
                <c:ptCount val="1"/>
                <c:pt idx="0">
                  <c:v>tpm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data85!$B$2:$B$149</c:f>
              <c:numCache>
                <c:formatCode>#,##0.000</c:formatCode>
                <c:ptCount val="148"/>
                <c:pt idx="0">
                  <c:v>16.128666666666668</c:v>
                </c:pt>
                <c:pt idx="1">
                  <c:v>17.866666666666667</c:v>
                </c:pt>
                <c:pt idx="2">
                  <c:v>18.258333333333336</c:v>
                </c:pt>
                <c:pt idx="3">
                  <c:v>15.897333333333336</c:v>
                </c:pt>
                <c:pt idx="4">
                  <c:v>16.73</c:v>
                </c:pt>
                <c:pt idx="5">
                  <c:v>16.164666666666665</c:v>
                </c:pt>
                <c:pt idx="6">
                  <c:v>16.425666666666668</c:v>
                </c:pt>
                <c:pt idx="7">
                  <c:v>14.082666666666668</c:v>
                </c:pt>
                <c:pt idx="8">
                  <c:v>12.130666666666665</c:v>
                </c:pt>
                <c:pt idx="9">
                  <c:v>11.432333333333332</c:v>
                </c:pt>
                <c:pt idx="10">
                  <c:v>10.715333333333334</c:v>
                </c:pt>
                <c:pt idx="11">
                  <c:v>12.316666666666665</c:v>
                </c:pt>
                <c:pt idx="12">
                  <c:v>12.897333333333334</c:v>
                </c:pt>
                <c:pt idx="13">
                  <c:v>14.11</c:v>
                </c:pt>
                <c:pt idx="14">
                  <c:v>15.698</c:v>
                </c:pt>
                <c:pt idx="15">
                  <c:v>17.243333333333332</c:v>
                </c:pt>
                <c:pt idx="16">
                  <c:v>17.947333333333333</c:v>
                </c:pt>
                <c:pt idx="17">
                  <c:v>18.129333333333332</c:v>
                </c:pt>
                <c:pt idx="18">
                  <c:v>17.010999999999999</c:v>
                </c:pt>
                <c:pt idx="19">
                  <c:v>15.079666666666666</c:v>
                </c:pt>
                <c:pt idx="20">
                  <c:v>14.379</c:v>
                </c:pt>
                <c:pt idx="21">
                  <c:v>13.064</c:v>
                </c:pt>
                <c:pt idx="22">
                  <c:v>12.018333333333333</c:v>
                </c:pt>
                <c:pt idx="23">
                  <c:v>11.037666666666667</c:v>
                </c:pt>
                <c:pt idx="24">
                  <c:v>10.199666666666666</c:v>
                </c:pt>
                <c:pt idx="25">
                  <c:v>8.8830000000000009</c:v>
                </c:pt>
                <c:pt idx="26">
                  <c:v>7.6019999999999994</c:v>
                </c:pt>
                <c:pt idx="27">
                  <c:v>6.9219999999999997</c:v>
                </c:pt>
                <c:pt idx="28">
                  <c:v>5.8456666666666663</c:v>
                </c:pt>
                <c:pt idx="29">
                  <c:v>5.7676666666666669</c:v>
                </c:pt>
                <c:pt idx="30">
                  <c:v>5.7023333333333328</c:v>
                </c:pt>
                <c:pt idx="31">
                  <c:v>5.2593333333333341</c:v>
                </c:pt>
                <c:pt idx="32">
                  <c:v>4.9113333333333324</c:v>
                </c:pt>
                <c:pt idx="33">
                  <c:v>4.7080000000000002</c:v>
                </c:pt>
                <c:pt idx="34">
                  <c:v>4.713000000000001</c:v>
                </c:pt>
                <c:pt idx="35">
                  <c:v>4.6813333333333338</c:v>
                </c:pt>
                <c:pt idx="36">
                  <c:v>5.035333333333333</c:v>
                </c:pt>
                <c:pt idx="37">
                  <c:v>6.3663333333333334</c:v>
                </c:pt>
                <c:pt idx="38">
                  <c:v>7.4890000000000008</c:v>
                </c:pt>
                <c:pt idx="39">
                  <c:v>7.5049999999999999</c:v>
                </c:pt>
                <c:pt idx="40">
                  <c:v>7.5036666666666676</c:v>
                </c:pt>
                <c:pt idx="41">
                  <c:v>7.498333333333334</c:v>
                </c:pt>
                <c:pt idx="42">
                  <c:v>7.5073333333333325</c:v>
                </c:pt>
                <c:pt idx="43">
                  <c:v>7.5056666666666665</c:v>
                </c:pt>
                <c:pt idx="44">
                  <c:v>7.1726666666666672</c:v>
                </c:pt>
                <c:pt idx="45">
                  <c:v>6.6023333333333332</c:v>
                </c:pt>
                <c:pt idx="46">
                  <c:v>6.0270000000000001</c:v>
                </c:pt>
                <c:pt idx="47">
                  <c:v>5.844666666666666</c:v>
                </c:pt>
                <c:pt idx="48">
                  <c:v>5.1339999999999995</c:v>
                </c:pt>
                <c:pt idx="49">
                  <c:v>5.0039999999999996</c:v>
                </c:pt>
                <c:pt idx="50">
                  <c:v>4.9933333333333332</c:v>
                </c:pt>
                <c:pt idx="51">
                  <c:v>5.0173333333333332</c:v>
                </c:pt>
                <c:pt idx="52">
                  <c:v>4.9733333333333327</c:v>
                </c:pt>
                <c:pt idx="53">
                  <c:v>4.9003333333333332</c:v>
                </c:pt>
                <c:pt idx="54">
                  <c:v>4.7256666666666662</c:v>
                </c:pt>
                <c:pt idx="55">
                  <c:v>4.75</c:v>
                </c:pt>
                <c:pt idx="56">
                  <c:v>4.74</c:v>
                </c:pt>
                <c:pt idx="57">
                  <c:v>4.8999999999999995</c:v>
                </c:pt>
                <c:pt idx="58">
                  <c:v>5.3100000000000005</c:v>
                </c:pt>
                <c:pt idx="59">
                  <c:v>5.8999999999999995</c:v>
                </c:pt>
                <c:pt idx="60">
                  <c:v>6.1566666666666663</c:v>
                </c:pt>
                <c:pt idx="61">
                  <c:v>6.2266666666666666</c:v>
                </c:pt>
                <c:pt idx="62">
                  <c:v>5.873333333333334</c:v>
                </c:pt>
                <c:pt idx="63">
                  <c:v>5.0133333333333328</c:v>
                </c:pt>
                <c:pt idx="64">
                  <c:v>4.9133333333333331</c:v>
                </c:pt>
                <c:pt idx="65">
                  <c:v>4.4233333333333329</c:v>
                </c:pt>
                <c:pt idx="66">
                  <c:v>4.2366666666666672</c:v>
                </c:pt>
                <c:pt idx="67">
                  <c:v>4.4666666666666659</c:v>
                </c:pt>
                <c:pt idx="68">
                  <c:v>4.75</c:v>
                </c:pt>
                <c:pt idx="69">
                  <c:v>4.75</c:v>
                </c:pt>
                <c:pt idx="70">
                  <c:v>4.75</c:v>
                </c:pt>
                <c:pt idx="71">
                  <c:v>4.75</c:v>
                </c:pt>
                <c:pt idx="72">
                  <c:v>4.75</c:v>
                </c:pt>
                <c:pt idx="73">
                  <c:v>4.9866666666666672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5.33</c:v>
                </c:pt>
                <c:pt idx="79">
                  <c:v>5.5</c:v>
                </c:pt>
                <c:pt idx="80">
                  <c:v>5.5</c:v>
                </c:pt>
                <c:pt idx="81">
                  <c:v>5.5</c:v>
                </c:pt>
                <c:pt idx="82">
                  <c:v>5.5</c:v>
                </c:pt>
                <c:pt idx="83">
                  <c:v>5.66</c:v>
                </c:pt>
                <c:pt idx="84">
                  <c:v>5.913333333333334</c:v>
                </c:pt>
                <c:pt idx="85">
                  <c:v>6.1466666666666674</c:v>
                </c:pt>
                <c:pt idx="86">
                  <c:v>6.25</c:v>
                </c:pt>
                <c:pt idx="87">
                  <c:v>6.25</c:v>
                </c:pt>
                <c:pt idx="88">
                  <c:v>6.3999999999999995</c:v>
                </c:pt>
                <c:pt idx="89">
                  <c:v>6.6499999999999995</c:v>
                </c:pt>
                <c:pt idx="90">
                  <c:v>6.9766666666666666</c:v>
                </c:pt>
                <c:pt idx="91">
                  <c:v>7.25</c:v>
                </c:pt>
                <c:pt idx="92">
                  <c:v>7.1733333333333329</c:v>
                </c:pt>
                <c:pt idx="93">
                  <c:v>5.2866666666666662</c:v>
                </c:pt>
                <c:pt idx="94">
                  <c:v>3.6166666666666667</c:v>
                </c:pt>
                <c:pt idx="95">
                  <c:v>3.02</c:v>
                </c:pt>
                <c:pt idx="96">
                  <c:v>3</c:v>
                </c:pt>
                <c:pt idx="97">
                  <c:v>3.4759999999999995</c:v>
                </c:pt>
                <c:pt idx="98">
                  <c:v>3.8260000000000001</c:v>
                </c:pt>
                <c:pt idx="99">
                  <c:v>4.3993333333333338</c:v>
                </c:pt>
                <c:pt idx="100">
                  <c:v>4.5</c:v>
                </c:pt>
                <c:pt idx="101">
                  <c:v>4.6593333333333335</c:v>
                </c:pt>
                <c:pt idx="102">
                  <c:v>4.75</c:v>
                </c:pt>
                <c:pt idx="103">
                  <c:v>4.75</c:v>
                </c:pt>
                <c:pt idx="104">
                  <c:v>4.75</c:v>
                </c:pt>
                <c:pt idx="105">
                  <c:v>4.5209999999999999</c:v>
                </c:pt>
                <c:pt idx="106">
                  <c:v>4.25</c:v>
                </c:pt>
                <c:pt idx="107">
                  <c:v>3.8536666666666668</c:v>
                </c:pt>
                <c:pt idx="108">
                  <c:v>3.5</c:v>
                </c:pt>
                <c:pt idx="109">
                  <c:v>3.1836666666666669</c:v>
                </c:pt>
                <c:pt idx="110">
                  <c:v>3</c:v>
                </c:pt>
                <c:pt idx="111">
                  <c:v>2.85</c:v>
                </c:pt>
                <c:pt idx="112">
                  <c:v>2.6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2.3433333333333333</c:v>
                </c:pt>
                <c:pt idx="119">
                  <c:v>2.0966666666666667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1.8399999999999999</c:v>
                </c:pt>
                <c:pt idx="124">
                  <c:v>1.5899999999999999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1.4266666666666667</c:v>
                </c:pt>
                <c:pt idx="136">
                  <c:v>1.0066666666666666</c:v>
                </c:pt>
                <c:pt idx="137">
                  <c:v>0.7533333333333333</c:v>
                </c:pt>
                <c:pt idx="138">
                  <c:v>0.64333333333333331</c:v>
                </c:pt>
                <c:pt idx="139">
                  <c:v>0.1466666666666667</c:v>
                </c:pt>
                <c:pt idx="140">
                  <c:v>0.13</c:v>
                </c:pt>
                <c:pt idx="141">
                  <c:v>7.6666666666666675E-2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3.6666666666666674E-2</c:v>
                </c:pt>
                <c:pt idx="146">
                  <c:v>5.000000000000001E-2</c:v>
                </c:pt>
                <c:pt idx="147">
                  <c:v>0.34666666666666668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CE-4BBB-9746-8198D02C2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data85!$U$1</c:f>
              <c:strCache>
                <c:ptCount val="1"/>
                <c:pt idx="0">
                  <c:v>deflp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data85!$U$2:$U$149</c:f>
              <c:numCache>
                <c:formatCode>#,##0.000</c:formatCode>
                <c:ptCount val="148"/>
                <c:pt idx="0">
                  <c:v>-0.13497378552721662</c:v>
                </c:pt>
                <c:pt idx="1">
                  <c:v>4.7072418967020715</c:v>
                </c:pt>
                <c:pt idx="2">
                  <c:v>0.79200964684619102</c:v>
                </c:pt>
                <c:pt idx="3">
                  <c:v>3.7180068047418269</c:v>
                </c:pt>
                <c:pt idx="4">
                  <c:v>2.1385552838696862</c:v>
                </c:pt>
                <c:pt idx="5">
                  <c:v>2.5657658844030449</c:v>
                </c:pt>
                <c:pt idx="6">
                  <c:v>1.9942862930672351</c:v>
                </c:pt>
                <c:pt idx="7">
                  <c:v>4.433473728649445</c:v>
                </c:pt>
                <c:pt idx="8">
                  <c:v>1.4569874650084387</c:v>
                </c:pt>
                <c:pt idx="9">
                  <c:v>-0.26003274294118617</c:v>
                </c:pt>
                <c:pt idx="10">
                  <c:v>8.4329861189893052</c:v>
                </c:pt>
                <c:pt idx="11">
                  <c:v>5.3511108519957533</c:v>
                </c:pt>
                <c:pt idx="12">
                  <c:v>6.719291213660866</c:v>
                </c:pt>
                <c:pt idx="13">
                  <c:v>2.3453365495426821</c:v>
                </c:pt>
                <c:pt idx="14">
                  <c:v>3.508678903969515</c:v>
                </c:pt>
                <c:pt idx="15">
                  <c:v>2.4973138329664639</c:v>
                </c:pt>
                <c:pt idx="16">
                  <c:v>8.7958917378943902E-2</c:v>
                </c:pt>
                <c:pt idx="17">
                  <c:v>3.990773091837613</c:v>
                </c:pt>
                <c:pt idx="18">
                  <c:v>3.6593548452383828E-2</c:v>
                </c:pt>
                <c:pt idx="19">
                  <c:v>2.9198006211810128</c:v>
                </c:pt>
                <c:pt idx="20">
                  <c:v>-4.2002530901178128</c:v>
                </c:pt>
                <c:pt idx="21">
                  <c:v>-1.596595011533565</c:v>
                </c:pt>
                <c:pt idx="22">
                  <c:v>-4.3456292602389404</c:v>
                </c:pt>
                <c:pt idx="23">
                  <c:v>-3.1287221160090493</c:v>
                </c:pt>
                <c:pt idx="24">
                  <c:v>-2.7631365824747038</c:v>
                </c:pt>
                <c:pt idx="25">
                  <c:v>-0.55940201367558107</c:v>
                </c:pt>
                <c:pt idx="26">
                  <c:v>-1.3535570298135142</c:v>
                </c:pt>
                <c:pt idx="27">
                  <c:v>-5.4731636608422294</c:v>
                </c:pt>
                <c:pt idx="28">
                  <c:v>-4.1855201015002006</c:v>
                </c:pt>
                <c:pt idx="29">
                  <c:v>-4.3577189937427923</c:v>
                </c:pt>
                <c:pt idx="30">
                  <c:v>-0.16575556063850261</c:v>
                </c:pt>
                <c:pt idx="31">
                  <c:v>-2.4466758208489452</c:v>
                </c:pt>
                <c:pt idx="32">
                  <c:v>-4.9867980427728673</c:v>
                </c:pt>
                <c:pt idx="33">
                  <c:v>-3.0018614449749919</c:v>
                </c:pt>
                <c:pt idx="34">
                  <c:v>-2.6960214811347312</c:v>
                </c:pt>
                <c:pt idx="35">
                  <c:v>-3.6082062032962989</c:v>
                </c:pt>
                <c:pt idx="36">
                  <c:v>4.4580740123079101</c:v>
                </c:pt>
                <c:pt idx="37">
                  <c:v>-10.497398119015056</c:v>
                </c:pt>
                <c:pt idx="38">
                  <c:v>2.9412930442349419</c:v>
                </c:pt>
                <c:pt idx="39">
                  <c:v>-0.47090265768662798</c:v>
                </c:pt>
                <c:pt idx="40">
                  <c:v>-4.5866825173713801</c:v>
                </c:pt>
                <c:pt idx="41">
                  <c:v>3.8731761645083331</c:v>
                </c:pt>
                <c:pt idx="42">
                  <c:v>-5.4665548564881146</c:v>
                </c:pt>
                <c:pt idx="43">
                  <c:v>-0.62919830158832557</c:v>
                </c:pt>
                <c:pt idx="44">
                  <c:v>-5.016691212636248</c:v>
                </c:pt>
                <c:pt idx="45">
                  <c:v>-2.0914187015256118</c:v>
                </c:pt>
                <c:pt idx="46">
                  <c:v>-2.9979952240085912</c:v>
                </c:pt>
                <c:pt idx="47">
                  <c:v>-5.8009739565581233</c:v>
                </c:pt>
                <c:pt idx="48">
                  <c:v>-1.9096374537720382</c:v>
                </c:pt>
                <c:pt idx="49">
                  <c:v>0.65959498583697318</c:v>
                </c:pt>
                <c:pt idx="50">
                  <c:v>-3.9968219009450419</c:v>
                </c:pt>
                <c:pt idx="51">
                  <c:v>-4.5469934074463607</c:v>
                </c:pt>
                <c:pt idx="52">
                  <c:v>-4.5654060343697491</c:v>
                </c:pt>
                <c:pt idx="53">
                  <c:v>-2.6629632394228802</c:v>
                </c:pt>
                <c:pt idx="54">
                  <c:v>-3.4810103461732265</c:v>
                </c:pt>
                <c:pt idx="55">
                  <c:v>-3.0684614371830783</c:v>
                </c:pt>
                <c:pt idx="56">
                  <c:v>-1.2308656321813705</c:v>
                </c:pt>
                <c:pt idx="57">
                  <c:v>-3.8928439604430838</c:v>
                </c:pt>
                <c:pt idx="58">
                  <c:v>6.2840270166781442</c:v>
                </c:pt>
                <c:pt idx="59">
                  <c:v>-3.0210434824583636</c:v>
                </c:pt>
                <c:pt idx="60">
                  <c:v>4.7241601712303067</c:v>
                </c:pt>
                <c:pt idx="61">
                  <c:v>-4.7942586840473105</c:v>
                </c:pt>
                <c:pt idx="62">
                  <c:v>3.0645333815744573</c:v>
                </c:pt>
                <c:pt idx="63">
                  <c:v>-3.4470176400030805</c:v>
                </c:pt>
                <c:pt idx="64">
                  <c:v>-0.51552733174634779</c:v>
                </c:pt>
                <c:pt idx="65">
                  <c:v>-3.2658496346114907</c:v>
                </c:pt>
                <c:pt idx="66">
                  <c:v>1.5454250898533655</c:v>
                </c:pt>
                <c:pt idx="67">
                  <c:v>-4.0729946375344577</c:v>
                </c:pt>
                <c:pt idx="68">
                  <c:v>0.48037370002199875</c:v>
                </c:pt>
                <c:pt idx="69">
                  <c:v>-0.76785794187309042</c:v>
                </c:pt>
                <c:pt idx="70">
                  <c:v>-0.55917741989127645</c:v>
                </c:pt>
                <c:pt idx="71">
                  <c:v>-1.8874283070815583</c:v>
                </c:pt>
                <c:pt idx="72">
                  <c:v>-1.6568464233801645</c:v>
                </c:pt>
                <c:pt idx="73">
                  <c:v>-0.66181903496845074</c:v>
                </c:pt>
                <c:pt idx="74">
                  <c:v>0.37605723599421736</c:v>
                </c:pt>
                <c:pt idx="75">
                  <c:v>-0.83504570229107156</c:v>
                </c:pt>
                <c:pt idx="76">
                  <c:v>-1.316393819923571</c:v>
                </c:pt>
                <c:pt idx="77">
                  <c:v>-0.27505343227872103</c:v>
                </c:pt>
                <c:pt idx="78">
                  <c:v>7.192821099991864E-2</c:v>
                </c:pt>
                <c:pt idx="79">
                  <c:v>2.3836044859728931</c:v>
                </c:pt>
                <c:pt idx="80">
                  <c:v>0.98941955461455411</c:v>
                </c:pt>
                <c:pt idx="81">
                  <c:v>1.2706590523645307</c:v>
                </c:pt>
                <c:pt idx="82">
                  <c:v>0.53541357239132736</c:v>
                </c:pt>
                <c:pt idx="83">
                  <c:v>-0.11027661502639896</c:v>
                </c:pt>
                <c:pt idx="84">
                  <c:v>1.4866778245885035</c:v>
                </c:pt>
                <c:pt idx="85">
                  <c:v>1.1822093993151324</c:v>
                </c:pt>
                <c:pt idx="86">
                  <c:v>0.77169737178875142</c:v>
                </c:pt>
                <c:pt idx="87">
                  <c:v>-1.0361552965278316</c:v>
                </c:pt>
                <c:pt idx="88">
                  <c:v>-2.3456486531267808</c:v>
                </c:pt>
                <c:pt idx="89">
                  <c:v>2.1009107743602957</c:v>
                </c:pt>
                <c:pt idx="90">
                  <c:v>1.9933122294118713</c:v>
                </c:pt>
                <c:pt idx="91">
                  <c:v>4.9298886108362661</c:v>
                </c:pt>
                <c:pt idx="92">
                  <c:v>5.501897609966087</c:v>
                </c:pt>
                <c:pt idx="93">
                  <c:v>-1.347433806509426</c:v>
                </c:pt>
                <c:pt idx="94">
                  <c:v>-6.3931401187409698</c:v>
                </c:pt>
                <c:pt idx="95">
                  <c:v>-12.736477881482895</c:v>
                </c:pt>
                <c:pt idx="96">
                  <c:v>-3.9830940214186201</c:v>
                </c:pt>
                <c:pt idx="97">
                  <c:v>1.7541459203767751</c:v>
                </c:pt>
                <c:pt idx="98">
                  <c:v>3.3357510828266497</c:v>
                </c:pt>
                <c:pt idx="99">
                  <c:v>7.1049140999241525</c:v>
                </c:pt>
                <c:pt idx="100">
                  <c:v>-1.0762756659165436</c:v>
                </c:pt>
                <c:pt idx="101">
                  <c:v>-9.9696801794691314E-2</c:v>
                </c:pt>
                <c:pt idx="102">
                  <c:v>3.2096446890485995</c:v>
                </c:pt>
                <c:pt idx="103">
                  <c:v>0.80589094643470194</c:v>
                </c:pt>
                <c:pt idx="104">
                  <c:v>-2.1220637918638734</c:v>
                </c:pt>
                <c:pt idx="105">
                  <c:v>-7.7746030622568423</c:v>
                </c:pt>
                <c:pt idx="106">
                  <c:v>-6.9510323293633904</c:v>
                </c:pt>
                <c:pt idx="107">
                  <c:v>-1.143123145017424</c:v>
                </c:pt>
                <c:pt idx="108">
                  <c:v>-5.6284631336384559</c:v>
                </c:pt>
                <c:pt idx="109">
                  <c:v>-4.3977247785275129</c:v>
                </c:pt>
                <c:pt idx="110">
                  <c:v>-2.3066691424412857</c:v>
                </c:pt>
                <c:pt idx="111">
                  <c:v>-0.96999199942663417</c:v>
                </c:pt>
                <c:pt idx="112">
                  <c:v>-3.0050913424795223</c:v>
                </c:pt>
                <c:pt idx="113">
                  <c:v>-1.2514955203642075</c:v>
                </c:pt>
                <c:pt idx="114">
                  <c:v>-4.189189561466204</c:v>
                </c:pt>
                <c:pt idx="115">
                  <c:v>-5.8023813753244653</c:v>
                </c:pt>
                <c:pt idx="116">
                  <c:v>-6.1984669882621954</c:v>
                </c:pt>
                <c:pt idx="117">
                  <c:v>-3.2238626125087522</c:v>
                </c:pt>
                <c:pt idx="118">
                  <c:v>-5.1420956660467656</c:v>
                </c:pt>
                <c:pt idx="119">
                  <c:v>-5.0151850927360062</c:v>
                </c:pt>
                <c:pt idx="120">
                  <c:v>-3.7816337520650958</c:v>
                </c:pt>
                <c:pt idx="121">
                  <c:v>-6.4026044445178059</c:v>
                </c:pt>
                <c:pt idx="122">
                  <c:v>-4.9974239760754475</c:v>
                </c:pt>
                <c:pt idx="123">
                  <c:v>-1.6035744980239475</c:v>
                </c:pt>
                <c:pt idx="124">
                  <c:v>0.75467575471054804</c:v>
                </c:pt>
                <c:pt idx="125">
                  <c:v>4.5835259395308467</c:v>
                </c:pt>
                <c:pt idx="126">
                  <c:v>1.9684229176457757</c:v>
                </c:pt>
                <c:pt idx="127">
                  <c:v>-6.8259525992686054</c:v>
                </c:pt>
                <c:pt idx="128">
                  <c:v>-2.9268431371553625</c:v>
                </c:pt>
                <c:pt idx="129">
                  <c:v>-3.4380689643697373</c:v>
                </c:pt>
                <c:pt idx="130">
                  <c:v>-0.12899408995523398</c:v>
                </c:pt>
                <c:pt idx="131">
                  <c:v>-2.2254647935088805</c:v>
                </c:pt>
                <c:pt idx="132">
                  <c:v>0.19489362271788924</c:v>
                </c:pt>
                <c:pt idx="133">
                  <c:v>-0.48181294229028637</c:v>
                </c:pt>
                <c:pt idx="134">
                  <c:v>-0.45855011188593053</c:v>
                </c:pt>
                <c:pt idx="135">
                  <c:v>-0.3125294236814522</c:v>
                </c:pt>
                <c:pt idx="136">
                  <c:v>-0.84352121900019439</c:v>
                </c:pt>
                <c:pt idx="137">
                  <c:v>-6.5816101470952617</c:v>
                </c:pt>
                <c:pt idx="138">
                  <c:v>-2.0575714099161262</c:v>
                </c:pt>
                <c:pt idx="139">
                  <c:v>-7.8540143243195288</c:v>
                </c:pt>
                <c:pt idx="140">
                  <c:v>0.10099011651128276</c:v>
                </c:pt>
                <c:pt idx="141">
                  <c:v>-0.14555259802129772</c:v>
                </c:pt>
                <c:pt idx="142">
                  <c:v>3.8256628600530584</c:v>
                </c:pt>
                <c:pt idx="143">
                  <c:v>4.2161215063539563</c:v>
                </c:pt>
                <c:pt idx="144">
                  <c:v>2.2247954770782092</c:v>
                </c:pt>
                <c:pt idx="145">
                  <c:v>-4.8954280389799623</c:v>
                </c:pt>
                <c:pt idx="146">
                  <c:v>9.0279144089477796</c:v>
                </c:pt>
                <c:pt idx="147">
                  <c:v>9.0000106720170514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2-47C8-86F1-40A27905CA7F}"/>
            </c:ext>
          </c:extLst>
        </c:ser>
        <c:ser>
          <c:idx val="1"/>
          <c:order val="1"/>
          <c:tx>
            <c:strRef>
              <c:f>data85!$V$1</c:f>
              <c:strCache>
                <c:ptCount val="1"/>
                <c:pt idx="0">
                  <c:v>defllin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data85!$V$2:$V$149</c:f>
              <c:numCache>
                <c:formatCode>#,##0.000</c:formatCode>
                <c:ptCount val="148"/>
                <c:pt idx="0">
                  <c:v>-2.0268575039672689</c:v>
                </c:pt>
                <c:pt idx="1">
                  <c:v>2.8476980708849258</c:v>
                </c:pt>
                <c:pt idx="2">
                  <c:v>-1.0351942863480481</c:v>
                </c:pt>
                <c:pt idx="3">
                  <c:v>1.9231427641704943</c:v>
                </c:pt>
                <c:pt idx="4">
                  <c:v>0.37603113592126114</c:v>
                </c:pt>
                <c:pt idx="5">
                  <c:v>0.83558162907752642</c:v>
                </c:pt>
                <c:pt idx="6">
                  <c:v>0.2964419303646233</c:v>
                </c:pt>
                <c:pt idx="7">
                  <c:v>2.7679692585697406</c:v>
                </c:pt>
                <c:pt idx="8">
                  <c:v>-0.1761771124483591</c:v>
                </c:pt>
                <c:pt idx="9">
                  <c:v>-1.8608574277750773</c:v>
                </c:pt>
                <c:pt idx="10">
                  <c:v>6.8645013267783206</c:v>
                </c:pt>
                <c:pt idx="11">
                  <c:v>3.8149659524076762</c:v>
                </c:pt>
                <c:pt idx="12">
                  <c:v>5.2154862066956955</c:v>
                </c:pt>
                <c:pt idx="13">
                  <c:v>0.8738714352004191</c:v>
                </c:pt>
                <c:pt idx="14">
                  <c:v>2.0695536822501586</c:v>
                </c:pt>
                <c:pt idx="15">
                  <c:v>1.0905285038700141</c:v>
                </c:pt>
                <c:pt idx="16">
                  <c:v>-1.2864865190945984</c:v>
                </c:pt>
                <c:pt idx="17">
                  <c:v>2.6486675479869772</c:v>
                </c:pt>
                <c:pt idx="18">
                  <c:v>-1.2731721027753453</c:v>
                </c:pt>
                <c:pt idx="19">
                  <c:v>1.6423748625761911</c:v>
                </c:pt>
                <c:pt idx="20">
                  <c:v>-5.4453389560997278</c:v>
                </c:pt>
                <c:pt idx="21">
                  <c:v>-2.8093409848925734</c:v>
                </c:pt>
                <c:pt idx="22">
                  <c:v>-5.5260353409750413</c:v>
                </c:pt>
                <c:pt idx="23">
                  <c:v>-4.2767883041222436</c:v>
                </c:pt>
                <c:pt idx="24">
                  <c:v>-3.8788628779649916</c:v>
                </c:pt>
                <c:pt idx="25">
                  <c:v>-1.6427884165429614</c:v>
                </c:pt>
                <c:pt idx="26">
                  <c:v>-2.4046035400579879</c:v>
                </c:pt>
                <c:pt idx="27">
                  <c:v>-6.4918702784637965</c:v>
                </c:pt>
                <c:pt idx="28">
                  <c:v>-5.1718868264988602</c:v>
                </c:pt>
                <c:pt idx="29">
                  <c:v>-5.3117458261185453</c:v>
                </c:pt>
                <c:pt idx="30">
                  <c:v>-1.087442500391349</c:v>
                </c:pt>
                <c:pt idx="31">
                  <c:v>-3.3360228679788841</c:v>
                </c:pt>
                <c:pt idx="32">
                  <c:v>-5.8438051972799006</c:v>
                </c:pt>
                <c:pt idx="33">
                  <c:v>-3.8265287068591176</c:v>
                </c:pt>
                <c:pt idx="34">
                  <c:v>-3.4883488503959494</c:v>
                </c:pt>
                <c:pt idx="35">
                  <c:v>-4.3681936799346115</c:v>
                </c:pt>
                <c:pt idx="36">
                  <c:v>3.730426428292505</c:v>
                </c:pt>
                <c:pt idx="37">
                  <c:v>-11.192705810407556</c:v>
                </c:pt>
                <c:pt idx="38">
                  <c:v>2.27832524546535</c:v>
                </c:pt>
                <c:pt idx="39">
                  <c:v>-1.1015305638333124</c:v>
                </c:pt>
                <c:pt idx="40">
                  <c:v>-5.1849705308951579</c:v>
                </c:pt>
                <c:pt idx="41">
                  <c:v>3.3072280436074619</c:v>
                </c:pt>
                <c:pt idx="42">
                  <c:v>-6.0001630847660783</c:v>
                </c:pt>
                <c:pt idx="43">
                  <c:v>-1.1304666372433827</c:v>
                </c:pt>
                <c:pt idx="44">
                  <c:v>-5.4856196556683976</c:v>
                </c:pt>
                <c:pt idx="45">
                  <c:v>-2.5280072519348549</c:v>
                </c:pt>
                <c:pt idx="46">
                  <c:v>-3.4022438817949276</c:v>
                </c:pt>
                <c:pt idx="47">
                  <c:v>-6.1728827217215532</c:v>
                </c:pt>
                <c:pt idx="48">
                  <c:v>-2.2492063263125606</c:v>
                </c:pt>
                <c:pt idx="49">
                  <c:v>0.35236600591935741</c:v>
                </c:pt>
                <c:pt idx="50">
                  <c:v>-4.271710988239751</c:v>
                </c:pt>
                <c:pt idx="51">
                  <c:v>-4.7895426021181624</c:v>
                </c:pt>
                <c:pt idx="52">
                  <c:v>-4.7756153364186442</c:v>
                </c:pt>
                <c:pt idx="53">
                  <c:v>-2.8408326488488687</c:v>
                </c:pt>
                <c:pt idx="54">
                  <c:v>-3.6265398629763075</c:v>
                </c:pt>
                <c:pt idx="55">
                  <c:v>-3.1816510613632527</c:v>
                </c:pt>
                <c:pt idx="56">
                  <c:v>-1.3117153637386383</c:v>
                </c:pt>
                <c:pt idx="57">
                  <c:v>-3.9413537993774441</c:v>
                </c:pt>
                <c:pt idx="58">
                  <c:v>6.2678570703666905</c:v>
                </c:pt>
                <c:pt idx="59">
                  <c:v>-3.0048735361469108</c:v>
                </c:pt>
                <c:pt idx="60">
                  <c:v>4.7726700101646671</c:v>
                </c:pt>
                <c:pt idx="61">
                  <c:v>-4.7134089524900435</c:v>
                </c:pt>
                <c:pt idx="62">
                  <c:v>3.1777230057546308</c:v>
                </c:pt>
                <c:pt idx="63">
                  <c:v>-3.3014881232</c:v>
                </c:pt>
                <c:pt idx="64">
                  <c:v>-0.33765792232036063</c:v>
                </c:pt>
                <c:pt idx="65">
                  <c:v>-3.0556403325625965</c:v>
                </c:pt>
                <c:pt idx="66">
                  <c:v>1.7879742845251667</c:v>
                </c:pt>
                <c:pt idx="67">
                  <c:v>-3.7981055502397498</c:v>
                </c:pt>
                <c:pt idx="68">
                  <c:v>0.78760267993961364</c:v>
                </c:pt>
                <c:pt idx="69">
                  <c:v>-0.42828906933256894</c:v>
                </c:pt>
                <c:pt idx="70">
                  <c:v>-0.18726865472784793</c:v>
                </c:pt>
                <c:pt idx="71">
                  <c:v>-1.4831796492952227</c:v>
                </c:pt>
                <c:pt idx="72">
                  <c:v>-1.2202578729709224</c:v>
                </c:pt>
                <c:pt idx="73">
                  <c:v>-0.19289059193630154</c:v>
                </c:pt>
                <c:pt idx="74">
                  <c:v>0.87732557164927361</c:v>
                </c:pt>
                <c:pt idx="75">
                  <c:v>-0.30143747401310872</c:v>
                </c:pt>
                <c:pt idx="76">
                  <c:v>-0.75044569902270108</c:v>
                </c:pt>
                <c:pt idx="77">
                  <c:v>0.32323458124505589</c:v>
                </c:pt>
                <c:pt idx="78">
                  <c:v>0.70255611714660215</c:v>
                </c:pt>
                <c:pt idx="79">
                  <c:v>3.0465722847424836</c:v>
                </c:pt>
                <c:pt idx="80">
                  <c:v>1.6847272460070513</c:v>
                </c:pt>
                <c:pt idx="81">
                  <c:v>1.9983066363799349</c:v>
                </c:pt>
                <c:pt idx="82">
                  <c:v>1.2954010490296386</c:v>
                </c:pt>
                <c:pt idx="83">
                  <c:v>0.68205075423481887</c:v>
                </c:pt>
                <c:pt idx="84">
                  <c:v>2.3113450864726284</c:v>
                </c:pt>
                <c:pt idx="85">
                  <c:v>2.0392165538221638</c:v>
                </c:pt>
                <c:pt idx="86">
                  <c:v>1.6610444189186899</c:v>
                </c:pt>
                <c:pt idx="87">
                  <c:v>-0.11446835677498601</c:v>
                </c:pt>
                <c:pt idx="88">
                  <c:v>-1.3916218207510285</c:v>
                </c:pt>
                <c:pt idx="89">
                  <c:v>3.0872774993589549</c:v>
                </c:pt>
                <c:pt idx="90">
                  <c:v>3.0120188470334375</c:v>
                </c:pt>
                <c:pt idx="91">
                  <c:v>5.9809351210807389</c:v>
                </c:pt>
                <c:pt idx="92">
                  <c:v>6.5852840128334673</c:v>
                </c:pt>
                <c:pt idx="93">
                  <c:v>-0.23170751101913911</c:v>
                </c:pt>
                <c:pt idx="94">
                  <c:v>-5.2450739306277772</c:v>
                </c:pt>
                <c:pt idx="95">
                  <c:v>-11.556071800746793</c:v>
                </c:pt>
                <c:pt idx="96">
                  <c:v>-2.7703480480596125</c:v>
                </c:pt>
                <c:pt idx="97">
                  <c:v>2.9992317863586893</c:v>
                </c:pt>
                <c:pt idx="98">
                  <c:v>4.6131768414314704</c:v>
                </c:pt>
                <c:pt idx="99">
                  <c:v>8.4146797511518798</c:v>
                </c:pt>
                <c:pt idx="100">
                  <c:v>0.2658298779340913</c:v>
                </c:pt>
                <c:pt idx="101">
                  <c:v>1.2747486346788501</c:v>
                </c:pt>
                <c:pt idx="102">
                  <c:v>4.6164300181450484</c:v>
                </c:pt>
                <c:pt idx="103">
                  <c:v>2.2450161681540575</c:v>
                </c:pt>
                <c:pt idx="104">
                  <c:v>-0.65059867752161127</c:v>
                </c:pt>
                <c:pt idx="105">
                  <c:v>-6.2707980552916727</c:v>
                </c:pt>
                <c:pt idx="106">
                  <c:v>-5.4148874297753142</c:v>
                </c:pt>
                <c:pt idx="107">
                  <c:v>0.42536164719355885</c:v>
                </c:pt>
                <c:pt idx="108">
                  <c:v>-4.0276384488045665</c:v>
                </c:pt>
                <c:pt idx="109">
                  <c:v>-2.7645602010707155</c:v>
                </c:pt>
                <c:pt idx="110">
                  <c:v>-0.64116467236158248</c:v>
                </c:pt>
                <c:pt idx="111">
                  <c:v>0.72785236327597591</c:v>
                </c:pt>
                <c:pt idx="112">
                  <c:v>-1.2749070871540045</c:v>
                </c:pt>
                <c:pt idx="113">
                  <c:v>0.51102862758421663</c:v>
                </c:pt>
                <c:pt idx="114">
                  <c:v>-2.3943255208948733</c:v>
                </c:pt>
                <c:pt idx="115">
                  <c:v>-3.9751774421302275</c:v>
                </c:pt>
                <c:pt idx="116">
                  <c:v>-4.3389231624450506</c:v>
                </c:pt>
                <c:pt idx="117">
                  <c:v>-1.3319788940687007</c:v>
                </c:pt>
                <c:pt idx="118">
                  <c:v>-3.2178720549838071</c:v>
                </c:pt>
                <c:pt idx="119">
                  <c:v>-3.0586215890501407</c:v>
                </c:pt>
                <c:pt idx="120">
                  <c:v>-1.7927303557563237</c:v>
                </c:pt>
                <c:pt idx="121">
                  <c:v>-4.3813611555861254</c:v>
                </c:pt>
                <c:pt idx="122">
                  <c:v>-2.9438407945208613</c:v>
                </c:pt>
                <c:pt idx="123">
                  <c:v>0.48234857615354532</c:v>
                </c:pt>
                <c:pt idx="124">
                  <c:v>2.8729387215109474</c:v>
                </c:pt>
                <c:pt idx="125">
                  <c:v>6.7341287989541536</c:v>
                </c:pt>
                <c:pt idx="126">
                  <c:v>4.1513656696919892</c:v>
                </c:pt>
                <c:pt idx="127">
                  <c:v>-4.6106699545994854</c:v>
                </c:pt>
                <c:pt idx="128">
                  <c:v>-0.67922059986333472</c:v>
                </c:pt>
                <c:pt idx="129">
                  <c:v>-1.1581065344548032</c:v>
                </c:pt>
                <c:pt idx="130">
                  <c:v>2.1833082325826068</c:v>
                </c:pt>
                <c:pt idx="131">
                  <c:v>0.11917742165186751</c:v>
                </c:pt>
                <c:pt idx="132">
                  <c:v>2.5718757305015441</c:v>
                </c:pt>
                <c:pt idx="133">
                  <c:v>1.927509058116275</c:v>
                </c:pt>
                <c:pt idx="134">
                  <c:v>1.9831117811435384</c:v>
                </c:pt>
                <c:pt idx="135">
                  <c:v>2.1614723619709233</c:v>
                </c:pt>
                <c:pt idx="136">
                  <c:v>1.6628204592750877</c:v>
                </c:pt>
                <c:pt idx="137">
                  <c:v>-4.0429285761970721</c:v>
                </c:pt>
                <c:pt idx="138">
                  <c:v>0.51345005360496998</c:v>
                </c:pt>
                <c:pt idx="139">
                  <c:v>-5.2506529681755261</c:v>
                </c:pt>
                <c:pt idx="140">
                  <c:v>2.7366913652781921</c:v>
                </c:pt>
                <c:pt idx="141">
                  <c:v>2.5224885433685191</c:v>
                </c:pt>
                <c:pt idx="142">
                  <c:v>6.5260438940657819</c:v>
                </c:pt>
                <c:pt idx="143">
                  <c:v>6.9488424329895864</c:v>
                </c:pt>
                <c:pt idx="144">
                  <c:v>4.9898562963367468</c:v>
                </c:pt>
                <c:pt idx="145">
                  <c:v>-2.0980273270985181</c:v>
                </c:pt>
                <c:pt idx="146">
                  <c:v>11.857655013452129</c:v>
                </c:pt>
                <c:pt idx="147">
                  <c:v>11.86209116914431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2-47C8-86F1-40A27905CA7F}"/>
            </c:ext>
          </c:extLst>
        </c:ser>
        <c:ser>
          <c:idx val="2"/>
          <c:order val="2"/>
          <c:tx>
            <c:strRef>
              <c:f>data85!$W$1</c:f>
              <c:strCache>
                <c:ptCount val="1"/>
                <c:pt idx="0">
                  <c:v>deflhp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data85!$W$2:$W$149</c:f>
              <c:numCache>
                <c:formatCode>#,##0.000</c:formatCode>
                <c:ptCount val="148"/>
                <c:pt idx="0">
                  <c:v>-2.9348908781019847</c:v>
                </c:pt>
                <c:pt idx="1">
                  <c:v>1.9468169689372736</c:v>
                </c:pt>
                <c:pt idx="2">
                  <c:v>-1.9377546824510272</c:v>
                </c:pt>
                <c:pt idx="3">
                  <c:v>1.0134901642965826</c:v>
                </c:pt>
                <c:pt idx="4">
                  <c:v>-0.5414968239358684</c:v>
                </c:pt>
                <c:pt idx="5">
                  <c:v>-8.6608524924471908E-2</c:v>
                </c:pt>
                <c:pt idx="6">
                  <c:v>-0.62286249437830676</c:v>
                </c:pt>
                <c:pt idx="7">
                  <c:v>1.8634873743834852</c:v>
                </c:pt>
                <c:pt idx="8">
                  <c:v>-1.0491214678276739</c:v>
                </c:pt>
                <c:pt idx="9">
                  <c:v>-2.6819357687535201</c:v>
                </c:pt>
                <c:pt idx="10">
                  <c:v>6.119886684055742</c:v>
                </c:pt>
                <c:pt idx="11">
                  <c:v>3.1773580999124889</c:v>
                </c:pt>
                <c:pt idx="12">
                  <c:v>4.7175487153384221</c:v>
                </c:pt>
                <c:pt idx="13">
                  <c:v>0.54840250601813256</c:v>
                </c:pt>
                <c:pt idx="14">
                  <c:v>1.9465376784593964</c:v>
                </c:pt>
                <c:pt idx="15">
                  <c:v>1.196793199300517</c:v>
                </c:pt>
                <c:pt idx="16">
                  <c:v>-0.9284865260489239</c:v>
                </c:pt>
                <c:pt idx="17">
                  <c:v>3.2757362658563354</c:v>
                </c:pt>
                <c:pt idx="18">
                  <c:v>-0.36424209998040702</c:v>
                </c:pt>
                <c:pt idx="19">
                  <c:v>2.83937050812583</c:v>
                </c:pt>
                <c:pt idx="20">
                  <c:v>-3.960433860926555</c:v>
                </c:pt>
                <c:pt idx="21">
                  <c:v>-1.0448177907548999</c:v>
                </c:pt>
                <c:pt idx="22">
                  <c:v>-3.4958452848966886</c:v>
                </c:pt>
                <c:pt idx="23">
                  <c:v>-1.9998894983725959</c:v>
                </c:pt>
                <c:pt idx="24">
                  <c:v>-1.3770354067559358</c:v>
                </c:pt>
                <c:pt idx="25">
                  <c:v>1.0606155949075942</c:v>
                </c:pt>
                <c:pt idx="26">
                  <c:v>0.47631349253936373</c:v>
                </c:pt>
                <c:pt idx="27">
                  <c:v>-3.4588780224379674</c:v>
                </c:pt>
                <c:pt idx="28">
                  <c:v>-2.0139291193193238</c:v>
                </c:pt>
                <c:pt idx="29">
                  <c:v>-2.0554426158524985</c:v>
                </c:pt>
                <c:pt idx="30">
                  <c:v>2.2423347948011587</c:v>
                </c:pt>
                <c:pt idx="31">
                  <c:v>4.5390275522089407E-2</c:v>
                </c:pt>
                <c:pt idx="32">
                  <c:v>-2.4309627197931483</c:v>
                </c:pt>
                <c:pt idx="33">
                  <c:v>-0.40086005633617439</c:v>
                </c:pt>
                <c:pt idx="34">
                  <c:v>-6.5334482713427011E-2</c:v>
                </c:pt>
                <c:pt idx="35">
                  <c:v>-0.95994080836093687</c:v>
                </c:pt>
                <c:pt idx="36">
                  <c:v>7.1152246671487802</c:v>
                </c:pt>
                <c:pt idx="37">
                  <c:v>-7.8360413012121235</c:v>
                </c:pt>
                <c:pt idx="38">
                  <c:v>5.6017439523046288</c:v>
                </c:pt>
                <c:pt idx="39">
                  <c:v>2.1879948180158997</c:v>
                </c:pt>
                <c:pt idx="40">
                  <c:v>-1.9290225365787224</c:v>
                </c:pt>
                <c:pt idx="41">
                  <c:v>6.5295105511783547</c:v>
                </c:pt>
                <c:pt idx="42">
                  <c:v>-2.8108325607381923</c:v>
                </c:pt>
                <c:pt idx="43">
                  <c:v>2.023346064764854</c:v>
                </c:pt>
                <c:pt idx="44">
                  <c:v>-2.3714131854851757</c:v>
                </c:pt>
                <c:pt idx="45">
                  <c:v>0.53971741399878992</c:v>
                </c:pt>
                <c:pt idx="46">
                  <c:v>-0.38918162191369299</c:v>
                </c:pt>
                <c:pt idx="47">
                  <c:v>-3.2243058224575822</c:v>
                </c:pt>
                <c:pt idx="48">
                  <c:v>0.62366314352096919</c:v>
                </c:pt>
                <c:pt idx="49">
                  <c:v>3.1389220543999823</c:v>
                </c:pt>
                <c:pt idx="50">
                  <c:v>-1.5818480656084837</c:v>
                </c:pt>
                <c:pt idx="51">
                  <c:v>-2.2084880486906919</c:v>
                </c:pt>
                <c:pt idx="52">
                  <c:v>-2.3162312793663911</c:v>
                </c:pt>
                <c:pt idx="53">
                  <c:v>-0.51534779412980414</c:v>
                </c:pt>
                <c:pt idx="54">
                  <c:v>-1.4451018507853504</c:v>
                </c:pt>
                <c:pt idx="55">
                  <c:v>-1.1520043737609353</c:v>
                </c:pt>
                <c:pt idx="56">
                  <c:v>0.56170186400563082</c:v>
                </c:pt>
                <c:pt idx="57">
                  <c:v>-2.224577817235907</c:v>
                </c:pt>
                <c:pt idx="58">
                  <c:v>7.8312553070205357</c:v>
                </c:pt>
                <c:pt idx="59">
                  <c:v>-1.5865238978702223</c:v>
                </c:pt>
                <c:pt idx="60">
                  <c:v>6.0544713096033389</c:v>
                </c:pt>
                <c:pt idx="61">
                  <c:v>-3.5584930424854702</c:v>
                </c:pt>
                <c:pt idx="62">
                  <c:v>4.2127951210252981</c:v>
                </c:pt>
                <c:pt idx="63">
                  <c:v>-2.3796155045152219</c:v>
                </c:pt>
                <c:pt idx="64">
                  <c:v>0.47462920442373457</c:v>
                </c:pt>
                <c:pt idx="65">
                  <c:v>-2.3508677269264719</c:v>
                </c:pt>
                <c:pt idx="66">
                  <c:v>2.3854636628207762</c:v>
                </c:pt>
                <c:pt idx="67">
                  <c:v>-3.3080384902531303</c:v>
                </c:pt>
                <c:pt idx="68">
                  <c:v>1.168247031123574</c:v>
                </c:pt>
                <c:pt idx="69">
                  <c:v>-0.15886159291372115</c:v>
                </c:pt>
                <c:pt idx="70">
                  <c:v>-3.1376148899804779E-2</c:v>
                </c:pt>
                <c:pt idx="71">
                  <c:v>-1.4435648512513439</c:v>
                </c:pt>
                <c:pt idx="72">
                  <c:v>-1.3000685511791734</c:v>
                </c:pt>
                <c:pt idx="73">
                  <c:v>-0.39477731810722272</c:v>
                </c:pt>
                <c:pt idx="74">
                  <c:v>0.55202196540705639</c:v>
                </c:pt>
                <c:pt idx="75">
                  <c:v>-0.74994231700951719</c:v>
                </c:pt>
                <c:pt idx="76">
                  <c:v>-1.3207246737588458</c:v>
                </c:pt>
                <c:pt idx="77">
                  <c:v>-0.36571124457088811</c:v>
                </c:pt>
                <c:pt idx="78">
                  <c:v>-9.9443650522621496E-2</c:v>
                </c:pt>
                <c:pt idx="79">
                  <c:v>2.1398656825409379</c:v>
                </c:pt>
                <c:pt idx="80">
                  <c:v>0.68445726697015452</c:v>
                </c:pt>
                <c:pt idx="81">
                  <c:v>0.91707567252908184</c:v>
                </c:pt>
                <c:pt idx="82">
                  <c:v>0.14684264091879307</c:v>
                </c:pt>
                <c:pt idx="83">
                  <c:v>-0.51974358134481635</c:v>
                </c:pt>
                <c:pt idx="84">
                  <c:v>1.0707725398020713</c:v>
                </c:pt>
                <c:pt idx="85">
                  <c:v>0.77501455176355982</c:v>
                </c:pt>
                <c:pt idx="86">
                  <c:v>0.38838352366254281</c:v>
                </c:pt>
                <c:pt idx="87">
                  <c:v>-1.3808801606453951</c:v>
                </c:pt>
                <c:pt idx="88">
                  <c:v>-2.6377818659619319</c:v>
                </c:pt>
                <c:pt idx="89">
                  <c:v>1.8755296128722154</c:v>
                </c:pt>
                <c:pt idx="90">
                  <c:v>1.8506498657926356</c:v>
                </c:pt>
                <c:pt idx="91">
                  <c:v>4.8865459320567179</c:v>
                </c:pt>
                <c:pt idx="92">
                  <c:v>5.5739529872800189</c:v>
                </c:pt>
                <c:pt idx="93">
                  <c:v>-1.1474786087728091</c:v>
                </c:pt>
                <c:pt idx="94">
                  <c:v>-6.0598436637941013</c:v>
                </c:pt>
                <c:pt idx="95">
                  <c:v>-12.270741885949361</c:v>
                </c:pt>
                <c:pt idx="96">
                  <c:v>-3.3883759530432931</c:v>
                </c:pt>
                <c:pt idx="97">
                  <c:v>2.4795020564064663</c:v>
                </c:pt>
                <c:pt idx="98">
                  <c:v>4.2006324788513654</c:v>
                </c:pt>
                <c:pt idx="99">
                  <c:v>8.1238894570273903</c:v>
                </c:pt>
                <c:pt idx="100">
                  <c:v>0.11441846679227208</c:v>
                </c:pt>
                <c:pt idx="101">
                  <c:v>1.2783196035796722</c:v>
                </c:pt>
                <c:pt idx="102">
                  <c:v>4.788494035139653</c:v>
                </c:pt>
                <c:pt idx="103">
                  <c:v>2.59619212253252</c:v>
                </c:pt>
                <c:pt idx="104">
                  <c:v>-0.11557648400224352</c:v>
                </c:pt>
                <c:pt idx="105">
                  <c:v>-5.554702528483964</c:v>
                </c:pt>
                <c:pt idx="106">
                  <c:v>-4.5279264478389383</c:v>
                </c:pt>
                <c:pt idx="107">
                  <c:v>1.4690169228721206</c:v>
                </c:pt>
                <c:pt idx="108">
                  <c:v>-2.8425933699672106</c:v>
                </c:pt>
                <c:pt idx="109">
                  <c:v>-1.4554812744316621</c:v>
                </c:pt>
                <c:pt idx="110">
                  <c:v>0.77431730280459754</c:v>
                </c:pt>
                <c:pt idx="111">
                  <c:v>2.2327414195737547</c:v>
                </c:pt>
                <c:pt idx="112">
                  <c:v>0.30254396644463588</c:v>
                </c:pt>
                <c:pt idx="113">
                  <c:v>2.1429520148305405</c:v>
                </c:pt>
                <c:pt idx="114">
                  <c:v>-0.72745313345551477</c:v>
                </c:pt>
                <c:pt idx="115">
                  <c:v>-2.2956524027632232</c:v>
                </c:pt>
                <c:pt idx="116">
                  <c:v>-2.6713601760181174</c:v>
                </c:pt>
                <c:pt idx="117">
                  <c:v>0.29812376069984081</c:v>
                </c:pt>
                <c:pt idx="118">
                  <c:v>-1.6499419843325691</c:v>
                </c:pt>
                <c:pt idx="119">
                  <c:v>-1.5769766560661438</c:v>
                </c:pt>
                <c:pt idx="120">
                  <c:v>-0.41985220134032536</c:v>
                </c:pt>
                <c:pt idx="121">
                  <c:v>-3.1371148975796634</c:v>
                </c:pt>
                <c:pt idx="122">
                  <c:v>-1.8452126200804098</c:v>
                </c:pt>
                <c:pt idx="123">
                  <c:v>1.423212107367555</c:v>
                </c:pt>
                <c:pt idx="124">
                  <c:v>3.6498839352216819</c:v>
                </c:pt>
                <c:pt idx="125">
                  <c:v>7.3461053987012699</c:v>
                </c:pt>
                <c:pt idx="126">
                  <c:v>4.6001455593721232</c:v>
                </c:pt>
                <c:pt idx="127">
                  <c:v>-4.3250839866069093</c:v>
                </c:pt>
                <c:pt idx="128">
                  <c:v>-0.56146997167071078</c:v>
                </c:pt>
                <c:pt idx="129">
                  <c:v>-1.2147736931747148</c:v>
                </c:pt>
                <c:pt idx="130">
                  <c:v>1.9440507295696809</c:v>
                </c:pt>
                <c:pt idx="131">
                  <c:v>-0.31167385974421236</c:v>
                </c:pt>
                <c:pt idx="132">
                  <c:v>1.938381328216531</c:v>
                </c:pt>
                <c:pt idx="133">
                  <c:v>1.0784710801832476</c:v>
                </c:pt>
                <c:pt idx="134">
                  <c:v>0.90256717221997862</c:v>
                </c:pt>
                <c:pt idx="135">
                  <c:v>0.82972142170576335</c:v>
                </c:pt>
                <c:pt idx="136">
                  <c:v>5.5862737826068987E-2</c:v>
                </c:pt>
                <c:pt idx="137">
                  <c:v>-5.9539128540519624</c:v>
                </c:pt>
                <c:pt idx="138">
                  <c:v>-1.7352347954686995</c:v>
                </c:pt>
                <c:pt idx="139">
                  <c:v>-7.8718454473379929</c:v>
                </c:pt>
                <c:pt idx="140">
                  <c:v>-0.29186432515303462</c:v>
                </c:pt>
                <c:pt idx="141">
                  <c:v>-0.94341455841678989</c:v>
                </c:pt>
                <c:pt idx="142">
                  <c:v>2.5978629771389334</c:v>
                </c:pt>
                <c:pt idx="143">
                  <c:v>2.5390967275306151</c:v>
                </c:pt>
                <c:pt idx="144">
                  <c:v>8.3278594991232247E-2</c:v>
                </c:pt>
                <c:pt idx="145">
                  <c:v>-7.5142714011035379</c:v>
                </c:pt>
                <c:pt idx="146">
                  <c:v>5.9212909714742272</c:v>
                </c:pt>
                <c:pt idx="147">
                  <c:v>5.402230764965422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62-47C8-86F1-40A27905CA7F}"/>
            </c:ext>
          </c:extLst>
        </c:ser>
        <c:ser>
          <c:idx val="3"/>
          <c:order val="3"/>
          <c:tx>
            <c:strRef>
              <c:f>data85!$T$1</c:f>
              <c:strCache>
                <c:ptCount val="1"/>
                <c:pt idx="0">
                  <c:v>defl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data85!$T$2:$T$149</c:f>
              <c:numCache>
                <c:formatCode>#,##0.000</c:formatCode>
                <c:ptCount val="148"/>
                <c:pt idx="0">
                  <c:v>3.9586738226812321</c:v>
                </c:pt>
                <c:pt idx="1">
                  <c:v>8.8008895049105202</c:v>
                </c:pt>
                <c:pt idx="2">
                  <c:v>4.8856572550546398</c:v>
                </c:pt>
                <c:pt idx="3">
                  <c:v>7.8116544129502756</c:v>
                </c:pt>
                <c:pt idx="4">
                  <c:v>6.2322028920781349</c:v>
                </c:pt>
                <c:pt idx="5">
                  <c:v>6.6594134926114936</c:v>
                </c:pt>
                <c:pt idx="6">
                  <c:v>6.0879339012756839</c:v>
                </c:pt>
                <c:pt idx="7">
                  <c:v>8.5271213368578938</c:v>
                </c:pt>
                <c:pt idx="8">
                  <c:v>5.5506350732168874</c:v>
                </c:pt>
                <c:pt idx="9">
                  <c:v>3.8336148652672626</c:v>
                </c:pt>
                <c:pt idx="10">
                  <c:v>12.526633727197753</c:v>
                </c:pt>
                <c:pt idx="11">
                  <c:v>9.4447584602042021</c:v>
                </c:pt>
                <c:pt idx="12">
                  <c:v>10.812938821869315</c:v>
                </c:pt>
                <c:pt idx="13">
                  <c:v>6.4389841577511309</c:v>
                </c:pt>
                <c:pt idx="14">
                  <c:v>7.6023265121779637</c:v>
                </c:pt>
                <c:pt idx="15">
                  <c:v>6.5909614411749127</c:v>
                </c:pt>
                <c:pt idx="16">
                  <c:v>4.1816065255873927</c:v>
                </c:pt>
                <c:pt idx="17">
                  <c:v>8.0844207000460617</c:v>
                </c:pt>
                <c:pt idx="18">
                  <c:v>4.1302411566608326</c:v>
                </c:pt>
                <c:pt idx="19">
                  <c:v>7.0134482293894616</c:v>
                </c:pt>
                <c:pt idx="20">
                  <c:v>-0.10660548190936442</c:v>
                </c:pt>
                <c:pt idx="21">
                  <c:v>2.4970525966748838</c:v>
                </c:pt>
                <c:pt idx="22">
                  <c:v>-0.25198165203049172</c:v>
                </c:pt>
                <c:pt idx="23">
                  <c:v>0.96492549219939927</c:v>
                </c:pt>
                <c:pt idx="24">
                  <c:v>1.3305110257337449</c:v>
                </c:pt>
                <c:pt idx="25">
                  <c:v>3.5342455945328677</c:v>
                </c:pt>
                <c:pt idx="26">
                  <c:v>2.7400905783949345</c:v>
                </c:pt>
                <c:pt idx="27">
                  <c:v>-1.3795160526337809</c:v>
                </c:pt>
                <c:pt idx="28">
                  <c:v>-9.1872493291751567E-2</c:v>
                </c:pt>
                <c:pt idx="29">
                  <c:v>-0.26407138553434339</c:v>
                </c:pt>
                <c:pt idx="30">
                  <c:v>3.9278920475699461</c:v>
                </c:pt>
                <c:pt idx="31">
                  <c:v>1.6469717873595036</c:v>
                </c:pt>
                <c:pt idx="32">
                  <c:v>-0.89315043456441867</c:v>
                </c:pt>
                <c:pt idx="33">
                  <c:v>1.0917861632334567</c:v>
                </c:pt>
                <c:pt idx="34">
                  <c:v>1.3976261270737176</c:v>
                </c:pt>
                <c:pt idx="35">
                  <c:v>0.48544140491214982</c:v>
                </c:pt>
                <c:pt idx="36">
                  <c:v>8.5517216205163589</c:v>
                </c:pt>
                <c:pt idx="37">
                  <c:v>-6.4037505108066082</c:v>
                </c:pt>
                <c:pt idx="38">
                  <c:v>7.0349406524433906</c:v>
                </c:pt>
                <c:pt idx="39">
                  <c:v>3.6227449505218208</c:v>
                </c:pt>
                <c:pt idx="40">
                  <c:v>-0.4930349091629313</c:v>
                </c:pt>
                <c:pt idx="41">
                  <c:v>7.9668237727167819</c:v>
                </c:pt>
                <c:pt idx="42">
                  <c:v>-1.3729072482796656</c:v>
                </c:pt>
                <c:pt idx="43">
                  <c:v>3.4644493066201232</c:v>
                </c:pt>
                <c:pt idx="44">
                  <c:v>-0.92304360442779876</c:v>
                </c:pt>
                <c:pt idx="45">
                  <c:v>2.0022289066828369</c:v>
                </c:pt>
                <c:pt idx="46">
                  <c:v>1.0956523841998576</c:v>
                </c:pt>
                <c:pt idx="47">
                  <c:v>-1.7073263483496748</c:v>
                </c:pt>
                <c:pt idx="48">
                  <c:v>2.1840101544364106</c:v>
                </c:pt>
                <c:pt idx="49">
                  <c:v>4.7532425940454219</c:v>
                </c:pt>
                <c:pt idx="50">
                  <c:v>9.682570726340696E-2</c:v>
                </c:pt>
                <c:pt idx="51">
                  <c:v>-0.45334579923791168</c:v>
                </c:pt>
                <c:pt idx="52">
                  <c:v>-0.47175842616130026</c:v>
                </c:pt>
                <c:pt idx="53">
                  <c:v>1.4306843687855686</c:v>
                </c:pt>
                <c:pt idx="54">
                  <c:v>0.61263726203522217</c:v>
                </c:pt>
                <c:pt idx="55">
                  <c:v>1.0251861710253705</c:v>
                </c:pt>
                <c:pt idx="56">
                  <c:v>2.8627819760270783</c:v>
                </c:pt>
                <c:pt idx="57">
                  <c:v>0.200803647765365</c:v>
                </c:pt>
                <c:pt idx="58">
                  <c:v>10.377674624886593</c:v>
                </c:pt>
                <c:pt idx="59">
                  <c:v>1.0726041257500851</c:v>
                </c:pt>
                <c:pt idx="60">
                  <c:v>8.8178077794387555</c:v>
                </c:pt>
                <c:pt idx="61">
                  <c:v>-0.70061107583886217</c:v>
                </c:pt>
                <c:pt idx="62">
                  <c:v>7.1581809897829061</c:v>
                </c:pt>
                <c:pt idx="63">
                  <c:v>0.64662996820536833</c:v>
                </c:pt>
                <c:pt idx="64">
                  <c:v>3.578120276462101</c:v>
                </c:pt>
                <c:pt idx="65">
                  <c:v>0.82779797359695784</c:v>
                </c:pt>
                <c:pt idx="66">
                  <c:v>5.6390726980618142</c:v>
                </c:pt>
                <c:pt idx="67">
                  <c:v>2.0652970673991234E-2</c:v>
                </c:pt>
                <c:pt idx="68">
                  <c:v>4.5740213082304475</c:v>
                </c:pt>
                <c:pt idx="69">
                  <c:v>3.3257896663353583</c:v>
                </c:pt>
                <c:pt idx="70">
                  <c:v>3.5344701883171723</c:v>
                </c:pt>
                <c:pt idx="71">
                  <c:v>2.2062193011268905</c:v>
                </c:pt>
                <c:pt idx="72">
                  <c:v>2.4368011848282842</c:v>
                </c:pt>
                <c:pt idx="73">
                  <c:v>3.431828573239998</c:v>
                </c:pt>
                <c:pt idx="74">
                  <c:v>4.4697048442026661</c:v>
                </c:pt>
                <c:pt idx="75">
                  <c:v>3.2586019059173772</c:v>
                </c:pt>
                <c:pt idx="76">
                  <c:v>2.7772537882848778</c:v>
                </c:pt>
                <c:pt idx="77">
                  <c:v>3.8185941759297277</c:v>
                </c:pt>
                <c:pt idx="78">
                  <c:v>4.1655758192083674</c:v>
                </c:pt>
                <c:pt idx="79">
                  <c:v>6.4772520941813418</c:v>
                </c:pt>
                <c:pt idx="80">
                  <c:v>5.0830671628230029</c:v>
                </c:pt>
                <c:pt idx="81">
                  <c:v>5.3643066605729794</c:v>
                </c:pt>
                <c:pt idx="82">
                  <c:v>4.6290611805997761</c:v>
                </c:pt>
                <c:pt idx="83">
                  <c:v>3.9833709931820498</c:v>
                </c:pt>
                <c:pt idx="84">
                  <c:v>5.5803254327969523</c:v>
                </c:pt>
                <c:pt idx="85">
                  <c:v>5.2758570075235811</c:v>
                </c:pt>
                <c:pt idx="86">
                  <c:v>4.8653449799972002</c:v>
                </c:pt>
                <c:pt idx="87">
                  <c:v>3.0574923116806172</c:v>
                </c:pt>
                <c:pt idx="88">
                  <c:v>1.7479989550816681</c:v>
                </c:pt>
                <c:pt idx="89">
                  <c:v>6.1945583825687445</c:v>
                </c:pt>
                <c:pt idx="90">
                  <c:v>6.08695983762032</c:v>
                </c:pt>
                <c:pt idx="91">
                  <c:v>9.0235362190447148</c:v>
                </c:pt>
                <c:pt idx="92">
                  <c:v>9.5955452181745358</c:v>
                </c:pt>
                <c:pt idx="93">
                  <c:v>2.7462138016990227</c:v>
                </c:pt>
                <c:pt idx="94">
                  <c:v>-2.2994925105325215</c:v>
                </c:pt>
                <c:pt idx="95">
                  <c:v>-8.6428302732744449</c:v>
                </c:pt>
                <c:pt idx="96">
                  <c:v>0.1105535867898287</c:v>
                </c:pt>
                <c:pt idx="97">
                  <c:v>5.8477935285852238</c:v>
                </c:pt>
                <c:pt idx="98">
                  <c:v>7.4293986910350984</c:v>
                </c:pt>
                <c:pt idx="99">
                  <c:v>11.198561708132601</c:v>
                </c:pt>
                <c:pt idx="100">
                  <c:v>3.0173719422919052</c:v>
                </c:pt>
                <c:pt idx="101">
                  <c:v>3.9939508064137574</c:v>
                </c:pt>
                <c:pt idx="102">
                  <c:v>7.3032922972570482</c:v>
                </c:pt>
                <c:pt idx="103">
                  <c:v>4.8995385546431507</c:v>
                </c:pt>
                <c:pt idx="104">
                  <c:v>1.9715838163445754</c:v>
                </c:pt>
                <c:pt idx="105">
                  <c:v>-3.6809554540483931</c:v>
                </c:pt>
                <c:pt idx="106">
                  <c:v>-2.8573847211549417</c:v>
                </c:pt>
                <c:pt idx="107">
                  <c:v>2.9505244631910248</c:v>
                </c:pt>
                <c:pt idx="108">
                  <c:v>-1.5348155254300071</c:v>
                </c:pt>
                <c:pt idx="109">
                  <c:v>-0.30407717031906367</c:v>
                </c:pt>
                <c:pt idx="110">
                  <c:v>1.7869784657671628</c:v>
                </c:pt>
                <c:pt idx="111">
                  <c:v>3.1236556087818146</c:v>
                </c:pt>
                <c:pt idx="112">
                  <c:v>1.0885562657289267</c:v>
                </c:pt>
                <c:pt idx="113">
                  <c:v>2.8421520878442412</c:v>
                </c:pt>
                <c:pt idx="114">
                  <c:v>-9.5541953257755247E-2</c:v>
                </c:pt>
                <c:pt idx="115">
                  <c:v>-1.708733767116017</c:v>
                </c:pt>
                <c:pt idx="116">
                  <c:v>-2.1048193800537462</c:v>
                </c:pt>
                <c:pt idx="117">
                  <c:v>0.86978499569969669</c:v>
                </c:pt>
                <c:pt idx="118">
                  <c:v>-1.0484480578383173</c:v>
                </c:pt>
                <c:pt idx="119">
                  <c:v>-0.92153748452755768</c:v>
                </c:pt>
                <c:pt idx="120">
                  <c:v>0.31201385614335303</c:v>
                </c:pt>
                <c:pt idx="121">
                  <c:v>-2.3089568363093567</c:v>
                </c:pt>
                <c:pt idx="122">
                  <c:v>-0.90377636786699855</c:v>
                </c:pt>
                <c:pt idx="123">
                  <c:v>2.4900731101845013</c:v>
                </c:pt>
                <c:pt idx="124">
                  <c:v>4.8483233629189968</c:v>
                </c:pt>
                <c:pt idx="125">
                  <c:v>8.6771735477392955</c:v>
                </c:pt>
                <c:pt idx="126">
                  <c:v>6.0620705258542245</c:v>
                </c:pt>
                <c:pt idx="127">
                  <c:v>-2.7323049910601567</c:v>
                </c:pt>
                <c:pt idx="128">
                  <c:v>1.1668044710530865</c:v>
                </c:pt>
                <c:pt idx="129">
                  <c:v>0.65557864383871145</c:v>
                </c:pt>
                <c:pt idx="130">
                  <c:v>3.9646535182532148</c:v>
                </c:pt>
                <c:pt idx="131">
                  <c:v>1.868182814699568</c:v>
                </c:pt>
                <c:pt idx="132">
                  <c:v>4.288541230926338</c:v>
                </c:pt>
                <c:pt idx="133">
                  <c:v>3.6118346659181624</c:v>
                </c:pt>
                <c:pt idx="134">
                  <c:v>3.6350974963225182</c:v>
                </c:pt>
                <c:pt idx="135">
                  <c:v>3.7811181845269966</c:v>
                </c:pt>
                <c:pt idx="136">
                  <c:v>3.2501263892082544</c:v>
                </c:pt>
                <c:pt idx="137">
                  <c:v>-2.4879625388868125</c:v>
                </c:pt>
                <c:pt idx="138">
                  <c:v>2.0360761982923226</c:v>
                </c:pt>
                <c:pt idx="139">
                  <c:v>-3.7603667161110801</c:v>
                </c:pt>
                <c:pt idx="140">
                  <c:v>4.1946377247197315</c:v>
                </c:pt>
                <c:pt idx="141">
                  <c:v>3.948095010187151</c:v>
                </c:pt>
                <c:pt idx="142">
                  <c:v>7.9193104682615072</c:v>
                </c:pt>
                <c:pt idx="143">
                  <c:v>8.3097691145624051</c:v>
                </c:pt>
                <c:pt idx="144">
                  <c:v>6.318443085286658</c:v>
                </c:pt>
                <c:pt idx="145">
                  <c:v>-0.80178043077151351</c:v>
                </c:pt>
                <c:pt idx="146">
                  <c:v>13.121562017156227</c:v>
                </c:pt>
                <c:pt idx="147">
                  <c:v>13.093658280225501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62-47C8-86F1-40A27905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data85!$AA$1</c:f>
              <c:strCache>
                <c:ptCount val="1"/>
                <c:pt idx="0">
                  <c:v>infp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data85!$AA$2:$AA$149</c:f>
              <c:numCache>
                <c:formatCode>#,##0.000</c:formatCode>
                <c:ptCount val="148"/>
                <c:pt idx="0">
                  <c:v>5.1441678744489749</c:v>
                </c:pt>
                <c:pt idx="1">
                  <c:v>3.9521060166216078</c:v>
                </c:pt>
                <c:pt idx="2">
                  <c:v>4.7633541363921985</c:v>
                </c:pt>
                <c:pt idx="3">
                  <c:v>2.6785353917089738</c:v>
                </c:pt>
                <c:pt idx="4">
                  <c:v>6.2888932735737235</c:v>
                </c:pt>
                <c:pt idx="5">
                  <c:v>6.9313811241278689</c:v>
                </c:pt>
                <c:pt idx="6">
                  <c:v>3.9988166692057998</c:v>
                </c:pt>
                <c:pt idx="7">
                  <c:v>2.1055370489248277</c:v>
                </c:pt>
                <c:pt idx="8">
                  <c:v>2.8685140226845123</c:v>
                </c:pt>
                <c:pt idx="9">
                  <c:v>2.7516147743915003</c:v>
                </c:pt>
                <c:pt idx="10">
                  <c:v>2.6386124429667888</c:v>
                </c:pt>
                <c:pt idx="11">
                  <c:v>3.3414983793054454</c:v>
                </c:pt>
                <c:pt idx="12">
                  <c:v>3.2081697084978362</c:v>
                </c:pt>
                <c:pt idx="13">
                  <c:v>3.8615935879935606</c:v>
                </c:pt>
                <c:pt idx="14">
                  <c:v>-0.14090876354933046</c:v>
                </c:pt>
                <c:pt idx="15">
                  <c:v>5.905444263977488</c:v>
                </c:pt>
                <c:pt idx="16">
                  <c:v>4.9273894062736048</c:v>
                </c:pt>
                <c:pt idx="17">
                  <c:v>3.2846093838617598</c:v>
                </c:pt>
                <c:pt idx="18">
                  <c:v>3.153312895520469</c:v>
                </c:pt>
                <c:pt idx="19">
                  <c:v>2.3267353538097897</c:v>
                </c:pt>
                <c:pt idx="20">
                  <c:v>-1.2358760945818128</c:v>
                </c:pt>
                <c:pt idx="21">
                  <c:v>6.2727898898480365</c:v>
                </c:pt>
                <c:pt idx="22">
                  <c:v>-4.7067498503892296</c:v>
                </c:pt>
                <c:pt idx="23">
                  <c:v>-3.349667251846447</c:v>
                </c:pt>
                <c:pt idx="24">
                  <c:v>-1.9994637119337293</c:v>
                </c:pt>
                <c:pt idx="25">
                  <c:v>-1.3289040282931097E-3</c:v>
                </c:pt>
                <c:pt idx="26">
                  <c:v>-4.0282085511178689</c:v>
                </c:pt>
                <c:pt idx="27">
                  <c:v>-5.3660024402567235</c:v>
                </c:pt>
                <c:pt idx="28">
                  <c:v>-3.35875232790608</c:v>
                </c:pt>
                <c:pt idx="29">
                  <c:v>-2.0265363172874888</c:v>
                </c:pt>
                <c:pt idx="30">
                  <c:v>-0.71418793747512321</c:v>
                </c:pt>
                <c:pt idx="31">
                  <c:v>-2.7102501923768751</c:v>
                </c:pt>
                <c:pt idx="32">
                  <c:v>-2.0593776689464871</c:v>
                </c:pt>
                <c:pt idx="33">
                  <c:v>-3.3740792148255339</c:v>
                </c:pt>
                <c:pt idx="34">
                  <c:v>-2.072214433441161</c:v>
                </c:pt>
                <c:pt idx="35">
                  <c:v>-1.435006599886544</c:v>
                </c:pt>
                <c:pt idx="36">
                  <c:v>-1.4517101099750391</c:v>
                </c:pt>
                <c:pt idx="37">
                  <c:v>-0.83074947881963501</c:v>
                </c:pt>
                <c:pt idx="38">
                  <c:v>2.2910381995186553</c:v>
                </c:pt>
                <c:pt idx="39">
                  <c:v>1.574995911326412</c:v>
                </c:pt>
                <c:pt idx="40">
                  <c:v>0.88736790262265686</c:v>
                </c:pt>
                <c:pt idx="41">
                  <c:v>-0.98636879703018376</c:v>
                </c:pt>
                <c:pt idx="42">
                  <c:v>-2.8179201845030244</c:v>
                </c:pt>
                <c:pt idx="43">
                  <c:v>-1.0184125596716687</c:v>
                </c:pt>
                <c:pt idx="44">
                  <c:v>-2.830602866075989</c:v>
                </c:pt>
                <c:pt idx="45">
                  <c:v>-3.4307476484046089</c:v>
                </c:pt>
                <c:pt idx="46">
                  <c:v>-3.4316387164499096</c:v>
                </c:pt>
                <c:pt idx="47">
                  <c:v>-5.2222392884991384</c:v>
                </c:pt>
                <c:pt idx="48">
                  <c:v>-5.8259643862536441</c:v>
                </c:pt>
                <c:pt idx="49">
                  <c:v>-2.8288073526152155</c:v>
                </c:pt>
                <c:pt idx="50">
                  <c:v>-2.8323930117714746</c:v>
                </c:pt>
                <c:pt idx="51">
                  <c:v>-1.6472491401997282</c:v>
                </c:pt>
                <c:pt idx="52">
                  <c:v>-3.4351765670287993</c:v>
                </c:pt>
                <c:pt idx="53">
                  <c:v>-2.2543697239715588</c:v>
                </c:pt>
                <c:pt idx="54">
                  <c:v>-4.0282085511178689</c:v>
                </c:pt>
                <c:pt idx="55">
                  <c:v>-2.2622012674711915</c:v>
                </c:pt>
                <c:pt idx="56">
                  <c:v>-0.51941412198305237</c:v>
                </c:pt>
                <c:pt idx="57">
                  <c:v>-1.7059959329896706</c:v>
                </c:pt>
                <c:pt idx="58">
                  <c:v>-0.56997375397625616</c:v>
                </c:pt>
                <c:pt idx="59">
                  <c:v>-1.1690112450030088</c:v>
                </c:pt>
                <c:pt idx="60">
                  <c:v>11.067922642020976</c:v>
                </c:pt>
                <c:pt idx="61">
                  <c:v>-2.9323174546697612</c:v>
                </c:pt>
                <c:pt idx="62">
                  <c:v>0.3255759282514834</c:v>
                </c:pt>
                <c:pt idx="63">
                  <c:v>-0.79368957857482059</c:v>
                </c:pt>
                <c:pt idx="64">
                  <c:v>-2.9558218498147717</c:v>
                </c:pt>
                <c:pt idx="65">
                  <c:v>-0.29733540106231615</c:v>
                </c:pt>
                <c:pt idx="66">
                  <c:v>-0.33181260962600723</c:v>
                </c:pt>
                <c:pt idx="67">
                  <c:v>-1.4086837995556842</c:v>
                </c:pt>
                <c:pt idx="68">
                  <c:v>-1.4257270220225577</c:v>
                </c:pt>
                <c:pt idx="69">
                  <c:v>-1.442549903162174</c:v>
                </c:pt>
                <c:pt idx="70">
                  <c:v>1.0935003472772307</c:v>
                </c:pt>
                <c:pt idx="71">
                  <c:v>-4.0282085511178689</c:v>
                </c:pt>
                <c:pt idx="72">
                  <c:v>-1.4917384157389701</c:v>
                </c:pt>
                <c:pt idx="73">
                  <c:v>-2.0105497964466679</c:v>
                </c:pt>
                <c:pt idx="74">
                  <c:v>-0.52161126624483156</c:v>
                </c:pt>
                <c:pt idx="75">
                  <c:v>-2.0381546950723859</c:v>
                </c:pt>
                <c:pt idx="76">
                  <c:v>-2.5421387303724292</c:v>
                </c:pt>
                <c:pt idx="77">
                  <c:v>-1.0725300781695228</c:v>
                </c:pt>
                <c:pt idx="78">
                  <c:v>-1.0942100664916805</c:v>
                </c:pt>
                <c:pt idx="79">
                  <c:v>-1.5995429236979595</c:v>
                </c:pt>
                <c:pt idx="80">
                  <c:v>-0.17275701601035154</c:v>
                </c:pt>
                <c:pt idx="81">
                  <c:v>-2.1143293017833678</c:v>
                </c:pt>
                <c:pt idx="82">
                  <c:v>-0.70079780108154344</c:v>
                </c:pt>
                <c:pt idx="83">
                  <c:v>2.5447092997147909</c:v>
                </c:pt>
                <c:pt idx="84">
                  <c:v>-0.32018663260326452</c:v>
                </c:pt>
                <c:pt idx="85">
                  <c:v>-4.4898358383605688</c:v>
                </c:pt>
                <c:pt idx="86">
                  <c:v>-4.0282085511178689</c:v>
                </c:pt>
                <c:pt idx="87">
                  <c:v>1.0206249727813237</c:v>
                </c:pt>
                <c:pt idx="88">
                  <c:v>-1.3009252584070987</c:v>
                </c:pt>
                <c:pt idx="89">
                  <c:v>-0.4205178043781741</c:v>
                </c:pt>
                <c:pt idx="90">
                  <c:v>1.3230418273525508</c:v>
                </c:pt>
                <c:pt idx="91">
                  <c:v>1.6893159517400926</c:v>
                </c:pt>
                <c:pt idx="92">
                  <c:v>0.74667180557215218</c:v>
                </c:pt>
                <c:pt idx="93">
                  <c:v>-5.3248061207862509</c:v>
                </c:pt>
                <c:pt idx="94">
                  <c:v>-3.595542202821481</c:v>
                </c:pt>
                <c:pt idx="95">
                  <c:v>-2.3022080305525572</c:v>
                </c:pt>
                <c:pt idx="96">
                  <c:v>-0.17172447416347314</c:v>
                </c:pt>
                <c:pt idx="97">
                  <c:v>-1.9016751002247534</c:v>
                </c:pt>
                <c:pt idx="98">
                  <c:v>-0.22870768795470697</c:v>
                </c:pt>
                <c:pt idx="99">
                  <c:v>-1.5151112793197852</c:v>
                </c:pt>
                <c:pt idx="100">
                  <c:v>-1.1160792038677396</c:v>
                </c:pt>
                <c:pt idx="101">
                  <c:v>-2.373604330405759</c:v>
                </c:pt>
                <c:pt idx="102">
                  <c:v>1.7095947514422667</c:v>
                </c:pt>
                <c:pt idx="103">
                  <c:v>-0.38261369603532414</c:v>
                </c:pt>
                <c:pt idx="104">
                  <c:v>-1.6161409404813765</c:v>
                </c:pt>
                <c:pt idx="105">
                  <c:v>-4.0282085511178689</c:v>
                </c:pt>
                <c:pt idx="106">
                  <c:v>-3.6276076162820288</c:v>
                </c:pt>
                <c:pt idx="107">
                  <c:v>-2.0311999098694749</c:v>
                </c:pt>
                <c:pt idx="108">
                  <c:v>1.5109501923995445</c:v>
                </c:pt>
                <c:pt idx="109">
                  <c:v>-3.2431248839783935</c:v>
                </c:pt>
                <c:pt idx="110">
                  <c:v>-2.462648822663343</c:v>
                </c:pt>
                <c:pt idx="111">
                  <c:v>-2.4687523848549398</c:v>
                </c:pt>
                <c:pt idx="112">
                  <c:v>0.61400989700528719</c:v>
                </c:pt>
                <c:pt idx="113">
                  <c:v>-0.96305945289023009</c:v>
                </c:pt>
                <c:pt idx="114">
                  <c:v>-1.7446628629897889</c:v>
                </c:pt>
                <c:pt idx="115">
                  <c:v>-2.1351619510783775</c:v>
                </c:pt>
                <c:pt idx="116">
                  <c:v>-2.1440788310446157</c:v>
                </c:pt>
                <c:pt idx="117">
                  <c:v>-3.2770346214378234</c:v>
                </c:pt>
                <c:pt idx="118">
                  <c:v>-3.2784426333777281</c:v>
                </c:pt>
                <c:pt idx="119">
                  <c:v>-1.4150401344686308</c:v>
                </c:pt>
                <c:pt idx="120">
                  <c:v>-2.1720567285169485</c:v>
                </c:pt>
                <c:pt idx="121">
                  <c:v>-2.5494637985873876</c:v>
                </c:pt>
                <c:pt idx="122">
                  <c:v>-4.7668975883837339</c:v>
                </c:pt>
                <c:pt idx="123">
                  <c:v>-2.5521921161363723</c:v>
                </c:pt>
                <c:pt idx="124">
                  <c:v>-1.092415555899481</c:v>
                </c:pt>
                <c:pt idx="125">
                  <c:v>-1.8404182293037668</c:v>
                </c:pt>
                <c:pt idx="126">
                  <c:v>-2.2141464849613239</c:v>
                </c:pt>
                <c:pt idx="127">
                  <c:v>-3.3048810484043964</c:v>
                </c:pt>
                <c:pt idx="128">
                  <c:v>-1.506813439680859</c:v>
                </c:pt>
                <c:pt idx="129">
                  <c:v>-1.522607517145703</c:v>
                </c:pt>
                <c:pt idx="130">
                  <c:v>-2.2480543001275239</c:v>
                </c:pt>
                <c:pt idx="131">
                  <c:v>-2.6097673484175843</c:v>
                </c:pt>
                <c:pt idx="132">
                  <c:v>-2.2622012674711915</c:v>
                </c:pt>
                <c:pt idx="133">
                  <c:v>-1.9192405724888699</c:v>
                </c:pt>
                <c:pt idx="134">
                  <c:v>-4.0282085511178689</c:v>
                </c:pt>
                <c:pt idx="135">
                  <c:v>-1.5817177441434476</c:v>
                </c:pt>
                <c:pt idx="136">
                  <c:v>-1.9430604757045846</c:v>
                </c:pt>
                <c:pt idx="137">
                  <c:v>-1.264812413593225</c:v>
                </c:pt>
                <c:pt idx="138">
                  <c:v>-2.65363675168543</c:v>
                </c:pt>
                <c:pt idx="139">
                  <c:v>-11.647486539395615</c:v>
                </c:pt>
                <c:pt idx="140">
                  <c:v>2.216497637727417</c:v>
                </c:pt>
                <c:pt idx="141">
                  <c:v>-0.60059546107732231</c:v>
                </c:pt>
                <c:pt idx="142">
                  <c:v>-1.6462363909526547</c:v>
                </c:pt>
                <c:pt idx="143">
                  <c:v>-0.98636879703018376</c:v>
                </c:pt>
                <c:pt idx="144">
                  <c:v>-1.0093262969647072</c:v>
                </c:pt>
                <c:pt idx="145">
                  <c:v>1.2830728033129235</c:v>
                </c:pt>
                <c:pt idx="146">
                  <c:v>4.4549805229191133</c:v>
                </c:pt>
                <c:pt idx="147">
                  <c:v>3.0119731831929606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5-4FDD-889E-DCA1648945F1}"/>
            </c:ext>
          </c:extLst>
        </c:ser>
        <c:ser>
          <c:idx val="1"/>
          <c:order val="1"/>
          <c:tx>
            <c:strRef>
              <c:f>data85!$AB$1</c:f>
              <c:strCache>
                <c:ptCount val="1"/>
                <c:pt idx="0">
                  <c:v>inflin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data85!$AB$2:$AB$149</c:f>
              <c:numCache>
                <c:formatCode>#,##0.000</c:formatCode>
                <c:ptCount val="148"/>
                <c:pt idx="0">
                  <c:v>2.9036098190931519</c:v>
                </c:pt>
                <c:pt idx="1">
                  <c:v>1.7498480989641756</c:v>
                </c:pt>
                <c:pt idx="2">
                  <c:v>2.5993963564331555</c:v>
                </c:pt>
                <c:pt idx="3">
                  <c:v>0.55287774944832169</c:v>
                </c:pt>
                <c:pt idx="4">
                  <c:v>4.2015357690114614</c:v>
                </c:pt>
                <c:pt idx="5">
                  <c:v>4.8823237572639968</c:v>
                </c:pt>
                <c:pt idx="6">
                  <c:v>1.9880594400403178</c:v>
                </c:pt>
                <c:pt idx="7">
                  <c:v>0.13307995745773571</c:v>
                </c:pt>
                <c:pt idx="8">
                  <c:v>0.93435706891581027</c:v>
                </c:pt>
                <c:pt idx="9">
                  <c:v>0.85575795832118828</c:v>
                </c:pt>
                <c:pt idx="10">
                  <c:v>0.7810557645948677</c:v>
                </c:pt>
                <c:pt idx="11">
                  <c:v>1.5222418386319134</c:v>
                </c:pt>
                <c:pt idx="12">
                  <c:v>1.4272133055226952</c:v>
                </c:pt>
                <c:pt idx="13">
                  <c:v>2.1189373227168096</c:v>
                </c:pt>
                <c:pt idx="14">
                  <c:v>-1.8452648911276914</c:v>
                </c:pt>
                <c:pt idx="15">
                  <c:v>4.2393882740975171</c:v>
                </c:pt>
                <c:pt idx="16">
                  <c:v>3.2996335540920239</c:v>
                </c:pt>
                <c:pt idx="17">
                  <c:v>1.6951536693785689</c:v>
                </c:pt>
                <c:pt idx="18">
                  <c:v>1.6021573187356681</c:v>
                </c:pt>
                <c:pt idx="19">
                  <c:v>0.81387991472337973</c:v>
                </c:pt>
                <c:pt idx="20">
                  <c:v>-2.7104313959698336</c:v>
                </c:pt>
                <c:pt idx="21">
                  <c:v>4.8365347261584066</c:v>
                </c:pt>
                <c:pt idx="22">
                  <c:v>-6.1047048763804694</c:v>
                </c:pt>
                <c:pt idx="23">
                  <c:v>-4.7093221401392968</c:v>
                </c:pt>
                <c:pt idx="24">
                  <c:v>-3.3208184625281891</c:v>
                </c:pt>
                <c:pt idx="25">
                  <c:v>-1.2843835169243629</c:v>
                </c:pt>
                <c:pt idx="26">
                  <c:v>-5.2729630263155487</c:v>
                </c:pt>
                <c:pt idx="27">
                  <c:v>-6.5724567777560132</c:v>
                </c:pt>
                <c:pt idx="28">
                  <c:v>-4.5269065277069789</c:v>
                </c:pt>
                <c:pt idx="29">
                  <c:v>-3.1563903793899986</c:v>
                </c:pt>
                <c:pt idx="30">
                  <c:v>-1.805741861879242</c:v>
                </c:pt>
                <c:pt idx="31">
                  <c:v>-3.7635039790826039</c:v>
                </c:pt>
                <c:pt idx="32">
                  <c:v>-3.0743313179538259</c:v>
                </c:pt>
                <c:pt idx="33">
                  <c:v>-4.3507327261344821</c:v>
                </c:pt>
                <c:pt idx="34">
                  <c:v>-3.0105678070517197</c:v>
                </c:pt>
                <c:pt idx="35">
                  <c:v>-2.3350598357987127</c:v>
                </c:pt>
                <c:pt idx="36">
                  <c:v>-2.3134632081888178</c:v>
                </c:pt>
                <c:pt idx="37">
                  <c:v>-1.6542024393350228</c:v>
                </c:pt>
                <c:pt idx="38">
                  <c:v>1.5058853767016567</c:v>
                </c:pt>
                <c:pt idx="39">
                  <c:v>0.82814322620780434</c:v>
                </c:pt>
                <c:pt idx="40">
                  <c:v>0.17881535520243919</c:v>
                </c:pt>
                <c:pt idx="41">
                  <c:v>-1.6566212067520114</c:v>
                </c:pt>
                <c:pt idx="42">
                  <c:v>-3.449872456526462</c:v>
                </c:pt>
                <c:pt idx="43">
                  <c:v>-1.6120646939967163</c:v>
                </c:pt>
                <c:pt idx="44">
                  <c:v>-3.3859548627026466</c:v>
                </c:pt>
                <c:pt idx="45">
                  <c:v>-3.9477995073328764</c:v>
                </c:pt>
                <c:pt idx="46">
                  <c:v>-3.9103904376797862</c:v>
                </c:pt>
                <c:pt idx="47">
                  <c:v>-5.6626908720306259</c:v>
                </c:pt>
                <c:pt idx="48">
                  <c:v>-6.2281158320867407</c:v>
                </c:pt>
                <c:pt idx="49">
                  <c:v>-3.1926586607499221</c:v>
                </c:pt>
                <c:pt idx="50">
                  <c:v>-3.1579441822077912</c:v>
                </c:pt>
                <c:pt idx="51">
                  <c:v>-1.9345001729376547</c:v>
                </c:pt>
                <c:pt idx="52">
                  <c:v>-3.6841274620683357</c:v>
                </c:pt>
                <c:pt idx="53">
                  <c:v>-2.4650204813127052</c:v>
                </c:pt>
                <c:pt idx="54">
                  <c:v>-4.2005591707606253</c:v>
                </c:pt>
                <c:pt idx="55">
                  <c:v>-2.3962517494155571</c:v>
                </c:pt>
                <c:pt idx="56">
                  <c:v>-0.61516446622902876</c:v>
                </c:pt>
                <c:pt idx="57">
                  <c:v>-1.763446139537256</c:v>
                </c:pt>
                <c:pt idx="58">
                  <c:v>-0.5891238228254525</c:v>
                </c:pt>
                <c:pt idx="59">
                  <c:v>-1.1498611761538142</c:v>
                </c:pt>
                <c:pt idx="60">
                  <c:v>11.12537284856856</c:v>
                </c:pt>
                <c:pt idx="61">
                  <c:v>-2.8365671104237866</c:v>
                </c:pt>
                <c:pt idx="62">
                  <c:v>0.45962641019584805</c:v>
                </c:pt>
                <c:pt idx="63">
                  <c:v>-0.62133895893206548</c:v>
                </c:pt>
                <c:pt idx="64">
                  <c:v>-2.745171092473627</c:v>
                </c:pt>
                <c:pt idx="65">
                  <c:v>-4.8384506022780993E-2</c:v>
                </c:pt>
                <c:pt idx="66">
                  <c:v>-4.4561576888082044E-2</c:v>
                </c:pt>
                <c:pt idx="67">
                  <c:v>-1.083132629119369</c:v>
                </c:pt>
                <c:pt idx="68">
                  <c:v>-1.0618757138878521</c:v>
                </c:pt>
                <c:pt idx="69">
                  <c:v>-1.0403984573290783</c:v>
                </c:pt>
                <c:pt idx="70">
                  <c:v>1.5339519308087164</c:v>
                </c:pt>
                <c:pt idx="71">
                  <c:v>-3.5494568298879932</c:v>
                </c:pt>
                <c:pt idx="72">
                  <c:v>-0.97468655681070393</c:v>
                </c:pt>
                <c:pt idx="73">
                  <c:v>-1.4551977998200116</c:v>
                </c:pt>
                <c:pt idx="74">
                  <c:v>7.204086808021426E-2</c:v>
                </c:pt>
                <c:pt idx="75">
                  <c:v>-1.4062024230489492</c:v>
                </c:pt>
                <c:pt idx="76">
                  <c:v>-1.8718863206506025</c:v>
                </c:pt>
                <c:pt idx="77">
                  <c:v>-0.36397753074930606</c:v>
                </c:pt>
                <c:pt idx="78">
                  <c:v>-0.3473573813730737</c:v>
                </c:pt>
                <c:pt idx="79">
                  <c:v>-0.81439010088096264</c:v>
                </c:pt>
                <c:pt idx="80">
                  <c:v>0.65069594450503532</c:v>
                </c:pt>
                <c:pt idx="81">
                  <c:v>-1.2525762035695909</c:v>
                </c:pt>
                <c:pt idx="82">
                  <c:v>0.19925543483062347</c:v>
                </c:pt>
                <c:pt idx="83">
                  <c:v>3.4830626733253478</c:v>
                </c:pt>
                <c:pt idx="84">
                  <c:v>0.65646687870568332</c:v>
                </c:pt>
                <c:pt idx="85">
                  <c:v>-3.4748821893532313</c:v>
                </c:pt>
                <c:pt idx="86">
                  <c:v>-2.974954764412141</c:v>
                </c:pt>
                <c:pt idx="87">
                  <c:v>2.1121788971854416</c:v>
                </c:pt>
                <c:pt idx="88">
                  <c:v>-0.17107119630459078</c:v>
                </c:pt>
                <c:pt idx="89">
                  <c:v>0.74763639542272387</c:v>
                </c:pt>
                <c:pt idx="90">
                  <c:v>2.5294961648518388</c:v>
                </c:pt>
                <c:pt idx="91">
                  <c:v>2.9340704269377706</c:v>
                </c:pt>
                <c:pt idx="92">
                  <c:v>2.0297264184682202</c:v>
                </c:pt>
                <c:pt idx="93">
                  <c:v>-4.003451370191792</c:v>
                </c:pt>
                <c:pt idx="94">
                  <c:v>-2.235887314528632</c:v>
                </c:pt>
                <c:pt idx="95">
                  <c:v>-0.90425300456131819</c:v>
                </c:pt>
                <c:pt idx="96">
                  <c:v>1.2645306895261559</c:v>
                </c:pt>
                <c:pt idx="97">
                  <c:v>-0.42711979883673434</c:v>
                </c:pt>
                <c:pt idx="98">
                  <c:v>1.2841477511317021</c:v>
                </c:pt>
                <c:pt idx="99">
                  <c:v>3.6044297465013919E-2</c:v>
                </c:pt>
                <c:pt idx="100">
                  <c:v>0.4733765106154495</c:v>
                </c:pt>
                <c:pt idx="101">
                  <c:v>-0.74584847822417966</c:v>
                </c:pt>
                <c:pt idx="102">
                  <c:v>3.3756507413222367</c:v>
                </c:pt>
                <c:pt idx="103">
                  <c:v>1.3217424315430359</c:v>
                </c:pt>
                <c:pt idx="104">
                  <c:v>0.12651532479537364</c:v>
                </c:pt>
                <c:pt idx="105">
                  <c:v>-2.2472521481427288</c:v>
                </c:pt>
                <c:pt idx="106">
                  <c:v>-1.8083510756084986</c:v>
                </c:pt>
                <c:pt idx="107">
                  <c:v>-0.1736432314975549</c:v>
                </c:pt>
                <c:pt idx="108">
                  <c:v>3.4068070084698547</c:v>
                </c:pt>
                <c:pt idx="109">
                  <c:v>-1.3089679302096933</c:v>
                </c:pt>
                <c:pt idx="110">
                  <c:v>-0.4901917311962527</c:v>
                </c:pt>
                <c:pt idx="111">
                  <c:v>-0.45799515568945859</c:v>
                </c:pt>
                <c:pt idx="112">
                  <c:v>2.6630672638691584</c:v>
                </c:pt>
                <c:pt idx="113">
                  <c:v>1.1242980516720311</c:v>
                </c:pt>
                <c:pt idx="114">
                  <c:v>0.38099477927086234</c:v>
                </c:pt>
                <c:pt idx="115">
                  <c:v>2.8795828880663787E-2</c:v>
                </c:pt>
                <c:pt idx="116">
                  <c:v>5.8179086612815789E-2</c:v>
                </c:pt>
                <c:pt idx="117">
                  <c:v>-1.0364765660820019</c:v>
                </c:pt>
                <c:pt idx="118">
                  <c:v>-0.99958444032351679</c:v>
                </c:pt>
                <c:pt idx="119">
                  <c:v>0.90211819628397061</c:v>
                </c:pt>
                <c:pt idx="120">
                  <c:v>0.18340173993404374</c:v>
                </c:pt>
                <c:pt idx="121">
                  <c:v>-0.15570519243800551</c:v>
                </c:pt>
                <c:pt idx="122">
                  <c:v>-2.3348388445359616</c:v>
                </c:pt>
                <c:pt idx="123">
                  <c:v>-8.1833234590209747E-2</c:v>
                </c:pt>
                <c:pt idx="124">
                  <c:v>1.4162434633450713</c:v>
                </c:pt>
                <c:pt idx="125">
                  <c:v>0.70654092763917564</c:v>
                </c:pt>
                <c:pt idx="126">
                  <c:v>0.3711128096800087</c:v>
                </c:pt>
                <c:pt idx="127">
                  <c:v>-0.68132161606467412</c:v>
                </c:pt>
                <c:pt idx="128">
                  <c:v>1.1550461303572535</c:v>
                </c:pt>
                <c:pt idx="129">
                  <c:v>1.1775521905908004</c:v>
                </c:pt>
                <c:pt idx="130">
                  <c:v>0.49040554530736946</c:v>
                </c:pt>
                <c:pt idx="131">
                  <c:v>0.16699263471569914</c:v>
                </c:pt>
                <c:pt idx="132">
                  <c:v>0.55285885336048191</c:v>
                </c:pt>
                <c:pt idx="133">
                  <c:v>0.93411968604119355</c:v>
                </c:pt>
                <c:pt idx="134">
                  <c:v>-1.1365481548894154</c:v>
                </c:pt>
                <c:pt idx="135">
                  <c:v>1.348242789783396</c:v>
                </c:pt>
                <c:pt idx="136">
                  <c:v>1.0252001959206489</c:v>
                </c:pt>
                <c:pt idx="137">
                  <c:v>1.7417483957303985</c:v>
                </c:pt>
                <c:pt idx="138">
                  <c:v>0.39122419533658359</c:v>
                </c:pt>
                <c:pt idx="139">
                  <c:v>-8.5643254546752097</c:v>
                </c:pt>
                <c:pt idx="140">
                  <c:v>5.3379588601462116</c:v>
                </c:pt>
                <c:pt idx="141">
                  <c:v>2.5591658990398622</c:v>
                </c:pt>
                <c:pt idx="142">
                  <c:v>1.5518251068629199</c:v>
                </c:pt>
                <c:pt idx="143">
                  <c:v>2.2499928384837808</c:v>
                </c:pt>
                <c:pt idx="144">
                  <c:v>2.2653354762476474</c:v>
                </c:pt>
                <c:pt idx="145">
                  <c:v>4.5960347142236682</c:v>
                </c:pt>
                <c:pt idx="146">
                  <c:v>7.806242571528248</c:v>
                </c:pt>
                <c:pt idx="147">
                  <c:v>6.4015353695004853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5-4FDD-889E-DCA1648945F1}"/>
            </c:ext>
          </c:extLst>
        </c:ser>
        <c:ser>
          <c:idx val="2"/>
          <c:order val="2"/>
          <c:tx>
            <c:strRef>
              <c:f>data85!$AC$1</c:f>
              <c:strCache>
                <c:ptCount val="1"/>
                <c:pt idx="0">
                  <c:v>infhp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data85!$AC$2:$AC$149</c:f>
              <c:numCache>
                <c:formatCode>#,##0.000</c:formatCode>
                <c:ptCount val="148"/>
                <c:pt idx="0">
                  <c:v>1.6301036466981058</c:v>
                </c:pt>
                <c:pt idx="1">
                  <c:v>0.44206147842435239</c:v>
                </c:pt>
                <c:pt idx="2">
                  <c:v>1.2597892776378865</c:v>
                </c:pt>
                <c:pt idx="3">
                  <c:v>-0.81175495377399276</c:v>
                </c:pt>
                <c:pt idx="4">
                  <c:v>2.8222197508310565</c:v>
                </c:pt>
                <c:pt idx="5">
                  <c:v>3.5027215560811147</c:v>
                </c:pt>
                <c:pt idx="6">
                  <c:v>0.62485912295295876</c:v>
                </c:pt>
                <c:pt idx="7">
                  <c:v>-1.196928674266263</c:v>
                </c:pt>
                <c:pt idx="8">
                  <c:v>-0.34595887895899846</c:v>
                </c:pt>
                <c:pt idx="9">
                  <c:v>-0.35790502957919301</c:v>
                </c:pt>
                <c:pt idx="10">
                  <c:v>-0.34831848526708953</c:v>
                </c:pt>
                <c:pt idx="11">
                  <c:v>0.49569129745462615</c:v>
                </c:pt>
                <c:pt idx="12">
                  <c:v>0.52313833531185683</c:v>
                </c:pt>
                <c:pt idx="13">
                  <c:v>1.357796870328829</c:v>
                </c:pt>
                <c:pt idx="14">
                  <c:v>-2.4425317557213497</c:v>
                </c:pt>
                <c:pt idx="15">
                  <c:v>3.8265655673407499</c:v>
                </c:pt>
                <c:pt idx="16">
                  <c:v>3.0929836576331455</c:v>
                </c:pt>
                <c:pt idx="17">
                  <c:v>1.7151717146174201</c:v>
                </c:pt>
                <c:pt idx="18">
                  <c:v>1.8661718012249109</c:v>
                </c:pt>
                <c:pt idx="19">
                  <c:v>1.3349807118468622</c:v>
                </c:pt>
                <c:pt idx="20">
                  <c:v>-1.9245593823728422</c:v>
                </c:pt>
                <c:pt idx="21">
                  <c:v>5.8886235195786876</c:v>
                </c:pt>
                <c:pt idx="22">
                  <c:v>-4.7899902286626155</c:v>
                </c:pt>
                <c:pt idx="23">
                  <c:v>-3.1442894422248244</c:v>
                </c:pt>
                <c:pt idx="24">
                  <c:v>-1.5234986532003734</c:v>
                </c:pt>
                <c:pt idx="25">
                  <c:v>0.72343451125259284</c:v>
                </c:pt>
                <c:pt idx="26">
                  <c:v>-3.0792414389763363</c:v>
                </c:pt>
                <c:pt idx="27">
                  <c:v>-4.2206842046336401</c:v>
                </c:pt>
                <c:pt idx="28">
                  <c:v>-2.0462689299733938</c:v>
                </c:pt>
                <c:pt idx="29">
                  <c:v>-0.57476917838210317</c:v>
                </c:pt>
                <c:pt idx="30">
                  <c:v>0.85156497898233585</c:v>
                </c:pt>
                <c:pt idx="31">
                  <c:v>-1.0528667731352015</c:v>
                </c:pt>
                <c:pt idx="32">
                  <c:v>-0.33030856114755403</c:v>
                </c:pt>
                <c:pt idx="33">
                  <c:v>-1.5902007304221843</c:v>
                </c:pt>
                <c:pt idx="34">
                  <c:v>-0.24712793926140786</c:v>
                </c:pt>
                <c:pt idx="35">
                  <c:v>0.42195535782294158</c:v>
                </c:pt>
                <c:pt idx="36">
                  <c:v>0.43221804056088864</c:v>
                </c:pt>
                <c:pt idx="37">
                  <c:v>1.0793951472841861</c:v>
                </c:pt>
                <c:pt idx="38">
                  <c:v>4.2305390011012118</c:v>
                </c:pt>
                <c:pt idx="39">
                  <c:v>3.5502073835008834</c:v>
                </c:pt>
                <c:pt idx="40">
                  <c:v>2.9052152488288736</c:v>
                </c:pt>
                <c:pt idx="41">
                  <c:v>1.0793914553595698</c:v>
                </c:pt>
                <c:pt idx="42">
                  <c:v>-0.70243392459650056</c:v>
                </c:pt>
                <c:pt idx="43">
                  <c:v>1.1444742586067012</c:v>
                </c:pt>
                <c:pt idx="44">
                  <c:v>-0.62634046784598274</c:v>
                </c:pt>
                <c:pt idx="45">
                  <c:v>-1.1955494743300892</c:v>
                </c:pt>
                <c:pt idx="46">
                  <c:v>-1.1799679335325097</c:v>
                </c:pt>
                <c:pt idx="47">
                  <c:v>-2.9718352082135469</c:v>
                </c:pt>
                <c:pt idx="48">
                  <c:v>-3.5971049845891452</c:v>
                </c:pt>
                <c:pt idx="49">
                  <c:v>-0.64245187307055729</c:v>
                </c:pt>
                <c:pt idx="50">
                  <c:v>-0.70793377473949803</c:v>
                </c:pt>
                <c:pt idx="51">
                  <c:v>0.39788998945330101</c:v>
                </c:pt>
                <c:pt idx="52">
                  <c:v>-1.4843704954851948</c:v>
                </c:pt>
                <c:pt idx="53">
                  <c:v>-0.41074742837547817</c:v>
                </c:pt>
                <c:pt idx="54">
                  <c:v>-2.3015307848553532</c:v>
                </c:pt>
                <c:pt idx="55">
                  <c:v>-0.65888210233349076</c:v>
                </c:pt>
                <c:pt idx="56">
                  <c:v>0.95891750857390923</c:v>
                </c:pt>
                <c:pt idx="57">
                  <c:v>-0.34908383082008854</c:v>
                </c:pt>
                <c:pt idx="58">
                  <c:v>0.6736844422057322</c:v>
                </c:pt>
                <c:pt idx="59">
                  <c:v>-2.5625538808139225E-2</c:v>
                </c:pt>
                <c:pt idx="60">
                  <c:v>12.128412015053513</c:v>
                </c:pt>
                <c:pt idx="61">
                  <c:v>-1.9329375011887078</c:v>
                </c:pt>
                <c:pt idx="62">
                  <c:v>1.282463875068562</c:v>
                </c:pt>
                <c:pt idx="63">
                  <c:v>0.13736235968069144</c:v>
                </c:pt>
                <c:pt idx="64">
                  <c:v>-2.0367128767254359</c:v>
                </c:pt>
                <c:pt idx="65">
                  <c:v>0.62087484407441673</c:v>
                </c:pt>
                <c:pt idx="66">
                  <c:v>0.59496728413782751</c:v>
                </c:pt>
                <c:pt idx="67">
                  <c:v>-0.46582978799645591</c:v>
                </c:pt>
                <c:pt idx="68">
                  <c:v>-0.46163018546364532</c:v>
                </c:pt>
                <c:pt idx="69">
                  <c:v>-0.45408615274578956</c:v>
                </c:pt>
                <c:pt idx="70">
                  <c:v>2.1076990009282874</c:v>
                </c:pt>
                <c:pt idx="71">
                  <c:v>-2.9883793004900627</c:v>
                </c:pt>
                <c:pt idx="72">
                  <c:v>-0.42917248190304047</c:v>
                </c:pt>
                <c:pt idx="73">
                  <c:v>-0.92906296361913832</c:v>
                </c:pt>
                <c:pt idx="74">
                  <c:v>0.57432704371106658</c:v>
                </c:pt>
                <c:pt idx="75">
                  <c:v>-0.93230730314579624</c:v>
                </c:pt>
                <c:pt idx="76">
                  <c:v>-1.4313565793295893</c:v>
                </c:pt>
                <c:pt idx="77">
                  <c:v>3.8363273502826534E-2</c:v>
                </c:pt>
                <c:pt idx="78">
                  <c:v>1.3016289553220428E-2</c:v>
                </c:pt>
                <c:pt idx="79">
                  <c:v>-0.49874037435362206</c:v>
                </c:pt>
                <c:pt idx="80">
                  <c:v>0.91987816556317803</c:v>
                </c:pt>
                <c:pt idx="81">
                  <c:v>-1.0302800863140478</c:v>
                </c:pt>
                <c:pt idx="82">
                  <c:v>0.37499688883353199</c:v>
                </c:pt>
                <c:pt idx="83">
                  <c:v>3.6139748685628996</c:v>
                </c:pt>
                <c:pt idx="84">
                  <c:v>0.74543481054694771</c:v>
                </c:pt>
                <c:pt idx="85">
                  <c:v>-3.4260726689502428</c:v>
                </c:pt>
                <c:pt idx="86">
                  <c:v>-2.9660828436570692</c:v>
                </c:pt>
                <c:pt idx="87">
                  <c:v>2.0819102853333975</c:v>
                </c:pt>
                <c:pt idx="88">
                  <c:v>-0.23725321669522392</c:v>
                </c:pt>
                <c:pt idx="89">
                  <c:v>0.64989695366142275</c:v>
                </c:pt>
                <c:pt idx="90">
                  <c:v>2.4058324352476177</c:v>
                </c:pt>
                <c:pt idx="91">
                  <c:v>2.790986503782166</c:v>
                </c:pt>
                <c:pt idx="92">
                  <c:v>1.8730937115445263</c:v>
                </c:pt>
                <c:pt idx="93">
                  <c:v>-4.1701385021733879</c:v>
                </c:pt>
                <c:pt idx="94">
                  <c:v>-2.412682247500761</c:v>
                </c:pt>
                <c:pt idx="95">
                  <c:v>-1.0921505125355768</c:v>
                </c:pt>
                <c:pt idx="96">
                  <c:v>1.0651023608638983</c:v>
                </c:pt>
                <c:pt idx="97">
                  <c:v>-0.63725807147679836</c:v>
                </c:pt>
                <c:pt idx="98">
                  <c:v>1.0647038446445465</c:v>
                </c:pt>
                <c:pt idx="99">
                  <c:v>-0.19031921302332178</c:v>
                </c:pt>
                <c:pt idx="100">
                  <c:v>0.24279570578414011</c:v>
                </c:pt>
                <c:pt idx="101">
                  <c:v>-0.97750903841981995</c:v>
                </c:pt>
                <c:pt idx="102">
                  <c:v>3.1463314467452288</c:v>
                </c:pt>
                <c:pt idx="103">
                  <c:v>1.0990798487209585</c:v>
                </c:pt>
                <c:pt idx="104">
                  <c:v>-8.6247132136356708E-2</c:v>
                </c:pt>
                <c:pt idx="105">
                  <c:v>-2.4486300219550277</c:v>
                </c:pt>
                <c:pt idx="106">
                  <c:v>-1.9985649615210295</c:v>
                </c:pt>
                <c:pt idx="107">
                  <c:v>-0.35308838341500848</c:v>
                </c:pt>
                <c:pt idx="108">
                  <c:v>3.2388097810587104</c:v>
                </c:pt>
                <c:pt idx="109">
                  <c:v>-1.4635429179477395</c:v>
                </c:pt>
                <c:pt idx="110">
                  <c:v>-0.63009929555201794</c:v>
                </c:pt>
                <c:pt idx="111">
                  <c:v>-0.58180453008764932</c:v>
                </c:pt>
                <c:pt idx="112">
                  <c:v>2.5573662409296691</c:v>
                </c:pt>
                <c:pt idx="113">
                  <c:v>1.039658564449506</c:v>
                </c:pt>
                <c:pt idx="114">
                  <c:v>0.31971468088011945</c:v>
                </c:pt>
                <c:pt idx="115">
                  <c:v>-8.1321453097034091E-3</c:v>
                </c:pt>
                <c:pt idx="116">
                  <c:v>4.5091032569642753E-2</c:v>
                </c:pt>
                <c:pt idx="117">
                  <c:v>-1.0277367608621184</c:v>
                </c:pt>
                <c:pt idx="118">
                  <c:v>-0.97255687545102654</c:v>
                </c:pt>
                <c:pt idx="119">
                  <c:v>0.9430077179478451</c:v>
                </c:pt>
                <c:pt idx="120">
                  <c:v>0.23344956032446418</c:v>
                </c:pt>
                <c:pt idx="121">
                  <c:v>-0.10206996641320898</c:v>
                </c:pt>
                <c:pt idx="122">
                  <c:v>-2.2842002469714959</c:v>
                </c:pt>
                <c:pt idx="123">
                  <c:v>-4.1724646854309766E-2</c:v>
                </c:pt>
                <c:pt idx="124">
                  <c:v>1.438766937764999</c:v>
                </c:pt>
                <c:pt idx="125">
                  <c:v>0.70492854104083658</c:v>
                </c:pt>
                <c:pt idx="126">
                  <c:v>0.33841894081011659</c:v>
                </c:pt>
                <c:pt idx="127">
                  <c:v>-0.75287804234854849</c:v>
                </c:pt>
                <c:pt idx="128">
                  <c:v>1.0357991057898188</c:v>
                </c:pt>
                <c:pt idx="129">
                  <c:v>1.0012101099195454</c:v>
                </c:pt>
                <c:pt idx="130">
                  <c:v>0.24634015932023634</c:v>
                </c:pt>
                <c:pt idx="131">
                  <c:v>-0.15727385350986989</c:v>
                </c:pt>
                <c:pt idx="132">
                  <c:v>0.13390995566384589</c:v>
                </c:pt>
                <c:pt idx="133">
                  <c:v>0.404101857489229</c:v>
                </c:pt>
                <c:pt idx="134">
                  <c:v>-1.79601034355489</c:v>
                </c:pt>
                <c:pt idx="135">
                  <c:v>0.53871934021137857</c:v>
                </c:pt>
                <c:pt idx="136">
                  <c:v>4.3879619578926388E-2</c:v>
                </c:pt>
                <c:pt idx="137">
                  <c:v>0.56543916209804701</c:v>
                </c:pt>
                <c:pt idx="138">
                  <c:v>-1.0047483155273169</c:v>
                </c:pt>
                <c:pt idx="139">
                  <c:v>-10.206472351607889</c:v>
                </c:pt>
                <c:pt idx="140">
                  <c:v>3.4219179471084211</c:v>
                </c:pt>
                <c:pt idx="141">
                  <c:v>0.3466818638812792</c:v>
                </c:pt>
                <c:pt idx="142">
                  <c:v>-0.97661933112842947</c:v>
                </c:pt>
                <c:pt idx="143">
                  <c:v>-0.61111413391352443</c:v>
                </c:pt>
                <c:pt idx="144">
                  <c:v>-0.94171062590806498</c:v>
                </c:pt>
                <c:pt idx="145">
                  <c:v>1.0335803695115331</c:v>
                </c:pt>
                <c:pt idx="146">
                  <c:v>3.8833069231573019</c:v>
                </c:pt>
                <c:pt idx="147">
                  <c:v>2.1167954203330206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5-4FDD-889E-DCA1648945F1}"/>
            </c:ext>
          </c:extLst>
        </c:ser>
        <c:ser>
          <c:idx val="3"/>
          <c:order val="3"/>
          <c:tx>
            <c:strRef>
              <c:f>data85!$Z$1</c:f>
              <c:strCache>
                <c:ptCount val="1"/>
                <c:pt idx="0">
                  <c:v>inf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data85!$Z$2:$Z$149</c:f>
              <c:numCache>
                <c:formatCode>#,##0.000</c:formatCode>
                <c:ptCount val="148"/>
                <c:pt idx="0">
                  <c:v>9.1723764255668438</c:v>
                </c:pt>
                <c:pt idx="1">
                  <c:v>7.9803145677394767</c:v>
                </c:pt>
                <c:pt idx="2">
                  <c:v>8.7915626875100674</c:v>
                </c:pt>
                <c:pt idx="3">
                  <c:v>6.7067439428268427</c:v>
                </c:pt>
                <c:pt idx="4">
                  <c:v>10.317101824691592</c:v>
                </c:pt>
                <c:pt idx="5">
                  <c:v>10.959589675245738</c:v>
                </c:pt>
                <c:pt idx="6">
                  <c:v>8.0270252203236687</c:v>
                </c:pt>
                <c:pt idx="7">
                  <c:v>6.1337456000426966</c:v>
                </c:pt>
                <c:pt idx="8">
                  <c:v>6.8967225738023812</c:v>
                </c:pt>
                <c:pt idx="9">
                  <c:v>6.7798233255093692</c:v>
                </c:pt>
                <c:pt idx="10">
                  <c:v>6.6668209940846577</c:v>
                </c:pt>
                <c:pt idx="11">
                  <c:v>7.3697069304233143</c:v>
                </c:pt>
                <c:pt idx="12">
                  <c:v>7.2363782596157051</c:v>
                </c:pt>
                <c:pt idx="13">
                  <c:v>7.8898021391114295</c:v>
                </c:pt>
                <c:pt idx="14">
                  <c:v>3.8872997875685384</c:v>
                </c:pt>
                <c:pt idx="15">
                  <c:v>9.9336528150953569</c:v>
                </c:pt>
                <c:pt idx="16">
                  <c:v>8.9555979573914737</c:v>
                </c:pt>
                <c:pt idx="17">
                  <c:v>7.3128179349796287</c:v>
                </c:pt>
                <c:pt idx="18">
                  <c:v>7.1815214466383379</c:v>
                </c:pt>
                <c:pt idx="19">
                  <c:v>6.3549439049276586</c:v>
                </c:pt>
                <c:pt idx="20">
                  <c:v>2.7923324565360561</c:v>
                </c:pt>
                <c:pt idx="21">
                  <c:v>10.300998440965905</c:v>
                </c:pt>
                <c:pt idx="22">
                  <c:v>-0.67854129927136075</c:v>
                </c:pt>
                <c:pt idx="23">
                  <c:v>0.67854129927142215</c:v>
                </c:pt>
                <c:pt idx="24">
                  <c:v>2.0287448391841396</c:v>
                </c:pt>
                <c:pt idx="25">
                  <c:v>4.0268796470895758</c:v>
                </c:pt>
                <c:pt idx="26">
                  <c:v>0</c:v>
                </c:pt>
                <c:pt idx="27">
                  <c:v>-1.3377938891388548</c:v>
                </c:pt>
                <c:pt idx="28">
                  <c:v>0.66945622321178877</c:v>
                </c:pt>
                <c:pt idx="29">
                  <c:v>2.0016722338303801</c:v>
                </c:pt>
                <c:pt idx="30">
                  <c:v>3.3140206136427457</c:v>
                </c:pt>
                <c:pt idx="31">
                  <c:v>1.3179583587409938</c:v>
                </c:pt>
                <c:pt idx="32">
                  <c:v>1.968830882171382</c:v>
                </c:pt>
                <c:pt idx="33">
                  <c:v>0.65412933629233516</c:v>
                </c:pt>
                <c:pt idx="34">
                  <c:v>1.9559941176767082</c:v>
                </c:pt>
                <c:pt idx="35">
                  <c:v>2.5932019512313249</c:v>
                </c:pt>
                <c:pt idx="36">
                  <c:v>2.5764984411428298</c:v>
                </c:pt>
                <c:pt idx="37">
                  <c:v>3.1974590722982339</c:v>
                </c:pt>
                <c:pt idx="38">
                  <c:v>6.3192467506365242</c:v>
                </c:pt>
                <c:pt idx="39">
                  <c:v>5.6032044624442809</c:v>
                </c:pt>
                <c:pt idx="40">
                  <c:v>4.9155764537405258</c:v>
                </c:pt>
                <c:pt idx="41">
                  <c:v>3.0418397540876851</c:v>
                </c:pt>
                <c:pt idx="42">
                  <c:v>1.2102883666148445</c:v>
                </c:pt>
                <c:pt idx="43">
                  <c:v>3.0097959914462002</c:v>
                </c:pt>
                <c:pt idx="44">
                  <c:v>1.1976056850418799</c:v>
                </c:pt>
                <c:pt idx="45">
                  <c:v>0.59746090271326002</c:v>
                </c:pt>
                <c:pt idx="46">
                  <c:v>0.59656983466795932</c:v>
                </c:pt>
                <c:pt idx="47">
                  <c:v>-1.1940307373812697</c:v>
                </c:pt>
                <c:pt idx="48">
                  <c:v>-1.7977558351357752</c:v>
                </c:pt>
                <c:pt idx="49">
                  <c:v>1.1994011985026531</c:v>
                </c:pt>
                <c:pt idx="50">
                  <c:v>1.1958155393463943</c:v>
                </c:pt>
                <c:pt idx="51">
                  <c:v>2.3809594109181407</c:v>
                </c:pt>
                <c:pt idx="52">
                  <c:v>0.59303198408906976</c:v>
                </c:pt>
                <c:pt idx="53">
                  <c:v>1.7738388271463099</c:v>
                </c:pt>
                <c:pt idx="54">
                  <c:v>0</c:v>
                </c:pt>
                <c:pt idx="55">
                  <c:v>1.7660072836466774</c:v>
                </c:pt>
                <c:pt idx="56">
                  <c:v>3.5087944291348165</c:v>
                </c:pt>
                <c:pt idx="57">
                  <c:v>2.3222126181281983</c:v>
                </c:pt>
                <c:pt idx="58">
                  <c:v>3.4582347971416127</c:v>
                </c:pt>
                <c:pt idx="59">
                  <c:v>2.8591973061148601</c:v>
                </c:pt>
                <c:pt idx="60">
                  <c:v>15.096131193138845</c:v>
                </c:pt>
                <c:pt idx="61">
                  <c:v>1.0958910964481077</c:v>
                </c:pt>
                <c:pt idx="62">
                  <c:v>4.3537844793693523</c:v>
                </c:pt>
                <c:pt idx="63">
                  <c:v>3.2345189725430483</c:v>
                </c:pt>
                <c:pt idx="64">
                  <c:v>1.072386701303097</c:v>
                </c:pt>
                <c:pt idx="65">
                  <c:v>3.7308731500555528</c:v>
                </c:pt>
                <c:pt idx="66">
                  <c:v>3.6963959414918617</c:v>
                </c:pt>
                <c:pt idx="67">
                  <c:v>2.6195247515621847</c:v>
                </c:pt>
                <c:pt idx="68">
                  <c:v>2.6024815290953112</c:v>
                </c:pt>
                <c:pt idx="69">
                  <c:v>2.5856586479556949</c:v>
                </c:pt>
                <c:pt idx="70">
                  <c:v>5.1217088983950996</c:v>
                </c:pt>
                <c:pt idx="71">
                  <c:v>0</c:v>
                </c:pt>
                <c:pt idx="72">
                  <c:v>2.5364701353788988</c:v>
                </c:pt>
                <c:pt idx="73">
                  <c:v>2.017658754671201</c:v>
                </c:pt>
                <c:pt idx="74">
                  <c:v>3.5065972848730373</c:v>
                </c:pt>
                <c:pt idx="75">
                  <c:v>1.990053856045483</c:v>
                </c:pt>
                <c:pt idx="76">
                  <c:v>1.4860698207454397</c:v>
                </c:pt>
                <c:pt idx="77">
                  <c:v>2.9556784729483461</c:v>
                </c:pt>
                <c:pt idx="78">
                  <c:v>2.9339984846261884</c:v>
                </c:pt>
                <c:pt idx="79">
                  <c:v>2.4286656274199094</c:v>
                </c:pt>
                <c:pt idx="80">
                  <c:v>3.8554515351075174</c:v>
                </c:pt>
                <c:pt idx="81">
                  <c:v>1.9138792493345012</c:v>
                </c:pt>
                <c:pt idx="82">
                  <c:v>3.3274107500363255</c:v>
                </c:pt>
                <c:pt idx="83">
                  <c:v>6.5729178508326598</c:v>
                </c:pt>
                <c:pt idx="84">
                  <c:v>3.7080219185146044</c:v>
                </c:pt>
                <c:pt idx="85">
                  <c:v>-0.46162728724270025</c:v>
                </c:pt>
                <c:pt idx="86">
                  <c:v>0</c:v>
                </c:pt>
                <c:pt idx="87">
                  <c:v>5.0488335238991926</c:v>
                </c:pt>
                <c:pt idx="88">
                  <c:v>2.7272832927107702</c:v>
                </c:pt>
                <c:pt idx="89">
                  <c:v>3.6076907467396948</c:v>
                </c:pt>
                <c:pt idx="90">
                  <c:v>5.3512503784704197</c:v>
                </c:pt>
                <c:pt idx="91">
                  <c:v>5.7175245028579615</c:v>
                </c:pt>
                <c:pt idx="92">
                  <c:v>4.7748803566900211</c:v>
                </c:pt>
                <c:pt idx="93">
                  <c:v>-1.2965975696683822</c:v>
                </c:pt>
                <c:pt idx="94">
                  <c:v>0.43266634829638795</c:v>
                </c:pt>
                <c:pt idx="95">
                  <c:v>1.7260005205653117</c:v>
                </c:pt>
                <c:pt idx="96">
                  <c:v>3.8564840769543958</c:v>
                </c:pt>
                <c:pt idx="97">
                  <c:v>2.1265334508931155</c:v>
                </c:pt>
                <c:pt idx="98">
                  <c:v>3.7995008631631619</c:v>
                </c:pt>
                <c:pt idx="99">
                  <c:v>2.5130972717980837</c:v>
                </c:pt>
                <c:pt idx="100">
                  <c:v>2.9121293472501293</c:v>
                </c:pt>
                <c:pt idx="101">
                  <c:v>1.6546042207121101</c:v>
                </c:pt>
                <c:pt idx="102">
                  <c:v>5.7378033025601356</c:v>
                </c:pt>
                <c:pt idx="103">
                  <c:v>3.6455948550825448</c:v>
                </c:pt>
                <c:pt idx="104">
                  <c:v>2.4120676106364924</c:v>
                </c:pt>
                <c:pt idx="105">
                  <c:v>0</c:v>
                </c:pt>
                <c:pt idx="106">
                  <c:v>0.40060093483584014</c:v>
                </c:pt>
                <c:pt idx="107">
                  <c:v>1.9970086412483938</c:v>
                </c:pt>
                <c:pt idx="108">
                  <c:v>5.5391587435174134</c:v>
                </c:pt>
                <c:pt idx="109">
                  <c:v>0.78508366713947553</c:v>
                </c:pt>
                <c:pt idx="110">
                  <c:v>1.565559728454526</c:v>
                </c:pt>
                <c:pt idx="111">
                  <c:v>1.5594561662629292</c:v>
                </c:pt>
                <c:pt idx="112">
                  <c:v>4.6422184481231561</c:v>
                </c:pt>
                <c:pt idx="113">
                  <c:v>3.0651490982276388</c:v>
                </c:pt>
                <c:pt idx="114">
                  <c:v>2.28354568812808</c:v>
                </c:pt>
                <c:pt idx="115">
                  <c:v>1.8930466000394914</c:v>
                </c:pt>
                <c:pt idx="116">
                  <c:v>1.8841297200732534</c:v>
                </c:pt>
                <c:pt idx="117">
                  <c:v>0.7511739296800457</c:v>
                </c:pt>
                <c:pt idx="118">
                  <c:v>0.74976591774014079</c:v>
                </c:pt>
                <c:pt idx="119">
                  <c:v>2.6131684166492382</c:v>
                </c:pt>
                <c:pt idx="120">
                  <c:v>1.8561518226009204</c:v>
                </c:pt>
                <c:pt idx="121">
                  <c:v>1.4787447525304811</c:v>
                </c:pt>
                <c:pt idx="122">
                  <c:v>-0.7386890372658651</c:v>
                </c:pt>
                <c:pt idx="123">
                  <c:v>1.4760164349814968</c:v>
                </c:pt>
                <c:pt idx="124">
                  <c:v>2.9357929952183879</c:v>
                </c:pt>
                <c:pt idx="125">
                  <c:v>2.1877903218141022</c:v>
                </c:pt>
                <c:pt idx="126">
                  <c:v>1.8140620661565452</c:v>
                </c:pt>
                <c:pt idx="127">
                  <c:v>0.72332750271347235</c:v>
                </c:pt>
                <c:pt idx="128">
                  <c:v>2.5213951114370099</c:v>
                </c:pt>
                <c:pt idx="129">
                  <c:v>2.5056010339721659</c:v>
                </c:pt>
                <c:pt idx="130">
                  <c:v>1.780154250990345</c:v>
                </c:pt>
                <c:pt idx="131">
                  <c:v>1.4184412027002846</c:v>
                </c:pt>
                <c:pt idx="132">
                  <c:v>1.7660072836466774</c:v>
                </c:pt>
                <c:pt idx="133">
                  <c:v>2.108967978628999</c:v>
                </c:pt>
                <c:pt idx="134">
                  <c:v>0</c:v>
                </c:pt>
                <c:pt idx="135">
                  <c:v>2.4464908069744213</c:v>
                </c:pt>
                <c:pt idx="136">
                  <c:v>2.0851480754132843</c:v>
                </c:pt>
                <c:pt idx="137">
                  <c:v>2.7633961375246439</c:v>
                </c:pt>
                <c:pt idx="138">
                  <c:v>1.3745717994324389</c:v>
                </c:pt>
                <c:pt idx="139">
                  <c:v>-7.6192779882777453</c:v>
                </c:pt>
                <c:pt idx="140">
                  <c:v>6.2447061888452859</c:v>
                </c:pt>
                <c:pt idx="141">
                  <c:v>3.4276130900405466</c:v>
                </c:pt>
                <c:pt idx="142">
                  <c:v>2.3819721601652142</c:v>
                </c:pt>
                <c:pt idx="143">
                  <c:v>3.0418397540876851</c:v>
                </c:pt>
                <c:pt idx="144">
                  <c:v>3.0188822541531617</c:v>
                </c:pt>
                <c:pt idx="145">
                  <c:v>5.3112813544307924</c:v>
                </c:pt>
                <c:pt idx="146">
                  <c:v>8.4831890740369822</c:v>
                </c:pt>
                <c:pt idx="147">
                  <c:v>7.0401817343108295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05-4FDD-889E-DCA164894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data85!$AV$1</c:f>
              <c:strCache>
                <c:ptCount val="1"/>
                <c:pt idx="0">
                  <c:v>dtcr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data85!$AV$2:$AV$149</c:f>
              <c:numCache>
                <c:formatCode>#,##0.000</c:formatCode>
                <c:ptCount val="148"/>
                <c:pt idx="0">
                  <c:v>-2.5995832112886141</c:v>
                </c:pt>
                <c:pt idx="1">
                  <c:v>6.2340786528701564</c:v>
                </c:pt>
                <c:pt idx="2">
                  <c:v>0.5284314446744709</c:v>
                </c:pt>
                <c:pt idx="3">
                  <c:v>1.3820140465236719</c:v>
                </c:pt>
                <c:pt idx="4">
                  <c:v>14.673062566624218</c:v>
                </c:pt>
                <c:pt idx="5">
                  <c:v>-5.7531030017948126</c:v>
                </c:pt>
                <c:pt idx="6">
                  <c:v>-1.5593377094671901</c:v>
                </c:pt>
                <c:pt idx="7">
                  <c:v>-3.3370557604564866</c:v>
                </c:pt>
                <c:pt idx="8">
                  <c:v>-1.6763809975105737</c:v>
                </c:pt>
                <c:pt idx="9">
                  <c:v>4.7995772346514975</c:v>
                </c:pt>
                <c:pt idx="10">
                  <c:v>-0.20726536163957476</c:v>
                </c:pt>
                <c:pt idx="11">
                  <c:v>-7.6898414325624387</c:v>
                </c:pt>
                <c:pt idx="12">
                  <c:v>-6.8218006861960667</c:v>
                </c:pt>
                <c:pt idx="13">
                  <c:v>-2.1793402075850565</c:v>
                </c:pt>
                <c:pt idx="14">
                  <c:v>-2.1804350639923697</c:v>
                </c:pt>
                <c:pt idx="15">
                  <c:v>5.0928186373827344</c:v>
                </c:pt>
                <c:pt idx="16">
                  <c:v>6.2117482597301432E-2</c:v>
                </c:pt>
                <c:pt idx="17">
                  <c:v>-2.9104331781335979</c:v>
                </c:pt>
                <c:pt idx="18">
                  <c:v>0.29686145544927101</c:v>
                </c:pt>
                <c:pt idx="19">
                  <c:v>-2.3925701023314261</c:v>
                </c:pt>
                <c:pt idx="20">
                  <c:v>-1.7879414664240478</c:v>
                </c:pt>
                <c:pt idx="21">
                  <c:v>6.6644259796048821</c:v>
                </c:pt>
                <c:pt idx="22">
                  <c:v>-0.46754242178774774</c:v>
                </c:pt>
                <c:pt idx="23">
                  <c:v>-2.6201699449536875</c:v>
                </c:pt>
                <c:pt idx="24">
                  <c:v>-1.4638791491327297</c:v>
                </c:pt>
                <c:pt idx="25">
                  <c:v>2.5911558905570509</c:v>
                </c:pt>
                <c:pt idx="26">
                  <c:v>4.6638322759694262</c:v>
                </c:pt>
                <c:pt idx="27">
                  <c:v>-1.0003282382363032</c:v>
                </c:pt>
                <c:pt idx="28">
                  <c:v>6.6986277216539492</c:v>
                </c:pt>
                <c:pt idx="29">
                  <c:v>2.9972469461290174</c:v>
                </c:pt>
                <c:pt idx="30">
                  <c:v>0.70557260165058366</c:v>
                </c:pt>
                <c:pt idx="31">
                  <c:v>2.9448248613093142</c:v>
                </c:pt>
                <c:pt idx="32">
                  <c:v>4.3740241181293271</c:v>
                </c:pt>
                <c:pt idx="33">
                  <c:v>-0.12219065538596752</c:v>
                </c:pt>
                <c:pt idx="34">
                  <c:v>-7.1272992993142381</c:v>
                </c:pt>
                <c:pt idx="35">
                  <c:v>-0.11192141570415259</c:v>
                </c:pt>
                <c:pt idx="36">
                  <c:v>0.78386471005620351</c:v>
                </c:pt>
                <c:pt idx="37">
                  <c:v>-1.2350175512395367</c:v>
                </c:pt>
                <c:pt idx="38">
                  <c:v>2.7111526553125209</c:v>
                </c:pt>
                <c:pt idx="39">
                  <c:v>7.7545442037606271</c:v>
                </c:pt>
                <c:pt idx="40">
                  <c:v>-5.6211233226017399</c:v>
                </c:pt>
                <c:pt idx="41">
                  <c:v>-3.4656307338186032</c:v>
                </c:pt>
                <c:pt idx="42">
                  <c:v>-2.1528470586441806</c:v>
                </c:pt>
                <c:pt idx="43">
                  <c:v>-4.9732175848550497</c:v>
                </c:pt>
                <c:pt idx="44">
                  <c:v>2.7764401684038376E-2</c:v>
                </c:pt>
                <c:pt idx="45">
                  <c:v>-1.7809783774548116</c:v>
                </c:pt>
                <c:pt idx="46">
                  <c:v>-1.0044043722123419</c:v>
                </c:pt>
                <c:pt idx="47">
                  <c:v>0.93124534278867799</c:v>
                </c:pt>
                <c:pt idx="48">
                  <c:v>2.2959507703943949</c:v>
                </c:pt>
                <c:pt idx="49">
                  <c:v>-2.6153784578553996</c:v>
                </c:pt>
                <c:pt idx="50">
                  <c:v>-5.2360792380832244</c:v>
                </c:pt>
                <c:pt idx="51">
                  <c:v>5.5486947843434109</c:v>
                </c:pt>
                <c:pt idx="52">
                  <c:v>3.2386929100126416</c:v>
                </c:pt>
                <c:pt idx="53">
                  <c:v>3.5662987607908647</c:v>
                </c:pt>
                <c:pt idx="54">
                  <c:v>-1.8267247252880203</c:v>
                </c:pt>
                <c:pt idx="55">
                  <c:v>-4.6363462215421869</c:v>
                </c:pt>
                <c:pt idx="56">
                  <c:v>0.98030979822842923</c:v>
                </c:pt>
                <c:pt idx="57">
                  <c:v>2.701661670520572</c:v>
                </c:pt>
                <c:pt idx="58">
                  <c:v>0.559498747199072</c:v>
                </c:pt>
                <c:pt idx="59">
                  <c:v>5.2585475801400605</c:v>
                </c:pt>
                <c:pt idx="60">
                  <c:v>0.41279106431870716</c:v>
                </c:pt>
                <c:pt idx="61">
                  <c:v>4.5735712005865459</c:v>
                </c:pt>
                <c:pt idx="62">
                  <c:v>-2.2196805383117635</c:v>
                </c:pt>
                <c:pt idx="63">
                  <c:v>0.31956607608369936</c:v>
                </c:pt>
                <c:pt idx="64">
                  <c:v>0.16860043907449551</c:v>
                </c:pt>
                <c:pt idx="65">
                  <c:v>-1.1448570332219354</c:v>
                </c:pt>
                <c:pt idx="66">
                  <c:v>-3.687862029981126</c:v>
                </c:pt>
                <c:pt idx="67">
                  <c:v>-3.4212132536488582</c:v>
                </c:pt>
                <c:pt idx="68">
                  <c:v>3.39927832302509</c:v>
                </c:pt>
                <c:pt idx="69">
                  <c:v>-2.6033730353546503</c:v>
                </c:pt>
                <c:pt idx="70">
                  <c:v>-3.8989573878188466</c:v>
                </c:pt>
                <c:pt idx="71">
                  <c:v>-6.6156007810913131</c:v>
                </c:pt>
                <c:pt idx="72">
                  <c:v>-2.4730729795813033</c:v>
                </c:pt>
                <c:pt idx="73">
                  <c:v>-5.4274050428952059</c:v>
                </c:pt>
                <c:pt idx="74">
                  <c:v>-4.8749026327834954</c:v>
                </c:pt>
                <c:pt idx="75">
                  <c:v>4.9252256410609263</c:v>
                </c:pt>
                <c:pt idx="76">
                  <c:v>0.9394485746716974</c:v>
                </c:pt>
                <c:pt idx="77">
                  <c:v>-3.9390807844852382</c:v>
                </c:pt>
                <c:pt idx="78">
                  <c:v>-1.2039581646412501</c:v>
                </c:pt>
                <c:pt idx="79">
                  <c:v>-0.33724586881804797</c:v>
                </c:pt>
                <c:pt idx="80">
                  <c:v>-0.8346784318763234</c:v>
                </c:pt>
                <c:pt idx="81">
                  <c:v>0.2537532838631229</c:v>
                </c:pt>
                <c:pt idx="82">
                  <c:v>1.3348932464858798</c:v>
                </c:pt>
                <c:pt idx="83">
                  <c:v>-0.35049920645340293</c:v>
                </c:pt>
                <c:pt idx="84">
                  <c:v>-1.9139408138797442</c:v>
                </c:pt>
                <c:pt idx="85">
                  <c:v>-1.0221351191170847</c:v>
                </c:pt>
                <c:pt idx="86">
                  <c:v>-1.5613061127041306</c:v>
                </c:pt>
                <c:pt idx="87">
                  <c:v>-4.6520566703868838</c:v>
                </c:pt>
                <c:pt idx="88">
                  <c:v>-1.1299349357455135</c:v>
                </c:pt>
                <c:pt idx="89">
                  <c:v>-3.025791563139979</c:v>
                </c:pt>
                <c:pt idx="90">
                  <c:v>0.10381764908888869</c:v>
                </c:pt>
                <c:pt idx="91">
                  <c:v>-4.1013260965413245</c:v>
                </c:pt>
                <c:pt idx="92">
                  <c:v>2.9118170802778565</c:v>
                </c:pt>
                <c:pt idx="93">
                  <c:v>22.54558546684331</c:v>
                </c:pt>
                <c:pt idx="94">
                  <c:v>-0.85195509075948195</c:v>
                </c:pt>
                <c:pt idx="95">
                  <c:v>-11.422797089890935</c:v>
                </c:pt>
                <c:pt idx="96">
                  <c:v>-6.5075147877954542</c:v>
                </c:pt>
                <c:pt idx="97">
                  <c:v>-6.3469980256374292</c:v>
                </c:pt>
                <c:pt idx="98">
                  <c:v>-0.50287542465010659</c:v>
                </c:pt>
                <c:pt idx="99">
                  <c:v>1.0257809038056287</c:v>
                </c:pt>
                <c:pt idx="100">
                  <c:v>-0.17087224014407099</c:v>
                </c:pt>
                <c:pt idx="101">
                  <c:v>-5.6216623052331549</c:v>
                </c:pt>
                <c:pt idx="102">
                  <c:v>-1.1789855296663099</c:v>
                </c:pt>
                <c:pt idx="103">
                  <c:v>-4.0146665822691219</c:v>
                </c:pt>
                <c:pt idx="104">
                  <c:v>2.5903128664628738</c:v>
                </c:pt>
                <c:pt idx="105">
                  <c:v>1.3506568639710892</c:v>
                </c:pt>
                <c:pt idx="106">
                  <c:v>-3.8008525631378021</c:v>
                </c:pt>
                <c:pt idx="107">
                  <c:v>2.9621992310273626</c:v>
                </c:pt>
                <c:pt idx="108">
                  <c:v>-2.8509982341701878</c:v>
                </c:pt>
                <c:pt idx="109">
                  <c:v>0.82154200889004159</c:v>
                </c:pt>
                <c:pt idx="110">
                  <c:v>-2.3775839232937024</c:v>
                </c:pt>
                <c:pt idx="111">
                  <c:v>2.5876659464322493</c:v>
                </c:pt>
                <c:pt idx="112">
                  <c:v>6.8667797399239561</c:v>
                </c:pt>
                <c:pt idx="113">
                  <c:v>-0.93231300937786088</c:v>
                </c:pt>
                <c:pt idx="114">
                  <c:v>2.6437931066452869</c:v>
                </c:pt>
                <c:pt idx="115">
                  <c:v>-3.781521272843591</c:v>
                </c:pt>
                <c:pt idx="116">
                  <c:v>0.64127405628147116</c:v>
                </c:pt>
                <c:pt idx="117">
                  <c:v>4.2641913498777662</c:v>
                </c:pt>
                <c:pt idx="118">
                  <c:v>5.6356834388697763</c:v>
                </c:pt>
                <c:pt idx="119">
                  <c:v>0.51293598296870968</c:v>
                </c:pt>
                <c:pt idx="120">
                  <c:v>4.6415616754299727</c:v>
                </c:pt>
                <c:pt idx="121">
                  <c:v>-0.22519771460558502</c:v>
                </c:pt>
                <c:pt idx="122">
                  <c:v>-0.65139393297988235</c:v>
                </c:pt>
                <c:pt idx="123">
                  <c:v>-1.2690175341853127</c:v>
                </c:pt>
                <c:pt idx="124">
                  <c:v>-1.1165177807431093</c:v>
                </c:pt>
                <c:pt idx="125">
                  <c:v>-1.8141799702109829</c:v>
                </c:pt>
                <c:pt idx="126">
                  <c:v>-1.9199681353110343</c:v>
                </c:pt>
                <c:pt idx="127">
                  <c:v>2.111313599460285</c:v>
                </c:pt>
                <c:pt idx="128">
                  <c:v>-3.2464319378245676</c:v>
                </c:pt>
                <c:pt idx="129">
                  <c:v>2.8025602182683684</c:v>
                </c:pt>
                <c:pt idx="130">
                  <c:v>0.760720574902507</c:v>
                </c:pt>
                <c:pt idx="131">
                  <c:v>2.701548147225985</c:v>
                </c:pt>
                <c:pt idx="132">
                  <c:v>-0.49735400805221985</c:v>
                </c:pt>
                <c:pt idx="133">
                  <c:v>0.61665113241895497</c:v>
                </c:pt>
                <c:pt idx="134">
                  <c:v>2.5109525619105177</c:v>
                </c:pt>
                <c:pt idx="135">
                  <c:v>0.89543847013802136</c:v>
                </c:pt>
                <c:pt idx="136">
                  <c:v>1.039516379543759</c:v>
                </c:pt>
                <c:pt idx="137">
                  <c:v>0.23538375937040001</c:v>
                </c:pt>
                <c:pt idx="138">
                  <c:v>3.3402536936003813</c:v>
                </c:pt>
                <c:pt idx="139">
                  <c:v>-0.66518298635651618</c:v>
                </c:pt>
                <c:pt idx="140">
                  <c:v>-6.3318429068345061</c:v>
                </c:pt>
                <c:pt idx="141">
                  <c:v>0.55900822984478182</c:v>
                </c:pt>
                <c:pt idx="142">
                  <c:v>-4.4348978560257102</c:v>
                </c:pt>
                <c:pt idx="143">
                  <c:v>0.11339745311111926</c:v>
                </c:pt>
                <c:pt idx="144">
                  <c:v>3.5986779242486833</c:v>
                </c:pt>
                <c:pt idx="145">
                  <c:v>-8.2102822522323038E-2</c:v>
                </c:pt>
                <c:pt idx="146">
                  <c:v>-0.84229040918710751</c:v>
                </c:pt>
                <c:pt idx="147">
                  <c:v>-3.8538678989387343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9-4D1C-80BB-8181D45446F1}"/>
            </c:ext>
          </c:extLst>
        </c:ser>
        <c:ser>
          <c:idx val="1"/>
          <c:order val="1"/>
          <c:tx>
            <c:strRef>
              <c:f>data85!$AW$1</c:f>
              <c:strCache>
                <c:ptCount val="1"/>
                <c:pt idx="0">
                  <c:v>dtcn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data85!$AW$2:$AW$149</c:f>
              <c:numCache>
                <c:formatCode>#,##0.000</c:formatCode>
                <c:ptCount val="148"/>
                <c:pt idx="0">
                  <c:v>7.899097396902599</c:v>
                </c:pt>
                <c:pt idx="1">
                  <c:v>-3.430158136063727</c:v>
                </c:pt>
                <c:pt idx="2">
                  <c:v>2.9801714388181688</c:v>
                </c:pt>
                <c:pt idx="3">
                  <c:v>0.20180694400328547</c:v>
                </c:pt>
                <c:pt idx="4">
                  <c:v>-15.103770934418726</c:v>
                </c:pt>
                <c:pt idx="5">
                  <c:v>6.4252205001701039</c:v>
                </c:pt>
                <c:pt idx="6">
                  <c:v>4.2693835314634052</c:v>
                </c:pt>
                <c:pt idx="7">
                  <c:v>4.6854037055451823</c:v>
                </c:pt>
                <c:pt idx="8">
                  <c:v>-0.43107554337292742</c:v>
                </c:pt>
                <c:pt idx="9">
                  <c:v>-1.2379085554919067</c:v>
                </c:pt>
                <c:pt idx="10">
                  <c:v>3.2277464074762232</c:v>
                </c:pt>
                <c:pt idx="11">
                  <c:v>8.1811605262794682</c:v>
                </c:pt>
                <c:pt idx="12">
                  <c:v>1.5446760126587771</c:v>
                </c:pt>
                <c:pt idx="13">
                  <c:v>6.6603797085235561</c:v>
                </c:pt>
                <c:pt idx="14">
                  <c:v>-2.0209086882497092</c:v>
                </c:pt>
                <c:pt idx="15">
                  <c:v>-8.8099397986963197</c:v>
                </c:pt>
                <c:pt idx="16">
                  <c:v>-9.1485336054708544E-2</c:v>
                </c:pt>
                <c:pt idx="17">
                  <c:v>2.7045524872600839</c:v>
                </c:pt>
                <c:pt idx="18">
                  <c:v>-3.1413488487194026</c:v>
                </c:pt>
                <c:pt idx="19">
                  <c:v>1.0711122563787645</c:v>
                </c:pt>
                <c:pt idx="20">
                  <c:v>5.2228327008659541</c:v>
                </c:pt>
                <c:pt idx="21">
                  <c:v>-4.210220364165612</c:v>
                </c:pt>
                <c:pt idx="22">
                  <c:v>0.54300323685612384</c:v>
                </c:pt>
                <c:pt idx="23">
                  <c:v>-1.4820177175599607</c:v>
                </c:pt>
                <c:pt idx="24">
                  <c:v>2.1873531252720761</c:v>
                </c:pt>
                <c:pt idx="25">
                  <c:v>-1.4285652638978381</c:v>
                </c:pt>
                <c:pt idx="26">
                  <c:v>-2.4125835988224598</c:v>
                </c:pt>
                <c:pt idx="27">
                  <c:v>-0.25551800324493668</c:v>
                </c:pt>
                <c:pt idx="28">
                  <c:v>-4.2993148476233038</c:v>
                </c:pt>
                <c:pt idx="29">
                  <c:v>-4.9995071027089004</c:v>
                </c:pt>
                <c:pt idx="30">
                  <c:v>0.69468174585753384</c:v>
                </c:pt>
                <c:pt idx="31">
                  <c:v>-0.93702385748364869</c:v>
                </c:pt>
                <c:pt idx="32">
                  <c:v>-3.0148581601072699</c:v>
                </c:pt>
                <c:pt idx="33">
                  <c:v>-0.18521768366608349</c:v>
                </c:pt>
                <c:pt idx="34">
                  <c:v>6.4983106131071171</c:v>
                </c:pt>
                <c:pt idx="35">
                  <c:v>2.2195274315918279</c:v>
                </c:pt>
                <c:pt idx="36">
                  <c:v>1.9779215747261492</c:v>
                </c:pt>
                <c:pt idx="37">
                  <c:v>2.897595953113985</c:v>
                </c:pt>
                <c:pt idx="38">
                  <c:v>-2.6862126636278241</c:v>
                </c:pt>
                <c:pt idx="39">
                  <c:v>-3.3579363769191408</c:v>
                </c:pt>
                <c:pt idx="40">
                  <c:v>4.2747380400991073</c:v>
                </c:pt>
                <c:pt idx="41">
                  <c:v>9.7890903963759879E-2</c:v>
                </c:pt>
                <c:pt idx="42">
                  <c:v>1.7196190938914446</c:v>
                </c:pt>
                <c:pt idx="43">
                  <c:v>3.6569029043804853</c:v>
                </c:pt>
                <c:pt idx="44">
                  <c:v>-0.68935165459490522</c:v>
                </c:pt>
                <c:pt idx="45">
                  <c:v>1.7958636358421627</c:v>
                </c:pt>
                <c:pt idx="46">
                  <c:v>-3.167474858557223</c:v>
                </c:pt>
                <c:pt idx="47">
                  <c:v>-1.5784552169547217</c:v>
                </c:pt>
                <c:pt idx="48">
                  <c:v>-3.9449770374000384</c:v>
                </c:pt>
                <c:pt idx="49">
                  <c:v>-7.6902845139269038</c:v>
                </c:pt>
                <c:pt idx="50">
                  <c:v>-1.454103468535245</c:v>
                </c:pt>
                <c:pt idx="51">
                  <c:v>-6.1752449683662336</c:v>
                </c:pt>
                <c:pt idx="52">
                  <c:v>-6.1244183074249392</c:v>
                </c:pt>
                <c:pt idx="53">
                  <c:v>5.3530353097073711</c:v>
                </c:pt>
                <c:pt idx="54">
                  <c:v>0.42100837586009354</c:v>
                </c:pt>
                <c:pt idx="55">
                  <c:v>4.5787311233816741</c:v>
                </c:pt>
                <c:pt idx="56">
                  <c:v>-1.2781360091514316</c:v>
                </c:pt>
                <c:pt idx="57">
                  <c:v>-0.38664824557556043</c:v>
                </c:pt>
                <c:pt idx="58">
                  <c:v>-4.1123348462738356</c:v>
                </c:pt>
                <c:pt idx="59">
                  <c:v>-5.2483736975913686</c:v>
                </c:pt>
                <c:pt idx="60">
                  <c:v>-3.6212197334430152</c:v>
                </c:pt>
                <c:pt idx="61">
                  <c:v>-6.6127738341292481</c:v>
                </c:pt>
                <c:pt idx="62">
                  <c:v>-1.9606605039486746</c:v>
                </c:pt>
                <c:pt idx="63">
                  <c:v>-2.2223856761584448</c:v>
                </c:pt>
                <c:pt idx="64">
                  <c:v>0.28133094547442283</c:v>
                </c:pt>
                <c:pt idx="65">
                  <c:v>0.34567130457621165</c:v>
                </c:pt>
                <c:pt idx="66">
                  <c:v>1.2873354351091049</c:v>
                </c:pt>
                <c:pt idx="67">
                  <c:v>7.1970821470926598</c:v>
                </c:pt>
                <c:pt idx="68">
                  <c:v>-1.6524317614488915</c:v>
                </c:pt>
                <c:pt idx="69">
                  <c:v>2.1595473666115361</c:v>
                </c:pt>
                <c:pt idx="70">
                  <c:v>6.7309315929046321</c:v>
                </c:pt>
                <c:pt idx="71">
                  <c:v>7.7686105743956961</c:v>
                </c:pt>
                <c:pt idx="72">
                  <c:v>1.552794505438515</c:v>
                </c:pt>
                <c:pt idx="73">
                  <c:v>9.7565387295645785</c:v>
                </c:pt>
                <c:pt idx="74">
                  <c:v>5.3219995400028139</c:v>
                </c:pt>
                <c:pt idx="75">
                  <c:v>-7.6474694141500983</c:v>
                </c:pt>
                <c:pt idx="76">
                  <c:v>-0.50948312867087897</c:v>
                </c:pt>
                <c:pt idx="77">
                  <c:v>8.5267834949484591</c:v>
                </c:pt>
                <c:pt idx="78">
                  <c:v>1.4743552833967222</c:v>
                </c:pt>
                <c:pt idx="79">
                  <c:v>-1.5655981478007897</c:v>
                </c:pt>
                <c:pt idx="80">
                  <c:v>-1.4184014009133217</c:v>
                </c:pt>
                <c:pt idx="81">
                  <c:v>-2.0849866522813287</c:v>
                </c:pt>
                <c:pt idx="82">
                  <c:v>-0.73197507370545978</c:v>
                </c:pt>
                <c:pt idx="83">
                  <c:v>2.5078561191011541</c:v>
                </c:pt>
                <c:pt idx="84">
                  <c:v>0.67877552573031852</c:v>
                </c:pt>
                <c:pt idx="85">
                  <c:v>2.9859422993675668</c:v>
                </c:pt>
                <c:pt idx="86">
                  <c:v>0.91247317454713206</c:v>
                </c:pt>
                <c:pt idx="87">
                  <c:v>5.4627400542286875</c:v>
                </c:pt>
                <c:pt idx="88">
                  <c:v>2.4264211024203592</c:v>
                </c:pt>
                <c:pt idx="89">
                  <c:v>4.891472113255972</c:v>
                </c:pt>
                <c:pt idx="90">
                  <c:v>2.3261562929573238</c:v>
                </c:pt>
                <c:pt idx="91">
                  <c:v>3.5399400160059198</c:v>
                </c:pt>
                <c:pt idx="92">
                  <c:v>-8.9928850371068343</c:v>
                </c:pt>
                <c:pt idx="93">
                  <c:v>-25.605485401804383</c:v>
                </c:pt>
                <c:pt idx="94">
                  <c:v>-2.077931817681411</c:v>
                </c:pt>
                <c:pt idx="95">
                  <c:v>16.415432310862144</c:v>
                </c:pt>
                <c:pt idx="96">
                  <c:v>8.9630559251518118</c:v>
                </c:pt>
                <c:pt idx="97">
                  <c:v>6.9482120447245403</c:v>
                </c:pt>
                <c:pt idx="98">
                  <c:v>-1.2565803296661779</c:v>
                </c:pt>
                <c:pt idx="99">
                  <c:v>-2.4550782622017846</c:v>
                </c:pt>
                <c:pt idx="100">
                  <c:v>4.6701382049957276</c:v>
                </c:pt>
                <c:pt idx="101">
                  <c:v>6.9048483931096545</c:v>
                </c:pt>
                <c:pt idx="102">
                  <c:v>2.9320179782226319</c:v>
                </c:pt>
                <c:pt idx="103">
                  <c:v>6.1419035832941375</c:v>
                </c:pt>
                <c:pt idx="104">
                  <c:v>-2.891661946563584</c:v>
                </c:pt>
                <c:pt idx="105">
                  <c:v>-2.3829051244926021</c:v>
                </c:pt>
                <c:pt idx="106">
                  <c:v>3.7387831045437485</c:v>
                </c:pt>
                <c:pt idx="107">
                  <c:v>-4.7706149822063484</c:v>
                </c:pt>
                <c:pt idx="108">
                  <c:v>2.9842310516083881</c:v>
                </c:pt>
                <c:pt idx="109">
                  <c:v>-0.31368055936338501</c:v>
                </c:pt>
                <c:pt idx="110">
                  <c:v>-0.31466761129851295</c:v>
                </c:pt>
                <c:pt idx="111">
                  <c:v>-5.9732593357029531</c:v>
                </c:pt>
                <c:pt idx="112">
                  <c:v>-7.0684182143049741</c:v>
                </c:pt>
                <c:pt idx="113">
                  <c:v>0.84644235529701128</c:v>
                </c:pt>
                <c:pt idx="114">
                  <c:v>-2.1816643166082601</c:v>
                </c:pt>
                <c:pt idx="115">
                  <c:v>3.9854611305364966</c:v>
                </c:pt>
                <c:pt idx="116">
                  <c:v>-2.1677644586732159</c:v>
                </c:pt>
                <c:pt idx="117">
                  <c:v>-7.2854988445363231</c:v>
                </c:pt>
                <c:pt idx="118">
                  <c:v>-9.4146060415309094</c:v>
                </c:pt>
                <c:pt idx="119">
                  <c:v>0.50289160592880133</c:v>
                </c:pt>
                <c:pt idx="120">
                  <c:v>-8.361837762554087</c:v>
                </c:pt>
                <c:pt idx="121">
                  <c:v>0.65510025905798352</c:v>
                </c:pt>
                <c:pt idx="122">
                  <c:v>1.3934142812656591</c:v>
                </c:pt>
                <c:pt idx="123">
                  <c:v>1.9267895945628777</c:v>
                </c:pt>
                <c:pt idx="124">
                  <c:v>1.5248467227522766</c:v>
                </c:pt>
                <c:pt idx="125">
                  <c:v>-1.5248467227522766</c:v>
                </c:pt>
                <c:pt idx="126">
                  <c:v>2.5475704401209276</c:v>
                </c:pt>
                <c:pt idx="127">
                  <c:v>-1.2391405586768489</c:v>
                </c:pt>
                <c:pt idx="128">
                  <c:v>4.7785358078805436</c:v>
                </c:pt>
                <c:pt idx="129">
                  <c:v>-2.8474413165718442</c:v>
                </c:pt>
                <c:pt idx="130">
                  <c:v>2.02634219285093</c:v>
                </c:pt>
                <c:pt idx="131">
                  <c:v>-4.3650399244869327</c:v>
                </c:pt>
                <c:pt idx="132">
                  <c:v>-2.7545735481135147</c:v>
                </c:pt>
                <c:pt idx="133">
                  <c:v>-2.0935930218909937</c:v>
                </c:pt>
                <c:pt idx="134">
                  <c:v>0.1955307885535329</c:v>
                </c:pt>
                <c:pt idx="135">
                  <c:v>-2.5101979658786688</c:v>
                </c:pt>
                <c:pt idx="136">
                  <c:v>-2.9376159631374077</c:v>
                </c:pt>
                <c:pt idx="137">
                  <c:v>1.6947081999717117</c:v>
                </c:pt>
                <c:pt idx="138">
                  <c:v>-6.411045753945249</c:v>
                </c:pt>
                <c:pt idx="139">
                  <c:v>3.3664691005288128</c:v>
                </c:pt>
                <c:pt idx="140">
                  <c:v>7.603690081132175</c:v>
                </c:pt>
                <c:pt idx="141">
                  <c:v>2.1181236475482201</c:v>
                </c:pt>
                <c:pt idx="142">
                  <c:v>4.1452357252555192</c:v>
                </c:pt>
                <c:pt idx="143">
                  <c:v>-0.24731545310051617</c:v>
                </c:pt>
                <c:pt idx="144">
                  <c:v>-4.8829263070106155</c:v>
                </c:pt>
                <c:pt idx="145">
                  <c:v>0.10941917750759145</c:v>
                </c:pt>
                <c:pt idx="146">
                  <c:v>-1.2425367902002327</c:v>
                </c:pt>
                <c:pt idx="147">
                  <c:v>-2.10269058311669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9-4D1C-80BB-8181D45446F1}"/>
            </c:ext>
          </c:extLst>
        </c:ser>
        <c:ser>
          <c:idx val="2"/>
          <c:order val="2"/>
          <c:tx>
            <c:strRef>
              <c:f>data85!$AX$1</c:f>
              <c:strCache>
                <c:ptCount val="1"/>
                <c:pt idx="0">
                  <c:v>dtcrp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data85!$AX$2:$AX$149</c:f>
              <c:numCache>
                <c:formatCode>#,##0.000</c:formatCode>
                <c:ptCount val="148"/>
                <c:pt idx="0">
                  <c:v>-2.4271383343183586</c:v>
                </c:pt>
                <c:pt idx="1">
                  <c:v>6.4065235298404124</c:v>
                </c:pt>
                <c:pt idx="2">
                  <c:v>0.70087632164472646</c:v>
                </c:pt>
                <c:pt idx="3">
                  <c:v>1.5544589234939274</c:v>
                </c:pt>
                <c:pt idx="4">
                  <c:v>14.845507443594473</c:v>
                </c:pt>
                <c:pt idx="5">
                  <c:v>-5.5806581248245566</c:v>
                </c:pt>
                <c:pt idx="6">
                  <c:v>-1.3868928324969345</c:v>
                </c:pt>
                <c:pt idx="7">
                  <c:v>-3.164610883486231</c:v>
                </c:pt>
                <c:pt idx="8">
                  <c:v>-1.5039361205403181</c:v>
                </c:pt>
                <c:pt idx="9">
                  <c:v>4.9720221116217536</c:v>
                </c:pt>
                <c:pt idx="10">
                  <c:v>-3.4820484669319141E-2</c:v>
                </c:pt>
                <c:pt idx="11">
                  <c:v>-7.5173965555921827</c:v>
                </c:pt>
                <c:pt idx="12">
                  <c:v>-6.6493558092258107</c:v>
                </c:pt>
                <c:pt idx="13">
                  <c:v>-2.006895330614801</c:v>
                </c:pt>
                <c:pt idx="14">
                  <c:v>-2.0079901870221142</c:v>
                </c:pt>
                <c:pt idx="15">
                  <c:v>5.2652635143529904</c:v>
                </c:pt>
                <c:pt idx="16">
                  <c:v>0.23456235956755705</c:v>
                </c:pt>
                <c:pt idx="17">
                  <c:v>-2.7379883011633424</c:v>
                </c:pt>
                <c:pt idx="18">
                  <c:v>0.46930633241952663</c:v>
                </c:pt>
                <c:pt idx="19">
                  <c:v>-2.2201252253611705</c:v>
                </c:pt>
                <c:pt idx="20">
                  <c:v>-1.6154965894537923</c:v>
                </c:pt>
                <c:pt idx="21">
                  <c:v>6.8368708565751382</c:v>
                </c:pt>
                <c:pt idx="22">
                  <c:v>-0.29509754481749212</c:v>
                </c:pt>
                <c:pt idx="23">
                  <c:v>-2.4477250679834319</c:v>
                </c:pt>
                <c:pt idx="24">
                  <c:v>-1.2914342721624741</c:v>
                </c:pt>
                <c:pt idx="25">
                  <c:v>2.7636007675273064</c:v>
                </c:pt>
                <c:pt idx="26">
                  <c:v>4.8362771529396822</c:v>
                </c:pt>
                <c:pt idx="27">
                  <c:v>-0.82788336126604767</c:v>
                </c:pt>
                <c:pt idx="28">
                  <c:v>6.8710725986242052</c:v>
                </c:pt>
                <c:pt idx="29">
                  <c:v>3.169691823099273</c:v>
                </c:pt>
                <c:pt idx="30">
                  <c:v>0.87801747862083923</c:v>
                </c:pt>
                <c:pt idx="31">
                  <c:v>3.1172697382795698</c:v>
                </c:pt>
                <c:pt idx="32">
                  <c:v>4.5464689950995831</c:v>
                </c:pt>
                <c:pt idx="33">
                  <c:v>5.0254221584288106E-2</c:v>
                </c:pt>
                <c:pt idx="34">
                  <c:v>-6.9548544223439821</c:v>
                </c:pt>
                <c:pt idx="35">
                  <c:v>6.0523461266103029E-2</c:v>
                </c:pt>
                <c:pt idx="36">
                  <c:v>0.95630958702645907</c:v>
                </c:pt>
                <c:pt idx="37">
                  <c:v>-1.0625726742692811</c:v>
                </c:pt>
                <c:pt idx="38">
                  <c:v>2.8835975322827765</c:v>
                </c:pt>
                <c:pt idx="39">
                  <c:v>7.9269890807308832</c:v>
                </c:pt>
                <c:pt idx="40">
                  <c:v>-5.4486784456314838</c:v>
                </c:pt>
                <c:pt idx="41">
                  <c:v>-3.2931858568483476</c:v>
                </c:pt>
                <c:pt idx="42">
                  <c:v>-1.980402181673925</c:v>
                </c:pt>
                <c:pt idx="43">
                  <c:v>-4.8007727078847937</c:v>
                </c:pt>
                <c:pt idx="44">
                  <c:v>0.200209278654294</c:v>
                </c:pt>
                <c:pt idx="45">
                  <c:v>-1.608533500484556</c:v>
                </c:pt>
                <c:pt idx="46">
                  <c:v>-0.83195949524208634</c:v>
                </c:pt>
                <c:pt idx="47">
                  <c:v>1.1036902197589336</c:v>
                </c:pt>
                <c:pt idx="48">
                  <c:v>2.4683956473646504</c:v>
                </c:pt>
                <c:pt idx="49">
                  <c:v>-2.442933580885144</c:v>
                </c:pt>
                <c:pt idx="50">
                  <c:v>-5.0636343611129684</c:v>
                </c:pt>
                <c:pt idx="51">
                  <c:v>5.7211396613136669</c:v>
                </c:pt>
                <c:pt idx="52">
                  <c:v>3.4111377869828972</c:v>
                </c:pt>
                <c:pt idx="53">
                  <c:v>3.7387436377611203</c:v>
                </c:pt>
                <c:pt idx="54">
                  <c:v>-1.6542798483177648</c:v>
                </c:pt>
                <c:pt idx="55">
                  <c:v>-4.4639013445719309</c:v>
                </c:pt>
                <c:pt idx="56">
                  <c:v>1.1527546751986848</c:v>
                </c:pt>
                <c:pt idx="57">
                  <c:v>2.8741065474908276</c:v>
                </c:pt>
                <c:pt idx="58">
                  <c:v>0.73194362416932757</c:v>
                </c:pt>
                <c:pt idx="59">
                  <c:v>5.4309924571103165</c:v>
                </c:pt>
                <c:pt idx="60">
                  <c:v>0.58523594128896272</c:v>
                </c:pt>
                <c:pt idx="61">
                  <c:v>4.7460160775568019</c:v>
                </c:pt>
                <c:pt idx="62">
                  <c:v>-2.0472356613415079</c:v>
                </c:pt>
                <c:pt idx="63">
                  <c:v>0.49201095305395498</c:v>
                </c:pt>
                <c:pt idx="64">
                  <c:v>0.34104531604475113</c:v>
                </c:pt>
                <c:pt idx="65">
                  <c:v>-0.97241215625167987</c:v>
                </c:pt>
                <c:pt idx="66">
                  <c:v>-3.5154171530108704</c:v>
                </c:pt>
                <c:pt idx="67">
                  <c:v>-3.2487683766786026</c:v>
                </c:pt>
                <c:pt idx="68">
                  <c:v>3.5717231999953456</c:v>
                </c:pt>
                <c:pt idx="69">
                  <c:v>-2.4309281583843947</c:v>
                </c:pt>
                <c:pt idx="70">
                  <c:v>-3.726512510848591</c:v>
                </c:pt>
                <c:pt idx="71">
                  <c:v>-6.4431559041210571</c:v>
                </c:pt>
                <c:pt idx="72">
                  <c:v>-2.3006281026110478</c:v>
                </c:pt>
                <c:pt idx="73">
                  <c:v>-5.2549601659249499</c:v>
                </c:pt>
                <c:pt idx="74">
                  <c:v>-4.7024577558132394</c:v>
                </c:pt>
                <c:pt idx="75">
                  <c:v>5.0976705180311823</c:v>
                </c:pt>
                <c:pt idx="76">
                  <c:v>1.111893451641953</c:v>
                </c:pt>
                <c:pt idx="77">
                  <c:v>-3.7666359075149827</c:v>
                </c:pt>
                <c:pt idx="78">
                  <c:v>-1.0315132876709945</c:v>
                </c:pt>
                <c:pt idx="79">
                  <c:v>-0.16480099184779234</c:v>
                </c:pt>
                <c:pt idx="80">
                  <c:v>-0.66223355490606783</c:v>
                </c:pt>
                <c:pt idx="81">
                  <c:v>0.42619816083337853</c:v>
                </c:pt>
                <c:pt idx="82">
                  <c:v>1.5073381234561354</c:v>
                </c:pt>
                <c:pt idx="83">
                  <c:v>-0.17805432948314731</c:v>
                </c:pt>
                <c:pt idx="84">
                  <c:v>-1.7414959369094887</c:v>
                </c:pt>
                <c:pt idx="85">
                  <c:v>-0.84969024214682909</c:v>
                </c:pt>
                <c:pt idx="86">
                  <c:v>-1.388861235733875</c:v>
                </c:pt>
                <c:pt idx="87">
                  <c:v>-4.4796117934166277</c:v>
                </c:pt>
                <c:pt idx="88">
                  <c:v>-0.95749005877525795</c:v>
                </c:pt>
                <c:pt idx="89">
                  <c:v>-2.8533466861697234</c:v>
                </c:pt>
                <c:pt idx="90">
                  <c:v>0.27626252605914431</c:v>
                </c:pt>
                <c:pt idx="91">
                  <c:v>-3.928881219571069</c:v>
                </c:pt>
                <c:pt idx="92">
                  <c:v>3.084261957248112</c:v>
                </c:pt>
                <c:pt idx="93">
                  <c:v>22.718030343813567</c:v>
                </c:pt>
                <c:pt idx="94">
                  <c:v>-0.67951021378922638</c:v>
                </c:pt>
                <c:pt idx="95">
                  <c:v>-11.25035221292068</c:v>
                </c:pt>
                <c:pt idx="96">
                  <c:v>-6.3350699108251982</c:v>
                </c:pt>
                <c:pt idx="97">
                  <c:v>-6.1745531486671732</c:v>
                </c:pt>
                <c:pt idx="98">
                  <c:v>-0.33043054767985097</c:v>
                </c:pt>
                <c:pt idx="99">
                  <c:v>1.1982257807758843</c:v>
                </c:pt>
                <c:pt idx="100">
                  <c:v>1.5726368261846368E-3</c:v>
                </c:pt>
                <c:pt idx="101">
                  <c:v>-5.4492174282628989</c:v>
                </c:pt>
                <c:pt idx="102">
                  <c:v>-1.0065406526960543</c:v>
                </c:pt>
                <c:pt idx="103">
                  <c:v>-3.8422217052988663</c:v>
                </c:pt>
                <c:pt idx="104">
                  <c:v>2.7627577434331294</c:v>
                </c:pt>
                <c:pt idx="105">
                  <c:v>1.5231017409413448</c:v>
                </c:pt>
                <c:pt idx="106">
                  <c:v>-3.6284076861675465</c:v>
                </c:pt>
                <c:pt idx="107">
                  <c:v>3.1346441079976182</c:v>
                </c:pt>
                <c:pt idx="108">
                  <c:v>-2.6785533571999323</c:v>
                </c:pt>
                <c:pt idx="109">
                  <c:v>0.99398688586029715</c:v>
                </c:pt>
                <c:pt idx="110">
                  <c:v>-2.2051390463234468</c:v>
                </c:pt>
                <c:pt idx="111">
                  <c:v>2.7601108234025049</c:v>
                </c:pt>
                <c:pt idx="112">
                  <c:v>7.0392246168942121</c:v>
                </c:pt>
                <c:pt idx="113">
                  <c:v>-0.75986813240760531</c:v>
                </c:pt>
                <c:pt idx="114">
                  <c:v>2.8162379836155425</c:v>
                </c:pt>
                <c:pt idx="115">
                  <c:v>-3.6090763958733354</c:v>
                </c:pt>
                <c:pt idx="116">
                  <c:v>0.81371893325172673</c:v>
                </c:pt>
                <c:pt idx="117">
                  <c:v>4.4366362268480222</c:v>
                </c:pt>
                <c:pt idx="118">
                  <c:v>5.8081283158400323</c:v>
                </c:pt>
                <c:pt idx="119">
                  <c:v>0.68538085993896525</c:v>
                </c:pt>
                <c:pt idx="120">
                  <c:v>4.8140065524002287</c:v>
                </c:pt>
                <c:pt idx="121">
                  <c:v>-5.2752837635329397E-2</c:v>
                </c:pt>
                <c:pt idx="122">
                  <c:v>-0.47894905600962673</c:v>
                </c:pt>
                <c:pt idx="123">
                  <c:v>-1.0965726572150571</c:v>
                </c:pt>
                <c:pt idx="124">
                  <c:v>-0.94407290377285369</c:v>
                </c:pt>
                <c:pt idx="125">
                  <c:v>-1.6417350932407273</c:v>
                </c:pt>
                <c:pt idx="126">
                  <c:v>-1.7475232583407787</c:v>
                </c:pt>
                <c:pt idx="127">
                  <c:v>2.2837584764305405</c:v>
                </c:pt>
                <c:pt idx="128">
                  <c:v>-3.0739870608543121</c:v>
                </c:pt>
                <c:pt idx="129">
                  <c:v>2.975005095238624</c:v>
                </c:pt>
                <c:pt idx="130">
                  <c:v>0.93316545187276256</c:v>
                </c:pt>
                <c:pt idx="131">
                  <c:v>2.8739930241962406</c:v>
                </c:pt>
                <c:pt idx="132">
                  <c:v>-0.32490913108196423</c:v>
                </c:pt>
                <c:pt idx="133">
                  <c:v>0.78909600938921054</c:v>
                </c:pt>
                <c:pt idx="134">
                  <c:v>2.6833974388807733</c:v>
                </c:pt>
                <c:pt idx="135">
                  <c:v>1.0678833471082769</c:v>
                </c:pt>
                <c:pt idx="136">
                  <c:v>1.2119612565140145</c:v>
                </c:pt>
                <c:pt idx="137">
                  <c:v>0.40782863634065564</c:v>
                </c:pt>
                <c:pt idx="138">
                  <c:v>3.5126985705706368</c:v>
                </c:pt>
                <c:pt idx="139">
                  <c:v>-0.49273810938626056</c:v>
                </c:pt>
                <c:pt idx="140">
                  <c:v>-6.1593980298642501</c:v>
                </c:pt>
                <c:pt idx="141">
                  <c:v>0.73145310681503739</c:v>
                </c:pt>
                <c:pt idx="142">
                  <c:v>-4.2624529790554542</c:v>
                </c:pt>
                <c:pt idx="143">
                  <c:v>0.28584233008137488</c:v>
                </c:pt>
                <c:pt idx="144">
                  <c:v>3.7711228012189388</c:v>
                </c:pt>
                <c:pt idx="145">
                  <c:v>9.0342054447932585E-2</c:v>
                </c:pt>
                <c:pt idx="146">
                  <c:v>-0.66984553221685195</c:v>
                </c:pt>
                <c:pt idx="147">
                  <c:v>-3.6814230219684787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9-4D1C-80BB-8181D45446F1}"/>
            </c:ext>
          </c:extLst>
        </c:ser>
        <c:ser>
          <c:idx val="3"/>
          <c:order val="3"/>
          <c:tx>
            <c:strRef>
              <c:f>data85!$AY$1</c:f>
              <c:strCache>
                <c:ptCount val="1"/>
                <c:pt idx="0">
                  <c:v>dtcnp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data85!$AY$2:$AY$149</c:f>
              <c:numCache>
                <c:formatCode>#,##0.000</c:formatCode>
                <c:ptCount val="148"/>
                <c:pt idx="0">
                  <c:v>7.8507364886504662</c:v>
                </c:pt>
                <c:pt idx="1">
                  <c:v>-3.4785190443158598</c:v>
                </c:pt>
                <c:pt idx="2">
                  <c:v>2.931810530566036</c:v>
                </c:pt>
                <c:pt idx="3">
                  <c:v>0.15344603575115279</c:v>
                </c:pt>
                <c:pt idx="4">
                  <c:v>-15.152131842670858</c:v>
                </c:pt>
                <c:pt idx="5">
                  <c:v>6.3768595919179711</c:v>
                </c:pt>
                <c:pt idx="6">
                  <c:v>4.2210226232112724</c:v>
                </c:pt>
                <c:pt idx="7">
                  <c:v>4.6370427972930495</c:v>
                </c:pt>
                <c:pt idx="8">
                  <c:v>-0.4794364516250601</c:v>
                </c:pt>
                <c:pt idx="9">
                  <c:v>-1.2862694637440395</c:v>
                </c:pt>
                <c:pt idx="10">
                  <c:v>3.1793854992240904</c:v>
                </c:pt>
                <c:pt idx="11">
                  <c:v>8.1327996180273363</c:v>
                </c:pt>
                <c:pt idx="12">
                  <c:v>1.4963151044066443</c:v>
                </c:pt>
                <c:pt idx="13">
                  <c:v>6.6120188002714233</c:v>
                </c:pt>
                <c:pt idx="14">
                  <c:v>-2.0692695965018419</c:v>
                </c:pt>
                <c:pt idx="15">
                  <c:v>-8.8583007069484516</c:v>
                </c:pt>
                <c:pt idx="16">
                  <c:v>-0.13984624430684123</c:v>
                </c:pt>
                <c:pt idx="17">
                  <c:v>2.6561915790079511</c:v>
                </c:pt>
                <c:pt idx="18">
                  <c:v>-3.1897097569715354</c:v>
                </c:pt>
                <c:pt idx="19">
                  <c:v>1.0227513481266317</c:v>
                </c:pt>
                <c:pt idx="20">
                  <c:v>5.1744717926138213</c:v>
                </c:pt>
                <c:pt idx="21">
                  <c:v>-4.2585812724177448</c:v>
                </c:pt>
                <c:pt idx="22">
                  <c:v>0.49464232860399115</c:v>
                </c:pt>
                <c:pt idx="23">
                  <c:v>-1.5303786258120935</c:v>
                </c:pt>
                <c:pt idx="24">
                  <c:v>2.1389922170199434</c:v>
                </c:pt>
                <c:pt idx="25">
                  <c:v>-1.4769261721499709</c:v>
                </c:pt>
                <c:pt idx="26">
                  <c:v>-2.4609445070745926</c:v>
                </c:pt>
                <c:pt idx="27">
                  <c:v>-0.30387891149706936</c:v>
                </c:pt>
                <c:pt idx="28">
                  <c:v>-4.3476757558754366</c:v>
                </c:pt>
                <c:pt idx="29">
                  <c:v>-5.0478680109610332</c:v>
                </c:pt>
                <c:pt idx="30">
                  <c:v>0.64632083760540116</c:v>
                </c:pt>
                <c:pt idx="31">
                  <c:v>-0.98538476573578138</c:v>
                </c:pt>
                <c:pt idx="32">
                  <c:v>-3.0632190683594027</c:v>
                </c:pt>
                <c:pt idx="33">
                  <c:v>-0.23357859191821617</c:v>
                </c:pt>
                <c:pt idx="34">
                  <c:v>6.4499497048549843</c:v>
                </c:pt>
                <c:pt idx="35">
                  <c:v>2.1711665233396951</c:v>
                </c:pt>
                <c:pt idx="36">
                  <c:v>1.9295606664740164</c:v>
                </c:pt>
                <c:pt idx="37">
                  <c:v>2.8492350448618522</c:v>
                </c:pt>
                <c:pt idx="38">
                  <c:v>-2.7345735718799569</c:v>
                </c:pt>
                <c:pt idx="39">
                  <c:v>-3.4062972851712736</c:v>
                </c:pt>
                <c:pt idx="40">
                  <c:v>4.2263771318469745</c:v>
                </c:pt>
                <c:pt idx="41">
                  <c:v>4.9529995711627181E-2</c:v>
                </c:pt>
                <c:pt idx="42">
                  <c:v>1.6712581856393118</c:v>
                </c:pt>
                <c:pt idx="43">
                  <c:v>3.6085419961283525</c:v>
                </c:pt>
                <c:pt idx="44">
                  <c:v>-0.7377125628470379</c:v>
                </c:pt>
                <c:pt idx="45">
                  <c:v>1.7475027275900299</c:v>
                </c:pt>
                <c:pt idx="46">
                  <c:v>-3.2158357668093558</c:v>
                </c:pt>
                <c:pt idx="47">
                  <c:v>-1.6268161252068545</c:v>
                </c:pt>
                <c:pt idx="48">
                  <c:v>-3.9933379456521712</c:v>
                </c:pt>
                <c:pt idx="49">
                  <c:v>-7.7386454221790366</c:v>
                </c:pt>
                <c:pt idx="50">
                  <c:v>-1.5024643767873778</c:v>
                </c:pt>
                <c:pt idx="51">
                  <c:v>-6.2236058766183664</c:v>
                </c:pt>
                <c:pt idx="52">
                  <c:v>-6.172779215677072</c:v>
                </c:pt>
                <c:pt idx="53">
                  <c:v>5.3046744014552383</c:v>
                </c:pt>
                <c:pt idx="54">
                  <c:v>0.37264746760796086</c:v>
                </c:pt>
                <c:pt idx="55">
                  <c:v>4.5303702151295413</c:v>
                </c:pt>
                <c:pt idx="56">
                  <c:v>-1.3264969174035643</c:v>
                </c:pt>
                <c:pt idx="57">
                  <c:v>-0.43500915382769312</c:v>
                </c:pt>
                <c:pt idx="58">
                  <c:v>-4.1606957545259684</c:v>
                </c:pt>
                <c:pt idx="59">
                  <c:v>-5.2967346058435014</c:v>
                </c:pt>
                <c:pt idx="60">
                  <c:v>-3.669580641695148</c:v>
                </c:pt>
                <c:pt idx="61">
                  <c:v>-6.6611347423813809</c:v>
                </c:pt>
                <c:pt idx="62">
                  <c:v>-2.0090214122008074</c:v>
                </c:pt>
                <c:pt idx="63">
                  <c:v>-2.2707465844105776</c:v>
                </c:pt>
                <c:pt idx="64">
                  <c:v>0.23297003722229015</c:v>
                </c:pt>
                <c:pt idx="65">
                  <c:v>0.29731039632407896</c:v>
                </c:pt>
                <c:pt idx="66">
                  <c:v>1.2389745268569721</c:v>
                </c:pt>
                <c:pt idx="67">
                  <c:v>7.148721238840527</c:v>
                </c:pt>
                <c:pt idx="68">
                  <c:v>-1.7007926697010243</c:v>
                </c:pt>
                <c:pt idx="69">
                  <c:v>2.1111864583594033</c:v>
                </c:pt>
                <c:pt idx="70">
                  <c:v>6.6825706846524993</c:v>
                </c:pt>
                <c:pt idx="71">
                  <c:v>7.7202496661435633</c:v>
                </c:pt>
                <c:pt idx="72">
                  <c:v>1.5044335971863823</c:v>
                </c:pt>
                <c:pt idx="73">
                  <c:v>9.7081778213124466</c:v>
                </c:pt>
                <c:pt idx="74">
                  <c:v>5.2736386317506811</c:v>
                </c:pt>
                <c:pt idx="75">
                  <c:v>-7.6958303224022311</c:v>
                </c:pt>
                <c:pt idx="76">
                  <c:v>-0.55784403692301165</c:v>
                </c:pt>
                <c:pt idx="77">
                  <c:v>8.4784225866963272</c:v>
                </c:pt>
                <c:pt idx="78">
                  <c:v>1.4259943751445894</c:v>
                </c:pt>
                <c:pt idx="79">
                  <c:v>-1.6139590560529224</c:v>
                </c:pt>
                <c:pt idx="80">
                  <c:v>-1.4667623091654545</c:v>
                </c:pt>
                <c:pt idx="81">
                  <c:v>-2.1333475605334615</c:v>
                </c:pt>
                <c:pt idx="82">
                  <c:v>-0.78033598195759246</c:v>
                </c:pt>
                <c:pt idx="83">
                  <c:v>2.4594952108490213</c:v>
                </c:pt>
                <c:pt idx="84">
                  <c:v>0.63041461747818583</c:v>
                </c:pt>
                <c:pt idx="85">
                  <c:v>2.937581391115434</c:v>
                </c:pt>
                <c:pt idx="86">
                  <c:v>0.86411226629499938</c:v>
                </c:pt>
                <c:pt idx="87">
                  <c:v>5.4143791459765547</c:v>
                </c:pt>
                <c:pt idx="88">
                  <c:v>2.3780601941682264</c:v>
                </c:pt>
                <c:pt idx="89">
                  <c:v>4.8431112050038392</c:v>
                </c:pt>
                <c:pt idx="90">
                  <c:v>2.2777953847051911</c:v>
                </c:pt>
                <c:pt idx="91">
                  <c:v>3.491579107753787</c:v>
                </c:pt>
                <c:pt idx="92">
                  <c:v>-9.0412459453589662</c:v>
                </c:pt>
                <c:pt idx="93">
                  <c:v>-25.653846310056515</c:v>
                </c:pt>
                <c:pt idx="94">
                  <c:v>-2.1262927259335438</c:v>
                </c:pt>
                <c:pt idx="95">
                  <c:v>16.367071402610012</c:v>
                </c:pt>
                <c:pt idx="96">
                  <c:v>8.9146950168996799</c:v>
                </c:pt>
                <c:pt idx="97">
                  <c:v>6.8998511364724076</c:v>
                </c:pt>
                <c:pt idx="98">
                  <c:v>-1.3049412379183107</c:v>
                </c:pt>
                <c:pt idx="99">
                  <c:v>-2.5034391704539174</c:v>
                </c:pt>
                <c:pt idx="100">
                  <c:v>4.6217772967435948</c:v>
                </c:pt>
                <c:pt idx="101">
                  <c:v>6.8564874848575217</c:v>
                </c:pt>
                <c:pt idx="102">
                  <c:v>2.8836570699704991</c:v>
                </c:pt>
                <c:pt idx="103">
                  <c:v>6.0935426750420048</c:v>
                </c:pt>
                <c:pt idx="104">
                  <c:v>-2.9400228548157168</c:v>
                </c:pt>
                <c:pt idx="105">
                  <c:v>-2.4312660327447349</c:v>
                </c:pt>
                <c:pt idx="106">
                  <c:v>3.6904221962916157</c:v>
                </c:pt>
                <c:pt idx="107">
                  <c:v>-4.8189758904584812</c:v>
                </c:pt>
                <c:pt idx="108">
                  <c:v>2.9358701433562553</c:v>
                </c:pt>
                <c:pt idx="109">
                  <c:v>-0.3620414676155177</c:v>
                </c:pt>
                <c:pt idx="110">
                  <c:v>-0.36302851955064563</c:v>
                </c:pt>
                <c:pt idx="111">
                  <c:v>-6.0216202439550859</c:v>
                </c:pt>
                <c:pt idx="112">
                  <c:v>-7.1167791225571069</c:v>
                </c:pt>
                <c:pt idx="113">
                  <c:v>0.7980814470448786</c:v>
                </c:pt>
                <c:pt idx="114">
                  <c:v>-2.2300252248603929</c:v>
                </c:pt>
                <c:pt idx="115">
                  <c:v>3.9371002222843638</c:v>
                </c:pt>
                <c:pt idx="116">
                  <c:v>-2.2161253669253487</c:v>
                </c:pt>
                <c:pt idx="117">
                  <c:v>-7.3338597527884559</c:v>
                </c:pt>
                <c:pt idx="118">
                  <c:v>-9.4629669497830413</c:v>
                </c:pt>
                <c:pt idx="119">
                  <c:v>0.45453069767666865</c:v>
                </c:pt>
                <c:pt idx="120">
                  <c:v>-8.4101986708062189</c:v>
                </c:pt>
                <c:pt idx="121">
                  <c:v>0.60673935080585084</c:v>
                </c:pt>
                <c:pt idx="122">
                  <c:v>1.3450533730135263</c:v>
                </c:pt>
                <c:pt idx="123">
                  <c:v>1.8784286863107449</c:v>
                </c:pt>
                <c:pt idx="124">
                  <c:v>1.4764858145001438</c:v>
                </c:pt>
                <c:pt idx="125">
                  <c:v>-1.5732076310044094</c:v>
                </c:pt>
                <c:pt idx="126">
                  <c:v>2.4992095318687948</c:v>
                </c:pt>
                <c:pt idx="127">
                  <c:v>-1.2875014669289817</c:v>
                </c:pt>
                <c:pt idx="128">
                  <c:v>4.7301748996284108</c:v>
                </c:pt>
                <c:pt idx="129">
                  <c:v>-2.895802224823977</c:v>
                </c:pt>
                <c:pt idx="130">
                  <c:v>1.9779812845987972</c:v>
                </c:pt>
                <c:pt idx="131">
                  <c:v>-4.4134008327390655</c:v>
                </c:pt>
                <c:pt idx="132">
                  <c:v>-2.8029344563656475</c:v>
                </c:pt>
                <c:pt idx="133">
                  <c:v>-2.1419539301431265</c:v>
                </c:pt>
                <c:pt idx="134">
                  <c:v>0.14716988030140021</c:v>
                </c:pt>
                <c:pt idx="135">
                  <c:v>-2.5585588741308016</c:v>
                </c:pt>
                <c:pt idx="136">
                  <c:v>-2.9859768713895405</c:v>
                </c:pt>
                <c:pt idx="137">
                  <c:v>1.6463472917195789</c:v>
                </c:pt>
                <c:pt idx="138">
                  <c:v>-6.4594066621973818</c:v>
                </c:pt>
                <c:pt idx="139">
                  <c:v>3.31810819227668</c:v>
                </c:pt>
                <c:pt idx="140">
                  <c:v>7.5553291728800422</c:v>
                </c:pt>
                <c:pt idx="141">
                  <c:v>2.0697627392960873</c:v>
                </c:pt>
                <c:pt idx="142">
                  <c:v>4.0968748170033864</c:v>
                </c:pt>
                <c:pt idx="143">
                  <c:v>-0.29567636135264885</c:v>
                </c:pt>
                <c:pt idx="144">
                  <c:v>-4.9312872152627483</c:v>
                </c:pt>
                <c:pt idx="145">
                  <c:v>6.105826925545875E-2</c:v>
                </c:pt>
                <c:pt idx="146">
                  <c:v>-1.2908976984523655</c:v>
                </c:pt>
                <c:pt idx="147">
                  <c:v>-2.1510514913688228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A9-4D1C-80BB-8181D4544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data85!$AE$1</c:f>
              <c:strCache>
                <c:ptCount val="1"/>
                <c:pt idx="0">
                  <c:v>fedp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data85!$AE$2:$AE$149</c:f>
              <c:numCache>
                <c:formatCode>#,##0.000</c:formatCode>
                <c:ptCount val="148"/>
                <c:pt idx="0">
                  <c:v>3.2571706791521642</c:v>
                </c:pt>
                <c:pt idx="1">
                  <c:v>3.1738373458188311</c:v>
                </c:pt>
                <c:pt idx="2">
                  <c:v>2.8405040124854972</c:v>
                </c:pt>
                <c:pt idx="3">
                  <c:v>2.0905040124854972</c:v>
                </c:pt>
                <c:pt idx="4">
                  <c:v>1.2988373458188311</c:v>
                </c:pt>
                <c:pt idx="5">
                  <c:v>1.1738373458188311</c:v>
                </c:pt>
                <c:pt idx="6">
                  <c:v>1.2571706791521642</c:v>
                </c:pt>
                <c:pt idx="7">
                  <c:v>2.0071706791521642</c:v>
                </c:pt>
                <c:pt idx="8">
                  <c:v>2.1738373458188311</c:v>
                </c:pt>
                <c:pt idx="9">
                  <c:v>2.1321706791521642</c:v>
                </c:pt>
                <c:pt idx="10">
                  <c:v>2.0905040124854972</c:v>
                </c:pt>
                <c:pt idx="11">
                  <c:v>2.7571706791521642</c:v>
                </c:pt>
                <c:pt idx="12">
                  <c:v>3.3405040124854981</c:v>
                </c:pt>
                <c:pt idx="13">
                  <c:v>3.7155040124854981</c:v>
                </c:pt>
                <c:pt idx="14">
                  <c:v>4.8821706791521642</c:v>
                </c:pt>
                <c:pt idx="15">
                  <c:v>4.9655040124854981</c:v>
                </c:pt>
                <c:pt idx="16">
                  <c:v>3.5071706791521642</c:v>
                </c:pt>
                <c:pt idx="17">
                  <c:v>3.5071706791521642</c:v>
                </c:pt>
                <c:pt idx="18">
                  <c:v>3.5071706791521642</c:v>
                </c:pt>
                <c:pt idx="19">
                  <c:v>3.5071706791521642</c:v>
                </c:pt>
                <c:pt idx="20">
                  <c:v>3.2571706791521642</c:v>
                </c:pt>
                <c:pt idx="21">
                  <c:v>2.6738373458188311</c:v>
                </c:pt>
                <c:pt idx="22">
                  <c:v>1.5905040124854972</c:v>
                </c:pt>
                <c:pt idx="23">
                  <c:v>1.0071706791521642</c:v>
                </c:pt>
                <c:pt idx="24">
                  <c:v>0.75717067915216418</c:v>
                </c:pt>
                <c:pt idx="25">
                  <c:v>-0.15949598751450278</c:v>
                </c:pt>
                <c:pt idx="26">
                  <c:v>-0.74282932084783582</c:v>
                </c:pt>
                <c:pt idx="27">
                  <c:v>-0.99282932084783582</c:v>
                </c:pt>
                <c:pt idx="28">
                  <c:v>-1.5761626541811693</c:v>
                </c:pt>
                <c:pt idx="29">
                  <c:v>-1.7428293208478358</c:v>
                </c:pt>
                <c:pt idx="30">
                  <c:v>-1.7428293208478358</c:v>
                </c:pt>
                <c:pt idx="31">
                  <c:v>-1.7428293208478358</c:v>
                </c:pt>
                <c:pt idx="32">
                  <c:v>-1.7428293208478358</c:v>
                </c:pt>
                <c:pt idx="33">
                  <c:v>-1.7428293208478358</c:v>
                </c:pt>
                <c:pt idx="34">
                  <c:v>-1.4928293208478358</c:v>
                </c:pt>
                <c:pt idx="35">
                  <c:v>-0.65949598751450278</c:v>
                </c:pt>
                <c:pt idx="36">
                  <c:v>-0.15949598751450278</c:v>
                </c:pt>
                <c:pt idx="37">
                  <c:v>0.50717067915216418</c:v>
                </c:pt>
                <c:pt idx="38">
                  <c:v>1.0905040124854972</c:v>
                </c:pt>
                <c:pt idx="39">
                  <c:v>1.2571706791521642</c:v>
                </c:pt>
                <c:pt idx="40">
                  <c:v>1.0071706791521642</c:v>
                </c:pt>
                <c:pt idx="41">
                  <c:v>0.92383734581883115</c:v>
                </c:pt>
                <c:pt idx="42">
                  <c:v>0.50717067915216418</c:v>
                </c:pt>
                <c:pt idx="43">
                  <c:v>0.50717067915216418</c:v>
                </c:pt>
                <c:pt idx="44">
                  <c:v>0.50717067915216418</c:v>
                </c:pt>
                <c:pt idx="45">
                  <c:v>0.50717067915216418</c:v>
                </c:pt>
                <c:pt idx="46">
                  <c:v>0.59050401248549722</c:v>
                </c:pt>
                <c:pt idx="47">
                  <c:v>0.75717067915216418</c:v>
                </c:pt>
                <c:pt idx="48">
                  <c:v>0.75717067915216418</c:v>
                </c:pt>
                <c:pt idx="49">
                  <c:v>0.75717067915216418</c:v>
                </c:pt>
                <c:pt idx="50">
                  <c:v>0.75717067915216418</c:v>
                </c:pt>
                <c:pt idx="51">
                  <c:v>0.75717067915216418</c:v>
                </c:pt>
                <c:pt idx="52">
                  <c:v>0.67383734581883115</c:v>
                </c:pt>
                <c:pt idx="53">
                  <c:v>9.0504012485497221E-2</c:v>
                </c:pt>
                <c:pt idx="54">
                  <c:v>7.1706791521641833E-3</c:v>
                </c:pt>
                <c:pt idx="55">
                  <c:v>9.0504012485497221E-2</c:v>
                </c:pt>
                <c:pt idx="56">
                  <c:v>0.42383734581883115</c:v>
                </c:pt>
                <c:pt idx="57">
                  <c:v>0.67383734581883115</c:v>
                </c:pt>
                <c:pt idx="58">
                  <c:v>1.0071706791521642</c:v>
                </c:pt>
                <c:pt idx="59">
                  <c:v>1.5905040124854972</c:v>
                </c:pt>
                <c:pt idx="60">
                  <c:v>1.7571706791521642</c:v>
                </c:pt>
                <c:pt idx="61">
                  <c:v>1.7571706791521642</c:v>
                </c:pt>
                <c:pt idx="62">
                  <c:v>0.59050401248549722</c:v>
                </c:pt>
                <c:pt idx="63">
                  <c:v>-0.65949598751450278</c:v>
                </c:pt>
                <c:pt idx="64">
                  <c:v>-1.3261626541811693</c:v>
                </c:pt>
                <c:pt idx="65">
                  <c:v>-2.6594959875145023</c:v>
                </c:pt>
                <c:pt idx="66">
                  <c:v>-2.9928293208478358</c:v>
                </c:pt>
                <c:pt idx="67">
                  <c:v>-2.9928293208478358</c:v>
                </c:pt>
                <c:pt idx="68">
                  <c:v>-2.9928293208478358</c:v>
                </c:pt>
                <c:pt idx="69">
                  <c:v>-3.3261626541811689</c:v>
                </c:pt>
                <c:pt idx="70">
                  <c:v>-3.4928293208478358</c:v>
                </c:pt>
                <c:pt idx="71">
                  <c:v>-3.5761626541811689</c:v>
                </c:pt>
                <c:pt idx="72">
                  <c:v>-3.7428293208478358</c:v>
                </c:pt>
                <c:pt idx="73">
                  <c:v>-3.7428293208478358</c:v>
                </c:pt>
                <c:pt idx="74">
                  <c:v>-3.7428293208478358</c:v>
                </c:pt>
                <c:pt idx="75">
                  <c:v>-3.6594959875145028</c:v>
                </c:pt>
                <c:pt idx="76">
                  <c:v>-3.2428293208478358</c:v>
                </c:pt>
                <c:pt idx="77">
                  <c:v>-2.7428293208478358</c:v>
                </c:pt>
                <c:pt idx="78">
                  <c:v>-2.2428293208478358</c:v>
                </c:pt>
                <c:pt idx="79">
                  <c:v>-1.7428293208478358</c:v>
                </c:pt>
                <c:pt idx="80">
                  <c:v>-1.2428293208478358</c:v>
                </c:pt>
                <c:pt idx="81">
                  <c:v>-0.74282932084783582</c:v>
                </c:pt>
                <c:pt idx="82">
                  <c:v>-0.15949598751450278</c:v>
                </c:pt>
                <c:pt idx="83">
                  <c:v>0.25717067915216418</c:v>
                </c:pt>
                <c:pt idx="84">
                  <c:v>0.50717067915216418</c:v>
                </c:pt>
                <c:pt idx="85">
                  <c:v>0.50717067915216418</c:v>
                </c:pt>
                <c:pt idx="86">
                  <c:v>0.50717067915216418</c:v>
                </c:pt>
                <c:pt idx="87">
                  <c:v>0.50717067915216418</c:v>
                </c:pt>
                <c:pt idx="88">
                  <c:v>0.34050401248549722</c:v>
                </c:pt>
                <c:pt idx="89">
                  <c:v>-0.32616265418116885</c:v>
                </c:pt>
                <c:pt idx="90">
                  <c:v>-1.9928293208478358</c:v>
                </c:pt>
                <c:pt idx="91">
                  <c:v>-2.7428293208478358</c:v>
                </c:pt>
                <c:pt idx="92">
                  <c:v>-2.7428293208478358</c:v>
                </c:pt>
                <c:pt idx="93">
                  <c:v>-4.0344959875145028</c:v>
                </c:pt>
                <c:pt idx="94">
                  <c:v>-4.6178293208478358</c:v>
                </c:pt>
                <c:pt idx="95">
                  <c:v>-4.6178293208478358</c:v>
                </c:pt>
                <c:pt idx="96">
                  <c:v>-4.6178293208478358</c:v>
                </c:pt>
                <c:pt idx="97">
                  <c:v>-4.6178293208478358</c:v>
                </c:pt>
                <c:pt idx="98">
                  <c:v>-4.6178293208478358</c:v>
                </c:pt>
                <c:pt idx="99">
                  <c:v>-4.6178293208478358</c:v>
                </c:pt>
                <c:pt idx="100">
                  <c:v>-4.6178293208478358</c:v>
                </c:pt>
                <c:pt idx="101">
                  <c:v>-4.6178293208478358</c:v>
                </c:pt>
                <c:pt idx="102">
                  <c:v>-4.6178293208478358</c:v>
                </c:pt>
                <c:pt idx="103">
                  <c:v>-4.6178293208478358</c:v>
                </c:pt>
                <c:pt idx="104">
                  <c:v>-4.6178293208478358</c:v>
                </c:pt>
                <c:pt idx="105">
                  <c:v>-4.6178293208478358</c:v>
                </c:pt>
                <c:pt idx="106">
                  <c:v>-4.6178293208478358</c:v>
                </c:pt>
                <c:pt idx="107">
                  <c:v>-4.6178293208478358</c:v>
                </c:pt>
                <c:pt idx="108">
                  <c:v>-4.6178293208478358</c:v>
                </c:pt>
                <c:pt idx="109">
                  <c:v>-4.6178293208478358</c:v>
                </c:pt>
                <c:pt idx="110">
                  <c:v>-4.6178293208478358</c:v>
                </c:pt>
                <c:pt idx="111">
                  <c:v>-4.6178293208478358</c:v>
                </c:pt>
                <c:pt idx="112">
                  <c:v>-4.6178293208478358</c:v>
                </c:pt>
                <c:pt idx="113">
                  <c:v>-4.6178293208478358</c:v>
                </c:pt>
                <c:pt idx="114">
                  <c:v>-4.6178293208478358</c:v>
                </c:pt>
                <c:pt idx="115">
                  <c:v>-4.6178293208478358</c:v>
                </c:pt>
                <c:pt idx="116">
                  <c:v>-4.6178293208478358</c:v>
                </c:pt>
                <c:pt idx="117">
                  <c:v>-4.6178293208478358</c:v>
                </c:pt>
                <c:pt idx="118">
                  <c:v>-4.6178293208478358</c:v>
                </c:pt>
                <c:pt idx="119">
                  <c:v>-4.6178293208478358</c:v>
                </c:pt>
                <c:pt idx="120">
                  <c:v>-4.6178293208478358</c:v>
                </c:pt>
                <c:pt idx="121">
                  <c:v>-4.5344959875145028</c:v>
                </c:pt>
                <c:pt idx="122">
                  <c:v>-4.3678293208478358</c:v>
                </c:pt>
                <c:pt idx="123">
                  <c:v>-4.3678293208478358</c:v>
                </c:pt>
                <c:pt idx="124">
                  <c:v>-4.3678293208478358</c:v>
                </c:pt>
                <c:pt idx="125">
                  <c:v>-4.2844959875145028</c:v>
                </c:pt>
                <c:pt idx="126">
                  <c:v>-4.0344959875145028</c:v>
                </c:pt>
                <c:pt idx="127">
                  <c:v>-3.7844959875145023</c:v>
                </c:pt>
                <c:pt idx="128">
                  <c:v>-3.6178293208478358</c:v>
                </c:pt>
                <c:pt idx="129">
                  <c:v>-3.5344959875145028</c:v>
                </c:pt>
                <c:pt idx="130">
                  <c:v>-3.2844959875145028</c:v>
                </c:pt>
                <c:pt idx="131">
                  <c:v>-3.0344959875145028</c:v>
                </c:pt>
                <c:pt idx="132">
                  <c:v>-2.7844959875145028</c:v>
                </c:pt>
                <c:pt idx="133">
                  <c:v>-2.5344959875145023</c:v>
                </c:pt>
                <c:pt idx="134">
                  <c:v>-2.3678293208478358</c:v>
                </c:pt>
                <c:pt idx="135">
                  <c:v>-2.3678293208478358</c:v>
                </c:pt>
                <c:pt idx="136">
                  <c:v>-2.7011626541811693</c:v>
                </c:pt>
                <c:pt idx="137">
                  <c:v>-3.1178293208478358</c:v>
                </c:pt>
                <c:pt idx="138">
                  <c:v>-3.6178293208478358</c:v>
                </c:pt>
                <c:pt idx="139">
                  <c:v>-4.6178293208478358</c:v>
                </c:pt>
                <c:pt idx="140">
                  <c:v>-4.6178293208478358</c:v>
                </c:pt>
                <c:pt idx="141">
                  <c:v>-4.6178293208478358</c:v>
                </c:pt>
                <c:pt idx="142">
                  <c:v>-4.6178293208478358</c:v>
                </c:pt>
                <c:pt idx="143">
                  <c:v>-4.6178293208478358</c:v>
                </c:pt>
                <c:pt idx="144">
                  <c:v>-4.6178293208478358</c:v>
                </c:pt>
                <c:pt idx="145">
                  <c:v>-4.6178293208478358</c:v>
                </c:pt>
                <c:pt idx="146">
                  <c:v>-4.5344959875145028</c:v>
                </c:pt>
                <c:pt idx="147">
                  <c:v>-3.7844959875145023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6F-4FD2-B338-DB7419163B0E}"/>
            </c:ext>
          </c:extLst>
        </c:ser>
        <c:ser>
          <c:idx val="1"/>
          <c:order val="1"/>
          <c:tx>
            <c:strRef>
              <c:f>data85!$AF$1</c:f>
              <c:strCache>
                <c:ptCount val="1"/>
                <c:pt idx="0">
                  <c:v>fedlin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data85!$AF$2:$AF$149</c:f>
              <c:numCache>
                <c:formatCode>#,##0.000</c:formatCode>
                <c:ptCount val="148"/>
                <c:pt idx="0">
                  <c:v>-0.9723243708604592</c:v>
                </c:pt>
                <c:pt idx="1">
                  <c:v>-0.98335864350981428</c:v>
                </c:pt>
                <c:pt idx="2">
                  <c:v>-1.244392916159172</c:v>
                </c:pt>
                <c:pt idx="3">
                  <c:v>-1.9220938554751958</c:v>
                </c:pt>
                <c:pt idx="4">
                  <c:v>-2.6414614614578857</c:v>
                </c:pt>
                <c:pt idx="5">
                  <c:v>-2.6941624007739096</c:v>
                </c:pt>
                <c:pt idx="6">
                  <c:v>-2.5385300067565986</c:v>
                </c:pt>
                <c:pt idx="7">
                  <c:v>-1.7162309460726224</c:v>
                </c:pt>
                <c:pt idx="8">
                  <c:v>-1.4772652187219792</c:v>
                </c:pt>
                <c:pt idx="9">
                  <c:v>-1.44663282470467</c:v>
                </c:pt>
                <c:pt idx="10">
                  <c:v>-1.4160004306873608</c:v>
                </c:pt>
                <c:pt idx="11">
                  <c:v>-0.67703470333671767</c:v>
                </c:pt>
                <c:pt idx="12">
                  <c:v>-2.1402309319407564E-2</c:v>
                </c:pt>
                <c:pt idx="13">
                  <c:v>0.42589675136457039</c:v>
                </c:pt>
                <c:pt idx="14">
                  <c:v>1.6648624787152126</c:v>
                </c:pt>
                <c:pt idx="15">
                  <c:v>1.8204948727325228</c:v>
                </c:pt>
                <c:pt idx="16">
                  <c:v>0.43446060008316501</c:v>
                </c:pt>
                <c:pt idx="17">
                  <c:v>0.50675966076714118</c:v>
                </c:pt>
                <c:pt idx="18">
                  <c:v>0.57905872145111736</c:v>
                </c:pt>
                <c:pt idx="19">
                  <c:v>0.65135778213509443</c:v>
                </c:pt>
                <c:pt idx="20">
                  <c:v>0.47365684281907061</c:v>
                </c:pt>
                <c:pt idx="21">
                  <c:v>-3.7377429830285358E-2</c:v>
                </c:pt>
                <c:pt idx="22">
                  <c:v>-1.0484117024796431</c:v>
                </c:pt>
                <c:pt idx="23">
                  <c:v>-1.559445975129</c:v>
                </c:pt>
                <c:pt idx="24">
                  <c:v>-1.7371469144450238</c:v>
                </c:pt>
                <c:pt idx="25">
                  <c:v>-2.5815145204277137</c:v>
                </c:pt>
                <c:pt idx="26">
                  <c:v>-3.0925487930770705</c:v>
                </c:pt>
                <c:pt idx="27">
                  <c:v>-3.2702497323930944</c:v>
                </c:pt>
                <c:pt idx="28">
                  <c:v>-3.7812840050424508</c:v>
                </c:pt>
                <c:pt idx="29">
                  <c:v>-3.8756516110251411</c:v>
                </c:pt>
                <c:pt idx="30">
                  <c:v>-3.8033525503411649</c:v>
                </c:pt>
                <c:pt idx="31">
                  <c:v>-3.7310534896571887</c:v>
                </c:pt>
                <c:pt idx="32">
                  <c:v>-3.6587544289732117</c:v>
                </c:pt>
                <c:pt idx="33">
                  <c:v>-3.5864553682892355</c:v>
                </c:pt>
                <c:pt idx="34">
                  <c:v>-3.2641563076052593</c:v>
                </c:pt>
                <c:pt idx="35">
                  <c:v>-2.3585239135879492</c:v>
                </c:pt>
                <c:pt idx="36">
                  <c:v>-1.786224852903973</c:v>
                </c:pt>
                <c:pt idx="37">
                  <c:v>-1.0472591255533299</c:v>
                </c:pt>
                <c:pt idx="38">
                  <c:v>-0.39162673153602068</c:v>
                </c:pt>
                <c:pt idx="39">
                  <c:v>-0.15266100418537665</c:v>
                </c:pt>
                <c:pt idx="40">
                  <c:v>-0.33036194350140047</c:v>
                </c:pt>
                <c:pt idx="41">
                  <c:v>-0.34139621615075733</c:v>
                </c:pt>
                <c:pt idx="42">
                  <c:v>-0.68576382213344722</c:v>
                </c:pt>
                <c:pt idx="43">
                  <c:v>-0.61346476144947104</c:v>
                </c:pt>
                <c:pt idx="44">
                  <c:v>-0.54116570076549486</c:v>
                </c:pt>
                <c:pt idx="45">
                  <c:v>-0.46886664008151779</c:v>
                </c:pt>
                <c:pt idx="46">
                  <c:v>-0.31323424606420858</c:v>
                </c:pt>
                <c:pt idx="47">
                  <c:v>-7.4268518713565435E-2</c:v>
                </c:pt>
                <c:pt idx="48">
                  <c:v>-1.969458029589255E-3</c:v>
                </c:pt>
                <c:pt idx="49">
                  <c:v>7.0329602654387813E-2</c:v>
                </c:pt>
                <c:pt idx="50">
                  <c:v>0.14262866333836399</c:v>
                </c:pt>
                <c:pt idx="51">
                  <c:v>0.21492772402234017</c:v>
                </c:pt>
                <c:pt idx="52">
                  <c:v>0.2038934513729842</c:v>
                </c:pt>
                <c:pt idx="53">
                  <c:v>-0.30714082127637354</c:v>
                </c:pt>
                <c:pt idx="54">
                  <c:v>-0.3181750939257304</c:v>
                </c:pt>
                <c:pt idx="55">
                  <c:v>-0.1625426999084203</c:v>
                </c:pt>
                <c:pt idx="56">
                  <c:v>0.24308969410888981</c:v>
                </c:pt>
                <c:pt idx="57">
                  <c:v>0.56538875479286599</c:v>
                </c:pt>
                <c:pt idx="58">
                  <c:v>0.97102114881017521</c:v>
                </c:pt>
                <c:pt idx="59">
                  <c:v>1.6266535428274853</c:v>
                </c:pt>
                <c:pt idx="60">
                  <c:v>1.8656192701781285</c:v>
                </c:pt>
                <c:pt idx="61">
                  <c:v>1.9379183308621046</c:v>
                </c:pt>
                <c:pt idx="62">
                  <c:v>0.84355072487941474</c:v>
                </c:pt>
                <c:pt idx="63">
                  <c:v>-0.33415021443660908</c:v>
                </c:pt>
                <c:pt idx="64">
                  <c:v>-0.92851782041929942</c:v>
                </c:pt>
                <c:pt idx="65">
                  <c:v>-2.1895520930686563</c:v>
                </c:pt>
                <c:pt idx="66">
                  <c:v>-2.4505863657180127</c:v>
                </c:pt>
                <c:pt idx="67">
                  <c:v>-2.3782873050340365</c:v>
                </c:pt>
                <c:pt idx="68">
                  <c:v>-2.3059882443500603</c:v>
                </c:pt>
                <c:pt idx="69">
                  <c:v>-2.5670225169994163</c:v>
                </c:pt>
                <c:pt idx="70">
                  <c:v>-2.6613901229821071</c:v>
                </c:pt>
                <c:pt idx="71">
                  <c:v>-2.6724243956314639</c:v>
                </c:pt>
                <c:pt idx="72">
                  <c:v>-2.7667920016141538</c:v>
                </c:pt>
                <c:pt idx="73">
                  <c:v>-2.6944929409301777</c:v>
                </c:pt>
                <c:pt idx="74">
                  <c:v>-2.6221938802462015</c:v>
                </c:pt>
                <c:pt idx="75">
                  <c:v>-2.4665614862288923</c:v>
                </c:pt>
                <c:pt idx="76">
                  <c:v>-1.9775957588782482</c:v>
                </c:pt>
                <c:pt idx="77">
                  <c:v>-1.4052966981942721</c:v>
                </c:pt>
                <c:pt idx="78">
                  <c:v>-0.83299763751029587</c:v>
                </c:pt>
                <c:pt idx="79">
                  <c:v>-0.26069857682631881</c:v>
                </c:pt>
                <c:pt idx="80">
                  <c:v>0.31160048385765649</c:v>
                </c:pt>
                <c:pt idx="81">
                  <c:v>0.88389954454163444</c:v>
                </c:pt>
                <c:pt idx="82">
                  <c:v>1.5395319385589437</c:v>
                </c:pt>
                <c:pt idx="83">
                  <c:v>2.0284976659095868</c:v>
                </c:pt>
                <c:pt idx="84">
                  <c:v>2.350796726593563</c:v>
                </c:pt>
                <c:pt idx="85">
                  <c:v>2.4230957872775392</c:v>
                </c:pt>
                <c:pt idx="86">
                  <c:v>2.4953948479615153</c:v>
                </c:pt>
                <c:pt idx="87">
                  <c:v>2.5676939086454933</c:v>
                </c:pt>
                <c:pt idx="88">
                  <c:v>2.4733263026628025</c:v>
                </c:pt>
                <c:pt idx="89">
                  <c:v>1.8789586966801126</c:v>
                </c:pt>
                <c:pt idx="90">
                  <c:v>0.28459109069742183</c:v>
                </c:pt>
                <c:pt idx="91">
                  <c:v>-0.39310984861860199</c:v>
                </c:pt>
                <c:pt idx="92">
                  <c:v>-0.32081078793462581</c:v>
                </c:pt>
                <c:pt idx="93">
                  <c:v>-1.5401783939173161</c:v>
                </c:pt>
                <c:pt idx="94">
                  <c:v>-2.0512126665666717</c:v>
                </c:pt>
                <c:pt idx="95">
                  <c:v>-1.9789136058826955</c:v>
                </c:pt>
                <c:pt idx="96">
                  <c:v>-1.9066145451987193</c:v>
                </c:pt>
                <c:pt idx="97">
                  <c:v>-1.8343154845147431</c:v>
                </c:pt>
                <c:pt idx="98">
                  <c:v>-1.762016423830767</c:v>
                </c:pt>
                <c:pt idx="99">
                  <c:v>-1.6897173631467908</c:v>
                </c:pt>
                <c:pt idx="100">
                  <c:v>-1.6174183024628146</c:v>
                </c:pt>
                <c:pt idx="101">
                  <c:v>-1.5451192417788366</c:v>
                </c:pt>
                <c:pt idx="102">
                  <c:v>-1.4728201810948605</c:v>
                </c:pt>
                <c:pt idx="103">
                  <c:v>-1.4005211204108843</c:v>
                </c:pt>
                <c:pt idx="104">
                  <c:v>-1.3282220597269081</c:v>
                </c:pt>
                <c:pt idx="105">
                  <c:v>-1.2559229990429319</c:v>
                </c:pt>
                <c:pt idx="106">
                  <c:v>-1.1836239383589557</c:v>
                </c:pt>
                <c:pt idx="107">
                  <c:v>-1.1113248776749796</c:v>
                </c:pt>
                <c:pt idx="108">
                  <c:v>-1.0390258169910016</c:v>
                </c:pt>
                <c:pt idx="109">
                  <c:v>-0.96672675630702543</c:v>
                </c:pt>
                <c:pt idx="110">
                  <c:v>-0.89442769562304925</c:v>
                </c:pt>
                <c:pt idx="111">
                  <c:v>-0.82212863493907307</c:v>
                </c:pt>
                <c:pt idx="112">
                  <c:v>-0.74982957425509689</c:v>
                </c:pt>
                <c:pt idx="113">
                  <c:v>-0.67753051357112071</c:v>
                </c:pt>
                <c:pt idx="114">
                  <c:v>-0.60523145288714275</c:v>
                </c:pt>
                <c:pt idx="115">
                  <c:v>-0.53293239220316657</c:v>
                </c:pt>
                <c:pt idx="116">
                  <c:v>-0.46063333151919039</c:v>
                </c:pt>
                <c:pt idx="117">
                  <c:v>-0.38833427083521421</c:v>
                </c:pt>
                <c:pt idx="118">
                  <c:v>-0.31603521015123803</c:v>
                </c:pt>
                <c:pt idx="119">
                  <c:v>-0.24373614946726185</c:v>
                </c:pt>
                <c:pt idx="120">
                  <c:v>-0.17143708878328567</c:v>
                </c:pt>
                <c:pt idx="121">
                  <c:v>-1.5804694765974375E-2</c:v>
                </c:pt>
                <c:pt idx="122">
                  <c:v>0.22316103258466846</c:v>
                </c:pt>
                <c:pt idx="123">
                  <c:v>0.29546009326864464</c:v>
                </c:pt>
                <c:pt idx="124">
                  <c:v>0.36775915395262082</c:v>
                </c:pt>
                <c:pt idx="125">
                  <c:v>0.52339154796993026</c:v>
                </c:pt>
                <c:pt idx="126">
                  <c:v>0.84569060865390655</c:v>
                </c:pt>
                <c:pt idx="127">
                  <c:v>1.1679896693378828</c:v>
                </c:pt>
                <c:pt idx="128">
                  <c:v>1.4069553966885273</c:v>
                </c:pt>
                <c:pt idx="129">
                  <c:v>1.5625877907058368</c:v>
                </c:pt>
                <c:pt idx="130">
                  <c:v>1.8848868513898129</c:v>
                </c:pt>
                <c:pt idx="131">
                  <c:v>2.2071859120737889</c:v>
                </c:pt>
                <c:pt idx="132">
                  <c:v>2.5294849727577651</c:v>
                </c:pt>
                <c:pt idx="133">
                  <c:v>2.8517840334417417</c:v>
                </c:pt>
                <c:pt idx="134">
                  <c:v>3.0907497607923844</c:v>
                </c:pt>
                <c:pt idx="135">
                  <c:v>3.1630488214763623</c:v>
                </c:pt>
                <c:pt idx="136">
                  <c:v>2.902014548827005</c:v>
                </c:pt>
                <c:pt idx="137">
                  <c:v>2.5576469428443147</c:v>
                </c:pt>
                <c:pt idx="138">
                  <c:v>2.1299460035282909</c:v>
                </c:pt>
                <c:pt idx="139">
                  <c:v>1.2022450642122671</c:v>
                </c:pt>
                <c:pt idx="140">
                  <c:v>1.2745441248962432</c:v>
                </c:pt>
                <c:pt idx="141">
                  <c:v>1.3468431855802212</c:v>
                </c:pt>
                <c:pt idx="142">
                  <c:v>1.4191422462641974</c:v>
                </c:pt>
                <c:pt idx="143">
                  <c:v>1.4914413069481736</c:v>
                </c:pt>
                <c:pt idx="144">
                  <c:v>1.5637403676321497</c:v>
                </c:pt>
                <c:pt idx="145">
                  <c:v>1.6360394283161259</c:v>
                </c:pt>
                <c:pt idx="146">
                  <c:v>1.7916718223334354</c:v>
                </c:pt>
                <c:pt idx="147">
                  <c:v>2.6139708830174118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F-4FD2-B338-DB7419163B0E}"/>
            </c:ext>
          </c:extLst>
        </c:ser>
        <c:ser>
          <c:idx val="2"/>
          <c:order val="2"/>
          <c:tx>
            <c:strRef>
              <c:f>data85!$AG$1</c:f>
              <c:strCache>
                <c:ptCount val="1"/>
                <c:pt idx="0">
                  <c:v>fedhp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data85!$AG$2:$AG$149</c:f>
              <c:numCache>
                <c:formatCode>#,##0.000</c:formatCode>
                <c:ptCount val="148"/>
                <c:pt idx="0">
                  <c:v>-0.6278605947115139</c:v>
                </c:pt>
                <c:pt idx="1">
                  <c:v>-0.49345962927026843</c:v>
                </c:pt>
                <c:pt idx="2">
                  <c:v>-0.63084785564725454</c:v>
                </c:pt>
                <c:pt idx="3">
                  <c:v>-1.2076367504061336</c:v>
                </c:pt>
                <c:pt idx="4">
                  <c:v>-1.8493768435341202</c:v>
                </c:pt>
                <c:pt idx="5">
                  <c:v>-1.8475305587160928</c:v>
                </c:pt>
                <c:pt idx="6">
                  <c:v>-1.6590711257763902</c:v>
                </c:pt>
                <c:pt idx="7">
                  <c:v>-0.82315040127348205</c:v>
                </c:pt>
                <c:pt idx="8">
                  <c:v>-0.58621665564556125</c:v>
                </c:pt>
                <c:pt idx="9">
                  <c:v>-0.56920369033002505</c:v>
                </c:pt>
                <c:pt idx="10">
                  <c:v>-0.55934558802115575</c:v>
                </c:pt>
                <c:pt idx="11">
                  <c:v>0.15647932089321781</c:v>
                </c:pt>
                <c:pt idx="12">
                  <c:v>0.79174229701777854</c:v>
                </c:pt>
                <c:pt idx="13">
                  <c:v>1.2264834680483157</c:v>
                </c:pt>
                <c:pt idx="14">
                  <c:v>2.465248122744983</c:v>
                </c:pt>
                <c:pt idx="15">
                  <c:v>2.6368149977004087</c:v>
                </c:pt>
                <c:pt idx="16">
                  <c:v>1.2850887160971682</c:v>
                </c:pt>
                <c:pt idx="17">
                  <c:v>1.4106592250776124</c:v>
                </c:pt>
                <c:pt idx="18">
                  <c:v>1.5549799580031962</c:v>
                </c:pt>
                <c:pt idx="19">
                  <c:v>1.7169560195530353</c:v>
                </c:pt>
                <c:pt idx="20">
                  <c:v>1.6445206519324911</c:v>
                </c:pt>
                <c:pt idx="21">
                  <c:v>1.2512006665013695</c:v>
                </c:pt>
                <c:pt idx="22">
                  <c:v>0.36616171587868873</c:v>
                </c:pt>
                <c:pt idx="23">
                  <c:v>-1.554588106642818E-2</c:v>
                </c:pt>
                <c:pt idx="24">
                  <c:v>-6.5767323203947292E-2</c:v>
                </c:pt>
                <c:pt idx="25">
                  <c:v>-0.78967142656150102</c:v>
                </c:pt>
                <c:pt idx="26">
                  <c:v>-1.1923859025897166</c:v>
                </c:pt>
                <c:pt idx="27">
                  <c:v>-1.2785449180976229</c:v>
                </c:pt>
                <c:pt idx="28">
                  <c:v>-1.7187040653717962</c:v>
                </c:pt>
                <c:pt idx="29">
                  <c:v>-1.7659531794583323</c:v>
                </c:pt>
                <c:pt idx="30">
                  <c:v>-1.6723079053624712</c:v>
                </c:pt>
                <c:pt idx="31">
                  <c:v>-1.6053468340189587</c:v>
                </c:pt>
                <c:pt idx="32">
                  <c:v>-1.5649366972550194</c:v>
                </c:pt>
                <c:pt idx="33">
                  <c:v>-1.5499408851266168</c:v>
                </c:pt>
                <c:pt idx="34">
                  <c:v>-1.3082447022539325</c:v>
                </c:pt>
                <c:pt idx="35">
                  <c:v>-0.50343140687061183</c:v>
                </c:pt>
                <c:pt idx="36">
                  <c:v>-4.8266604271391067E-2</c:v>
                </c:pt>
                <c:pt idx="37">
                  <c:v>0.56146541154495377</c:v>
                </c:pt>
                <c:pt idx="38">
                  <c:v>1.0800105132073154</c:v>
                </c:pt>
                <c:pt idx="39">
                  <c:v>1.1779303241290409</c:v>
                </c:pt>
                <c:pt idx="40">
                  <c:v>0.85844479448605249</c:v>
                </c:pt>
                <c:pt idx="41">
                  <c:v>0.70737100133502384</c:v>
                </c:pt>
                <c:pt idx="42">
                  <c:v>0.22665616040273928</c:v>
                </c:pt>
                <c:pt idx="43">
                  <c:v>0.16780538054014738</c:v>
                </c:pt>
                <c:pt idx="44">
                  <c:v>0.11551544383127599</c:v>
                </c:pt>
                <c:pt idx="45">
                  <c:v>7.1044920663983824E-2</c:v>
                </c:pt>
                <c:pt idx="46">
                  <c:v>0.11891351760706481</c:v>
                </c:pt>
                <c:pt idx="47">
                  <c:v>0.26026320482056597</c:v>
                </c:pt>
                <c:pt idx="48">
                  <c:v>0.24616163151602866</c:v>
                </c:pt>
                <c:pt idx="49">
                  <c:v>0.24418044906865077</c:v>
                </c:pt>
                <c:pt idx="50">
                  <c:v>0.25507079116726761</c:v>
                </c:pt>
                <c:pt idx="51">
                  <c:v>0.27943117872004919</c:v>
                </c:pt>
                <c:pt idx="52">
                  <c:v>0.23436738005735247</c:v>
                </c:pt>
                <c:pt idx="53">
                  <c:v>-0.29652281431050209</c:v>
                </c:pt>
                <c:pt idx="54">
                  <c:v>-0.31312142681906074</c:v>
                </c:pt>
                <c:pt idx="55">
                  <c:v>-0.14845848647826099</c:v>
                </c:pt>
                <c:pt idx="56">
                  <c:v>0.28129834526038877</c:v>
                </c:pt>
                <c:pt idx="57">
                  <c:v>0.64340752683275948</c:v>
                </c:pt>
                <c:pt idx="58">
                  <c:v>1.1049517052089382</c:v>
                </c:pt>
                <c:pt idx="59">
                  <c:v>1.8326113976547411</c:v>
                </c:pt>
                <c:pt idx="60">
                  <c:v>2.1590431932868954</c:v>
                </c:pt>
                <c:pt idx="61">
                  <c:v>2.3324249657652603</c:v>
                </c:pt>
                <c:pt idx="62">
                  <c:v>1.3495851867538908</c:v>
                </c:pt>
                <c:pt idx="63">
                  <c:v>0.28922789564657503</c:v>
                </c:pt>
                <c:pt idx="64">
                  <c:v>-0.18745302557128829</c:v>
                </c:pt>
                <c:pt idx="65">
                  <c:v>-1.3361111290157486</c:v>
                </c:pt>
                <c:pt idx="66">
                  <c:v>-1.4956161419952081</c:v>
                </c:pt>
                <c:pt idx="67">
                  <c:v>-1.3373360556957663</c:v>
                </c:pt>
                <c:pt idx="68">
                  <c:v>-1.1983707678814439</c:v>
                </c:pt>
                <c:pt idx="69">
                  <c:v>-1.4149843412814518</c:v>
                </c:pt>
                <c:pt idx="70">
                  <c:v>-1.4893585235617413</c:v>
                </c:pt>
                <c:pt idx="71">
                  <c:v>-1.5061240305082972</c:v>
                </c:pt>
                <c:pt idx="72">
                  <c:v>-1.6323140621632128</c:v>
                </c:pt>
                <c:pt idx="73">
                  <c:v>-1.6173538243828465</c:v>
                </c:pt>
                <c:pt idx="74">
                  <c:v>-1.6263149934013712</c:v>
                </c:pt>
                <c:pt idx="75">
                  <c:v>-1.5732583993127214</c:v>
                </c:pt>
                <c:pt idx="76">
                  <c:v>-1.2045617586732873</c:v>
                </c:pt>
                <c:pt idx="77">
                  <c:v>-0.76561950153989056</c:v>
                </c:pt>
                <c:pt idx="78">
                  <c:v>-0.33440654020351301</c:v>
                </c:pt>
                <c:pt idx="79">
                  <c:v>9.4914058566657911E-2</c:v>
                </c:pt>
                <c:pt idx="80">
                  <c:v>0.52838823208906094</c:v>
                </c:pt>
                <c:pt idx="81">
                  <c:v>0.97200259639553011</c:v>
                </c:pt>
                <c:pt idx="82">
                  <c:v>1.5147468582061769</c:v>
                </c:pt>
                <c:pt idx="83">
                  <c:v>1.9116698892850335</c:v>
                </c:pt>
                <c:pt idx="84">
                  <c:v>2.1668738446097517</c:v>
                </c:pt>
                <c:pt idx="85">
                  <c:v>2.199932752143849</c:v>
                </c:pt>
                <c:pt idx="86">
                  <c:v>2.2623996770312944</c:v>
                </c:pt>
                <c:pt idx="87">
                  <c:v>2.3544527264459671</c:v>
                </c:pt>
                <c:pt idx="88">
                  <c:v>2.3081893410969334</c:v>
                </c:pt>
                <c:pt idx="89">
                  <c:v>1.7875687620725662</c:v>
                </c:pt>
                <c:pt idx="90">
                  <c:v>0.28844094545638299</c:v>
                </c:pt>
                <c:pt idx="91">
                  <c:v>-0.27779471647772569</c:v>
                </c:pt>
                <c:pt idx="92">
                  <c:v>-8.3252440380114034E-2</c:v>
                </c:pt>
                <c:pt idx="93">
                  <c:v>-1.1748728212033384</c:v>
                </c:pt>
                <c:pt idx="94">
                  <c:v>-1.5578777544580502</c:v>
                </c:pt>
                <c:pt idx="95">
                  <c:v>-1.361754840141649</c:v>
                </c:pt>
                <c:pt idx="96">
                  <c:v>-1.1733513379883302</c:v>
                </c:pt>
                <c:pt idx="97">
                  <c:v>-0.99533007762386716</c:v>
                </c:pt>
                <c:pt idx="98">
                  <c:v>-0.82962054408779029</c:v>
                </c:pt>
                <c:pt idx="99">
                  <c:v>-0.67753014112111509</c:v>
                </c:pt>
                <c:pt idx="100">
                  <c:v>-0.5398477596248018</c:v>
                </c:pt>
                <c:pt idx="101">
                  <c:v>-0.41693883416160948</c:v>
                </c:pt>
                <c:pt idx="102">
                  <c:v>-0.30883139444453167</c:v>
                </c:pt>
                <c:pt idx="103">
                  <c:v>-0.21529288341521097</c:v>
                </c:pt>
                <c:pt idx="104">
                  <c:v>-0.13589772439376202</c:v>
                </c:pt>
                <c:pt idx="105">
                  <c:v>-7.0085782648164979E-2</c:v>
                </c:pt>
                <c:pt idx="106">
                  <c:v>-1.7211987368654008E-2</c:v>
                </c:pt>
                <c:pt idx="107">
                  <c:v>2.3412535868691825E-2</c:v>
                </c:pt>
                <c:pt idx="108">
                  <c:v>5.2487418979898753E-2</c:v>
                </c:pt>
                <c:pt idx="109">
                  <c:v>7.0697661046075111E-2</c:v>
                </c:pt>
                <c:pt idx="110">
                  <c:v>7.8695456511466755E-2</c:v>
                </c:pt>
                <c:pt idx="111">
                  <c:v>7.7088813782165755E-2</c:v>
                </c:pt>
                <c:pt idx="112">
                  <c:v>6.6436556603944499E-2</c:v>
                </c:pt>
                <c:pt idx="113">
                  <c:v>4.724932821396155E-2</c:v>
                </c:pt>
                <c:pt idx="114">
                  <c:v>1.999624900149799E-2</c:v>
                </c:pt>
                <c:pt idx="115">
                  <c:v>-1.488309147429881E-2</c:v>
                </c:pt>
                <c:pt idx="116">
                  <c:v>-5.6961601309907406E-2</c:v>
                </c:pt>
                <c:pt idx="117">
                  <c:v>-0.10580288666963494</c:v>
                </c:pt>
                <c:pt idx="118">
                  <c:v>-0.16093495271696984</c:v>
                </c:pt>
                <c:pt idx="119">
                  <c:v>-0.22181967781123191</c:v>
                </c:pt>
                <c:pt idx="120">
                  <c:v>-0.28781835596629274</c:v>
                </c:pt>
                <c:pt idx="121">
                  <c:v>-0.27482031056405876</c:v>
                </c:pt>
                <c:pt idx="122">
                  <c:v>-0.18186831184729069</c:v>
                </c:pt>
                <c:pt idx="123">
                  <c:v>-0.25783336736464713</c:v>
                </c:pt>
                <c:pt idx="124">
                  <c:v>-0.33480615030321559</c:v>
                </c:pt>
                <c:pt idx="125">
                  <c:v>-0.3280495213288141</c:v>
                </c:pt>
                <c:pt idx="126">
                  <c:v>-0.15261708726332135</c:v>
                </c:pt>
                <c:pt idx="127">
                  <c:v>2.6642576022213982E-2</c:v>
                </c:pt>
                <c:pt idx="128">
                  <c:v>0.12830961166961652</c:v>
                </c:pt>
                <c:pt idx="129">
                  <c:v>0.15428084454402979</c:v>
                </c:pt>
                <c:pt idx="130">
                  <c:v>0.35637290600330451</c:v>
                </c:pt>
                <c:pt idx="131">
                  <c:v>0.56963933521078469</c:v>
                </c:pt>
                <c:pt idx="132">
                  <c:v>0.79557760493022922</c:v>
                </c:pt>
                <c:pt idx="133">
                  <c:v>1.0353291633408903</c:v>
                </c:pt>
                <c:pt idx="134">
                  <c:v>1.206204889285605</c:v>
                </c:pt>
                <c:pt idx="135">
                  <c:v>1.2248685808801227</c:v>
                </c:pt>
                <c:pt idx="136">
                  <c:v>0.92389682485105551</c:v>
                </c:pt>
                <c:pt idx="137">
                  <c:v>0.5517673317286329</c:v>
                </c:pt>
                <c:pt idx="138">
                  <c:v>0.10638037652755217</c:v>
                </c:pt>
                <c:pt idx="139">
                  <c:v>-0.83137528698648644</c:v>
                </c:pt>
                <c:pt idx="140">
                  <c:v>-0.76401072611644549</c:v>
                </c:pt>
                <c:pt idx="141">
                  <c:v>-0.69351739861092132</c:v>
                </c:pt>
                <c:pt idx="142">
                  <c:v>-0.6214092555146874</c:v>
                </c:pt>
                <c:pt idx="143">
                  <c:v>-0.54876679949838503</c:v>
                </c:pt>
                <c:pt idx="144">
                  <c:v>-0.4762821524479588</c:v>
                </c:pt>
                <c:pt idx="145">
                  <c:v>-0.40430445699966677</c:v>
                </c:pt>
                <c:pt idx="146">
                  <c:v>-0.24955184611115391</c:v>
                </c:pt>
                <c:pt idx="147">
                  <c:v>0.57151023754555963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6F-4FD2-B338-DB7419163B0E}"/>
            </c:ext>
          </c:extLst>
        </c:ser>
        <c:ser>
          <c:idx val="3"/>
          <c:order val="3"/>
          <c:tx>
            <c:strRef>
              <c:f>data85!$AD$1</c:f>
              <c:strCache>
                <c:ptCount val="1"/>
                <c:pt idx="0">
                  <c:v>fed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data85!$AD$2:$AD$149</c:f>
              <c:numCache>
                <c:formatCode>#,##0.000</c:formatCode>
                <c:ptCount val="148"/>
                <c:pt idx="0">
                  <c:v>8</c:v>
                </c:pt>
                <c:pt idx="1">
                  <c:v>7.916666666666667</c:v>
                </c:pt>
                <c:pt idx="2">
                  <c:v>7.583333333333333</c:v>
                </c:pt>
                <c:pt idx="3">
                  <c:v>6.833333333333333</c:v>
                </c:pt>
                <c:pt idx="4">
                  <c:v>6.041666666666667</c:v>
                </c:pt>
                <c:pt idx="5">
                  <c:v>5.916666666666667</c:v>
                </c:pt>
                <c:pt idx="6">
                  <c:v>6</c:v>
                </c:pt>
                <c:pt idx="7">
                  <c:v>6.75</c:v>
                </c:pt>
                <c:pt idx="8">
                  <c:v>6.916666666666667</c:v>
                </c:pt>
                <c:pt idx="9">
                  <c:v>6.875</c:v>
                </c:pt>
                <c:pt idx="10">
                  <c:v>6.833333333333333</c:v>
                </c:pt>
                <c:pt idx="11">
                  <c:v>7.5</c:v>
                </c:pt>
                <c:pt idx="12">
                  <c:v>8.0833333333333339</c:v>
                </c:pt>
                <c:pt idx="13">
                  <c:v>8.4583333333333339</c:v>
                </c:pt>
                <c:pt idx="14">
                  <c:v>9.625</c:v>
                </c:pt>
                <c:pt idx="15">
                  <c:v>9.7083333333333339</c:v>
                </c:pt>
                <c:pt idx="16">
                  <c:v>8.25</c:v>
                </c:pt>
                <c:pt idx="17">
                  <c:v>8.25</c:v>
                </c:pt>
                <c:pt idx="18">
                  <c:v>8.25</c:v>
                </c:pt>
                <c:pt idx="19">
                  <c:v>8.25</c:v>
                </c:pt>
                <c:pt idx="20">
                  <c:v>8</c:v>
                </c:pt>
                <c:pt idx="21">
                  <c:v>7.416666666666667</c:v>
                </c:pt>
                <c:pt idx="22">
                  <c:v>6.333333333333333</c:v>
                </c:pt>
                <c:pt idx="23">
                  <c:v>5.75</c:v>
                </c:pt>
                <c:pt idx="24">
                  <c:v>5.5</c:v>
                </c:pt>
                <c:pt idx="25">
                  <c:v>4.583333333333333</c:v>
                </c:pt>
                <c:pt idx="26">
                  <c:v>4</c:v>
                </c:pt>
                <c:pt idx="27">
                  <c:v>3.75</c:v>
                </c:pt>
                <c:pt idx="28">
                  <c:v>3.1666666666666665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3.25</c:v>
                </c:pt>
                <c:pt idx="35">
                  <c:v>4.083333333333333</c:v>
                </c:pt>
                <c:pt idx="36">
                  <c:v>4.583333333333333</c:v>
                </c:pt>
                <c:pt idx="37">
                  <c:v>5.25</c:v>
                </c:pt>
                <c:pt idx="38">
                  <c:v>5.833333333333333</c:v>
                </c:pt>
                <c:pt idx="39">
                  <c:v>6</c:v>
                </c:pt>
                <c:pt idx="40">
                  <c:v>5.75</c:v>
                </c:pt>
                <c:pt idx="41">
                  <c:v>5.666666666666667</c:v>
                </c:pt>
                <c:pt idx="42">
                  <c:v>5.25</c:v>
                </c:pt>
                <c:pt idx="43">
                  <c:v>5.25</c:v>
                </c:pt>
                <c:pt idx="44">
                  <c:v>5.25</c:v>
                </c:pt>
                <c:pt idx="45">
                  <c:v>5.25</c:v>
                </c:pt>
                <c:pt idx="46">
                  <c:v>5.333333333333333</c:v>
                </c:pt>
                <c:pt idx="47">
                  <c:v>5.5</c:v>
                </c:pt>
                <c:pt idx="48">
                  <c:v>5.5</c:v>
                </c:pt>
                <c:pt idx="49">
                  <c:v>5.5</c:v>
                </c:pt>
                <c:pt idx="50">
                  <c:v>5.5</c:v>
                </c:pt>
                <c:pt idx="51">
                  <c:v>5.5</c:v>
                </c:pt>
                <c:pt idx="52">
                  <c:v>5.416666666666667</c:v>
                </c:pt>
                <c:pt idx="53">
                  <c:v>4.833333333333333</c:v>
                </c:pt>
                <c:pt idx="54">
                  <c:v>4.75</c:v>
                </c:pt>
                <c:pt idx="55">
                  <c:v>4.833333333333333</c:v>
                </c:pt>
                <c:pt idx="56">
                  <c:v>5.166666666666667</c:v>
                </c:pt>
                <c:pt idx="57">
                  <c:v>5.416666666666667</c:v>
                </c:pt>
                <c:pt idx="58">
                  <c:v>5.75</c:v>
                </c:pt>
                <c:pt idx="59">
                  <c:v>6.333333333333333</c:v>
                </c:pt>
                <c:pt idx="60">
                  <c:v>6.5</c:v>
                </c:pt>
                <c:pt idx="61">
                  <c:v>6.5</c:v>
                </c:pt>
                <c:pt idx="62">
                  <c:v>5.333333333333333</c:v>
                </c:pt>
                <c:pt idx="63">
                  <c:v>4.083333333333333</c:v>
                </c:pt>
                <c:pt idx="64">
                  <c:v>3.4166666666666665</c:v>
                </c:pt>
                <c:pt idx="65">
                  <c:v>2.0833333333333335</c:v>
                </c:pt>
                <c:pt idx="66">
                  <c:v>1.75</c:v>
                </c:pt>
                <c:pt idx="67">
                  <c:v>1.75</c:v>
                </c:pt>
                <c:pt idx="68">
                  <c:v>1.75</c:v>
                </c:pt>
                <c:pt idx="69">
                  <c:v>1.4166666666666667</c:v>
                </c:pt>
                <c:pt idx="70">
                  <c:v>1.25</c:v>
                </c:pt>
                <c:pt idx="71">
                  <c:v>1.1666666666666667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1.0833333333333333</c:v>
                </c:pt>
                <c:pt idx="76">
                  <c:v>1.5</c:v>
                </c:pt>
                <c:pt idx="77">
                  <c:v>2</c:v>
                </c:pt>
                <c:pt idx="78">
                  <c:v>2.5</c:v>
                </c:pt>
                <c:pt idx="79">
                  <c:v>3</c:v>
                </c:pt>
                <c:pt idx="80">
                  <c:v>3.5</c:v>
                </c:pt>
                <c:pt idx="81">
                  <c:v>4</c:v>
                </c:pt>
                <c:pt idx="82">
                  <c:v>4.583333333333333</c:v>
                </c:pt>
                <c:pt idx="83">
                  <c:v>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5.083333333333333</c:v>
                </c:pt>
                <c:pt idx="89">
                  <c:v>4.416666666666667</c:v>
                </c:pt>
                <c:pt idx="90">
                  <c:v>2.75</c:v>
                </c:pt>
                <c:pt idx="91">
                  <c:v>2</c:v>
                </c:pt>
                <c:pt idx="92">
                  <c:v>2</c:v>
                </c:pt>
                <c:pt idx="93">
                  <c:v>0.70833333333333337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0.20833333333333334</c:v>
                </c:pt>
                <c:pt idx="122">
                  <c:v>0.375</c:v>
                </c:pt>
                <c:pt idx="123">
                  <c:v>0.375</c:v>
                </c:pt>
                <c:pt idx="124">
                  <c:v>0.375</c:v>
                </c:pt>
                <c:pt idx="125">
                  <c:v>0.45833333333333331</c:v>
                </c:pt>
                <c:pt idx="126">
                  <c:v>0.70833333333333337</c:v>
                </c:pt>
                <c:pt idx="127">
                  <c:v>0.95833333333333337</c:v>
                </c:pt>
                <c:pt idx="128">
                  <c:v>1.125</c:v>
                </c:pt>
                <c:pt idx="129">
                  <c:v>1.2083333333333333</c:v>
                </c:pt>
                <c:pt idx="130">
                  <c:v>1.4583333333333333</c:v>
                </c:pt>
                <c:pt idx="131">
                  <c:v>1.7083333333333333</c:v>
                </c:pt>
                <c:pt idx="132">
                  <c:v>1.9583333333333333</c:v>
                </c:pt>
                <c:pt idx="133">
                  <c:v>2.2083333333333335</c:v>
                </c:pt>
                <c:pt idx="134">
                  <c:v>2.375</c:v>
                </c:pt>
                <c:pt idx="135">
                  <c:v>2.375</c:v>
                </c:pt>
                <c:pt idx="136">
                  <c:v>2.0416666666666665</c:v>
                </c:pt>
                <c:pt idx="137">
                  <c:v>1.625</c:v>
                </c:pt>
                <c:pt idx="138">
                  <c:v>1.125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0.20833333333333334</c:v>
                </c:pt>
                <c:pt idx="147">
                  <c:v>0.95833333333333337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6F-4FD2-B338-DB7419163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data85!$AI$1</c:f>
              <c:strCache>
                <c:ptCount val="1"/>
                <c:pt idx="0">
                  <c:v>rextp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data85!$AI$2:$AI$149</c:f>
              <c:numCache>
                <c:formatCode>#,##0.000</c:formatCode>
                <c:ptCount val="148"/>
                <c:pt idx="0">
                  <c:v>3.4567769344679196</c:v>
                </c:pt>
                <c:pt idx="1">
                  <c:v>3.3645547122456989</c:v>
                </c:pt>
                <c:pt idx="2">
                  <c:v>3.6278880455790308</c:v>
                </c:pt>
                <c:pt idx="3">
                  <c:v>2.4256658233568089</c:v>
                </c:pt>
                <c:pt idx="4">
                  <c:v>2.0839991566901421</c:v>
                </c:pt>
                <c:pt idx="5">
                  <c:v>1.8467769344679201</c:v>
                </c:pt>
                <c:pt idx="6">
                  <c:v>1.4178880455790317</c:v>
                </c:pt>
                <c:pt idx="7">
                  <c:v>1.9367769344679191</c:v>
                </c:pt>
                <c:pt idx="8">
                  <c:v>2.2345547122456981</c:v>
                </c:pt>
                <c:pt idx="9">
                  <c:v>1.9795547122456982</c:v>
                </c:pt>
                <c:pt idx="10">
                  <c:v>2.031221378912365</c:v>
                </c:pt>
                <c:pt idx="11">
                  <c:v>2.4345547122456974</c:v>
                </c:pt>
                <c:pt idx="12">
                  <c:v>2.9045547122456981</c:v>
                </c:pt>
                <c:pt idx="13">
                  <c:v>3.2984436011345863</c:v>
                </c:pt>
                <c:pt idx="14">
                  <c:v>4.0339991566901423</c:v>
                </c:pt>
                <c:pt idx="15">
                  <c:v>4.4151102678012526</c:v>
                </c:pt>
                <c:pt idx="16">
                  <c:v>3.99788804557903</c:v>
                </c:pt>
                <c:pt idx="17">
                  <c:v>4.2401102678012519</c:v>
                </c:pt>
                <c:pt idx="18">
                  <c:v>4.6345547122456976</c:v>
                </c:pt>
                <c:pt idx="19">
                  <c:v>5.1678880455790308</c:v>
                </c:pt>
                <c:pt idx="20">
                  <c:v>4.9723324900234749</c:v>
                </c:pt>
                <c:pt idx="21">
                  <c:v>4.5812213789123648</c:v>
                </c:pt>
                <c:pt idx="22">
                  <c:v>3.5678880455790321</c:v>
                </c:pt>
                <c:pt idx="23">
                  <c:v>3.0201102678012539</c:v>
                </c:pt>
                <c:pt idx="24">
                  <c:v>2.6345547122456967</c:v>
                </c:pt>
                <c:pt idx="25">
                  <c:v>1.8412213789123655</c:v>
                </c:pt>
                <c:pt idx="26">
                  <c:v>1.342332490023475</c:v>
                </c:pt>
                <c:pt idx="27">
                  <c:v>0.67233249002347506</c:v>
                </c:pt>
                <c:pt idx="28">
                  <c:v>-1.7667509976524887E-2</c:v>
                </c:pt>
                <c:pt idx="29">
                  <c:v>0.73233249002347467</c:v>
                </c:pt>
                <c:pt idx="30">
                  <c:v>-2.2111954420970026E-2</c:v>
                </c:pt>
                <c:pt idx="31">
                  <c:v>-0.41322306553208055</c:v>
                </c:pt>
                <c:pt idx="32">
                  <c:v>-0.63877862108763583</c:v>
                </c:pt>
                <c:pt idx="33">
                  <c:v>-0.92877862108763543</c:v>
                </c:pt>
                <c:pt idx="34">
                  <c:v>-0.78766750997652446</c:v>
                </c:pt>
                <c:pt idx="35">
                  <c:v>0.12122137891236395</c:v>
                </c:pt>
                <c:pt idx="36">
                  <c:v>5.2332490023474953E-2</c:v>
                </c:pt>
                <c:pt idx="37">
                  <c:v>0.48677693446791981</c:v>
                </c:pt>
                <c:pt idx="38">
                  <c:v>1.3634436011345867</c:v>
                </c:pt>
                <c:pt idx="39">
                  <c:v>0.89677693446791995</c:v>
                </c:pt>
                <c:pt idx="40">
                  <c:v>0.46788804557903063</c:v>
                </c:pt>
                <c:pt idx="41">
                  <c:v>0.25566582335680899</c:v>
                </c:pt>
                <c:pt idx="42">
                  <c:v>-0.31544528775430214</c:v>
                </c:pt>
                <c:pt idx="43">
                  <c:v>-0.46766750997652462</c:v>
                </c:pt>
                <c:pt idx="44">
                  <c:v>-0.66211195442096926</c:v>
                </c:pt>
                <c:pt idx="45">
                  <c:v>-1.0232230655320804</c:v>
                </c:pt>
                <c:pt idx="46">
                  <c:v>-1.0232230655320804</c:v>
                </c:pt>
                <c:pt idx="47">
                  <c:v>-0.9398897321987465</c:v>
                </c:pt>
                <c:pt idx="48">
                  <c:v>-0.88433417664319114</c:v>
                </c:pt>
                <c:pt idx="49">
                  <c:v>-0.68988973219874739</c:v>
                </c:pt>
                <c:pt idx="50">
                  <c:v>-0.38433417664319114</c:v>
                </c:pt>
                <c:pt idx="51">
                  <c:v>-0.38433417664319114</c:v>
                </c:pt>
                <c:pt idx="52">
                  <c:v>-0.24544528775430274</c:v>
                </c:pt>
                <c:pt idx="53">
                  <c:v>-0.57877862108763534</c:v>
                </c:pt>
                <c:pt idx="54">
                  <c:v>-0.70100084330985757</c:v>
                </c:pt>
                <c:pt idx="55">
                  <c:v>-0.82877862108763578</c:v>
                </c:pt>
                <c:pt idx="56">
                  <c:v>-0.74544528775430274</c:v>
                </c:pt>
                <c:pt idx="57">
                  <c:v>-0.6065563988654139</c:v>
                </c:pt>
                <c:pt idx="58">
                  <c:v>-0.38433417664319114</c:v>
                </c:pt>
                <c:pt idx="59">
                  <c:v>4.5547122456972566E-3</c:v>
                </c:pt>
                <c:pt idx="60">
                  <c:v>0.17122137891236466</c:v>
                </c:pt>
                <c:pt idx="61">
                  <c:v>0.19899915669014234</c:v>
                </c:pt>
                <c:pt idx="62">
                  <c:v>-0.36766750997652453</c:v>
                </c:pt>
                <c:pt idx="63">
                  <c:v>-1.0787786210876353</c:v>
                </c:pt>
                <c:pt idx="64">
                  <c:v>-1.5232230655320804</c:v>
                </c:pt>
                <c:pt idx="65">
                  <c:v>-2.4676675099765246</c:v>
                </c:pt>
                <c:pt idx="66">
                  <c:v>-2.7176675099765246</c:v>
                </c:pt>
                <c:pt idx="67">
                  <c:v>-2.6065563988654139</c:v>
                </c:pt>
                <c:pt idx="68">
                  <c:v>-2.4676675099765246</c:v>
                </c:pt>
                <c:pt idx="69">
                  <c:v>-2.5787786210876362</c:v>
                </c:pt>
                <c:pt idx="70">
                  <c:v>-2.6065563988654139</c:v>
                </c:pt>
                <c:pt idx="71">
                  <c:v>-2.4954452877543023</c:v>
                </c:pt>
                <c:pt idx="72">
                  <c:v>-2.6621119544209693</c:v>
                </c:pt>
                <c:pt idx="73">
                  <c:v>-2.7176675099765246</c:v>
                </c:pt>
                <c:pt idx="74">
                  <c:v>-2.8287786210876353</c:v>
                </c:pt>
                <c:pt idx="75">
                  <c:v>-2.9398897321987469</c:v>
                </c:pt>
                <c:pt idx="76">
                  <c:v>-2.77322306553208</c:v>
                </c:pt>
                <c:pt idx="77">
                  <c:v>-2.4676675099765246</c:v>
                </c:pt>
                <c:pt idx="78">
                  <c:v>-2.3010008433098577</c:v>
                </c:pt>
                <c:pt idx="79">
                  <c:v>-2.1343341766431916</c:v>
                </c:pt>
                <c:pt idx="80">
                  <c:v>-1.9398897321987465</c:v>
                </c:pt>
                <c:pt idx="81">
                  <c:v>-1.6065563988654135</c:v>
                </c:pt>
                <c:pt idx="82">
                  <c:v>-1.2454452877543027</c:v>
                </c:pt>
                <c:pt idx="83">
                  <c:v>-0.91211195442096926</c:v>
                </c:pt>
                <c:pt idx="84">
                  <c:v>-0.71766750997652462</c:v>
                </c:pt>
                <c:pt idx="85">
                  <c:v>-0.71766750997652462</c:v>
                </c:pt>
                <c:pt idx="86">
                  <c:v>-0.66211195442096882</c:v>
                </c:pt>
                <c:pt idx="87">
                  <c:v>-0.63433417664319114</c:v>
                </c:pt>
                <c:pt idx="88">
                  <c:v>-0.6065563988654139</c:v>
                </c:pt>
                <c:pt idx="89">
                  <c:v>-0.8565563988654139</c:v>
                </c:pt>
                <c:pt idx="90">
                  <c:v>-1.6065563988654135</c:v>
                </c:pt>
                <c:pt idx="91">
                  <c:v>-2.1343341766431916</c:v>
                </c:pt>
                <c:pt idx="92">
                  <c:v>-2.1343341766431916</c:v>
                </c:pt>
                <c:pt idx="93">
                  <c:v>-2.987111954420969</c:v>
                </c:pt>
                <c:pt idx="94">
                  <c:v>-3.6148897321987468</c:v>
                </c:pt>
                <c:pt idx="95">
                  <c:v>-3.8093341766431914</c:v>
                </c:pt>
                <c:pt idx="96">
                  <c:v>-3.8093341766431914</c:v>
                </c:pt>
                <c:pt idx="97">
                  <c:v>-3.8093341766431914</c:v>
                </c:pt>
                <c:pt idx="98">
                  <c:v>-3.8093341766431914</c:v>
                </c:pt>
                <c:pt idx="99">
                  <c:v>-3.7815563988654137</c:v>
                </c:pt>
                <c:pt idx="100">
                  <c:v>-3.6148897321987468</c:v>
                </c:pt>
                <c:pt idx="101">
                  <c:v>-3.576000843309858</c:v>
                </c:pt>
                <c:pt idx="102">
                  <c:v>-3.576000843309858</c:v>
                </c:pt>
                <c:pt idx="103">
                  <c:v>-3.576000843309858</c:v>
                </c:pt>
                <c:pt idx="104">
                  <c:v>-3.576000843309858</c:v>
                </c:pt>
                <c:pt idx="105">
                  <c:v>-3.576000843309858</c:v>
                </c:pt>
                <c:pt idx="106">
                  <c:v>-3.576000843309858</c:v>
                </c:pt>
                <c:pt idx="107">
                  <c:v>-3.576000843309858</c:v>
                </c:pt>
                <c:pt idx="108">
                  <c:v>-3.576000843309858</c:v>
                </c:pt>
                <c:pt idx="109">
                  <c:v>-3.576000843309858</c:v>
                </c:pt>
                <c:pt idx="110">
                  <c:v>-3.576000843309858</c:v>
                </c:pt>
                <c:pt idx="111">
                  <c:v>-3.5593341766431914</c:v>
                </c:pt>
                <c:pt idx="112">
                  <c:v>-3.5593341766431914</c:v>
                </c:pt>
                <c:pt idx="113">
                  <c:v>-3.5593341766431914</c:v>
                </c:pt>
                <c:pt idx="114">
                  <c:v>-3.5593341766431914</c:v>
                </c:pt>
                <c:pt idx="115">
                  <c:v>-3.5593341766431914</c:v>
                </c:pt>
                <c:pt idx="116">
                  <c:v>-3.5593341766431914</c:v>
                </c:pt>
                <c:pt idx="117">
                  <c:v>-3.5593341766431914</c:v>
                </c:pt>
                <c:pt idx="118">
                  <c:v>-3.6426675099765244</c:v>
                </c:pt>
                <c:pt idx="119">
                  <c:v>-3.6426675099765244</c:v>
                </c:pt>
                <c:pt idx="120">
                  <c:v>-3.7260008433098579</c:v>
                </c:pt>
                <c:pt idx="121">
                  <c:v>-3.6982230655320802</c:v>
                </c:pt>
                <c:pt idx="122">
                  <c:v>-3.7093341766431913</c:v>
                </c:pt>
                <c:pt idx="123">
                  <c:v>-3.7093341766431913</c:v>
                </c:pt>
                <c:pt idx="124">
                  <c:v>-3.7093341766431913</c:v>
                </c:pt>
                <c:pt idx="125">
                  <c:v>-3.6815563988654136</c:v>
                </c:pt>
                <c:pt idx="126">
                  <c:v>-3.5982230655320802</c:v>
                </c:pt>
                <c:pt idx="127">
                  <c:v>-3.5148897321987467</c:v>
                </c:pt>
                <c:pt idx="128">
                  <c:v>-3.3482230655320802</c:v>
                </c:pt>
                <c:pt idx="129">
                  <c:v>-3.2648897321987467</c:v>
                </c:pt>
                <c:pt idx="130">
                  <c:v>-3.0982230655320802</c:v>
                </c:pt>
                <c:pt idx="131">
                  <c:v>-3.0148897321987467</c:v>
                </c:pt>
                <c:pt idx="132">
                  <c:v>-2.8482230655320802</c:v>
                </c:pt>
                <c:pt idx="133">
                  <c:v>-2.6815563988654132</c:v>
                </c:pt>
                <c:pt idx="134">
                  <c:v>-2.6260008433098578</c:v>
                </c:pt>
                <c:pt idx="135">
                  <c:v>-2.6260008433098578</c:v>
                </c:pt>
                <c:pt idx="136">
                  <c:v>-2.7371119544209694</c:v>
                </c:pt>
                <c:pt idx="137">
                  <c:v>-2.8760008433098578</c:v>
                </c:pt>
                <c:pt idx="138">
                  <c:v>-3.2093341766431913</c:v>
                </c:pt>
                <c:pt idx="139">
                  <c:v>-3.8760008433098578</c:v>
                </c:pt>
                <c:pt idx="140">
                  <c:v>-3.8760008433098578</c:v>
                </c:pt>
                <c:pt idx="141">
                  <c:v>-3.8760008433098578</c:v>
                </c:pt>
                <c:pt idx="142">
                  <c:v>-3.8760008433098578</c:v>
                </c:pt>
                <c:pt idx="143">
                  <c:v>-3.8760008433098578</c:v>
                </c:pt>
                <c:pt idx="144">
                  <c:v>-3.8760008433098578</c:v>
                </c:pt>
                <c:pt idx="145">
                  <c:v>-3.8760008433098578</c:v>
                </c:pt>
                <c:pt idx="146">
                  <c:v>-3.8204452877543025</c:v>
                </c:pt>
                <c:pt idx="147">
                  <c:v>-3.2926675099765248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2A-4911-AD5B-4EB1A3991CF8}"/>
            </c:ext>
          </c:extLst>
        </c:ser>
        <c:ser>
          <c:idx val="1"/>
          <c:order val="1"/>
          <c:tx>
            <c:strRef>
              <c:f>data85!$AJ$1</c:f>
              <c:strCache>
                <c:ptCount val="1"/>
                <c:pt idx="0">
                  <c:v>rextlin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data85!$AJ$2:$AJ$149</c:f>
              <c:numCache>
                <c:formatCode>#,##0.000</c:formatCode>
                <c:ptCount val="148"/>
                <c:pt idx="0">
                  <c:v>-0.21558569010160067</c:v>
                </c:pt>
                <c:pt idx="1">
                  <c:v>-0.24503248284400048</c:v>
                </c:pt>
                <c:pt idx="2">
                  <c:v>8.1076279969152232E-2</c:v>
                </c:pt>
                <c:pt idx="3">
                  <c:v>-1.0583705127732488</c:v>
                </c:pt>
                <c:pt idx="4">
                  <c:v>-1.3372617499600947</c:v>
                </c:pt>
                <c:pt idx="5">
                  <c:v>-1.5117085427024959</c:v>
                </c:pt>
                <c:pt idx="6">
                  <c:v>-1.8778220021115635</c:v>
                </c:pt>
                <c:pt idx="7">
                  <c:v>-1.2961576837428552</c:v>
                </c:pt>
                <c:pt idx="8">
                  <c:v>-0.93560447648525535</c:v>
                </c:pt>
                <c:pt idx="9">
                  <c:v>-1.1278290470054344</c:v>
                </c:pt>
                <c:pt idx="10">
                  <c:v>-1.0133869508589468</c:v>
                </c:pt>
                <c:pt idx="11">
                  <c:v>-0.54727818804579353</c:v>
                </c:pt>
                <c:pt idx="12">
                  <c:v>-1.4502758565972051E-2</c:v>
                </c:pt>
                <c:pt idx="13">
                  <c:v>0.44216155980273708</c:v>
                </c:pt>
                <c:pt idx="14">
                  <c:v>1.2404925448381139</c:v>
                </c:pt>
                <c:pt idx="15">
                  <c:v>1.684379085429045</c:v>
                </c:pt>
                <c:pt idx="16">
                  <c:v>1.3299322926866433</c:v>
                </c:pt>
                <c:pt idx="17">
                  <c:v>1.634929944388686</c:v>
                </c:pt>
                <c:pt idx="18">
                  <c:v>2.0921498183129525</c:v>
                </c:pt>
                <c:pt idx="19">
                  <c:v>2.6882585811261066</c:v>
                </c:pt>
                <c:pt idx="20">
                  <c:v>2.5554784550503715</c:v>
                </c:pt>
                <c:pt idx="21">
                  <c:v>2.2271427734190823</c:v>
                </c:pt>
                <c:pt idx="22">
                  <c:v>1.2765848695655704</c:v>
                </c:pt>
                <c:pt idx="23">
                  <c:v>0.79158252126761308</c:v>
                </c:pt>
                <c:pt idx="24">
                  <c:v>0.46880239519187672</c:v>
                </c:pt>
                <c:pt idx="25">
                  <c:v>-0.26175550866163366</c:v>
                </c:pt>
                <c:pt idx="26">
                  <c:v>-0.69786896807070331</c:v>
                </c:pt>
                <c:pt idx="27">
                  <c:v>-1.3050935385908824</c:v>
                </c:pt>
                <c:pt idx="28">
                  <c:v>-1.9323181091110615</c:v>
                </c:pt>
                <c:pt idx="29">
                  <c:v>-1.1195426796312411</c:v>
                </c:pt>
                <c:pt idx="30">
                  <c:v>-1.811211694595865</c:v>
                </c:pt>
                <c:pt idx="31">
                  <c:v>-2.1395473762271546</c:v>
                </c:pt>
                <c:pt idx="32">
                  <c:v>-2.3023275023028891</c:v>
                </c:pt>
                <c:pt idx="33">
                  <c:v>-2.5295520728230678</c:v>
                </c:pt>
                <c:pt idx="34">
                  <c:v>-2.325665532232136</c:v>
                </c:pt>
                <c:pt idx="35">
                  <c:v>-1.3540012138634268</c:v>
                </c:pt>
                <c:pt idx="36">
                  <c:v>-1.3601146732724949</c:v>
                </c:pt>
                <c:pt idx="37">
                  <c:v>-0.86289479934822921</c:v>
                </c:pt>
                <c:pt idx="38">
                  <c:v>7.6547296798258557E-2</c:v>
                </c:pt>
                <c:pt idx="39">
                  <c:v>-0.32734394038858738</c:v>
                </c:pt>
                <c:pt idx="40">
                  <c:v>-0.69345739979765586</c:v>
                </c:pt>
                <c:pt idx="41">
                  <c:v>-0.84290419254005666</c:v>
                </c:pt>
                <c:pt idx="42">
                  <c:v>-1.3512398741713469</c:v>
                </c:pt>
                <c:pt idx="43">
                  <c:v>-1.4406866669137486</c:v>
                </c:pt>
                <c:pt idx="44">
                  <c:v>-1.5723556818783724</c:v>
                </c:pt>
                <c:pt idx="45">
                  <c:v>-1.8706913635096627</c:v>
                </c:pt>
                <c:pt idx="46">
                  <c:v>-1.8079159340298419</c:v>
                </c:pt>
                <c:pt idx="47">
                  <c:v>-1.6618071712166871</c:v>
                </c:pt>
                <c:pt idx="48">
                  <c:v>-1.5434761861813109</c:v>
                </c:pt>
                <c:pt idx="49">
                  <c:v>-1.2862563122570463</c:v>
                </c:pt>
                <c:pt idx="50">
                  <c:v>-0.9179253272216692</c:v>
                </c:pt>
                <c:pt idx="51">
                  <c:v>-0.85514989774184835</c:v>
                </c:pt>
                <c:pt idx="52">
                  <c:v>-0.65348557937313911</c:v>
                </c:pt>
                <c:pt idx="53">
                  <c:v>-0.92404348322665086</c:v>
                </c:pt>
                <c:pt idx="54">
                  <c:v>-0.98349027596905225</c:v>
                </c:pt>
                <c:pt idx="55">
                  <c:v>-1.0484926242670096</c:v>
                </c:pt>
                <c:pt idx="56">
                  <c:v>-0.90238386145385574</c:v>
                </c:pt>
                <c:pt idx="57">
                  <c:v>-0.70071954308514606</c:v>
                </c:pt>
                <c:pt idx="58">
                  <c:v>-0.41572189138310245</c:v>
                </c:pt>
                <c:pt idx="59">
                  <c:v>3.594242698560679E-2</c:v>
                </c:pt>
                <c:pt idx="60">
                  <c:v>0.26538452313209504</c:v>
                </c:pt>
                <c:pt idx="61">
                  <c:v>0.35593773038969356</c:v>
                </c:pt>
                <c:pt idx="62">
                  <c:v>-0.14795350679715247</c:v>
                </c:pt>
                <c:pt idx="63">
                  <c:v>-0.79628918842844243</c:v>
                </c:pt>
                <c:pt idx="64">
                  <c:v>-1.1779582033930667</c:v>
                </c:pt>
                <c:pt idx="65">
                  <c:v>-2.05962721835769</c:v>
                </c:pt>
                <c:pt idx="66">
                  <c:v>-2.2468517888778692</c:v>
                </c:pt>
                <c:pt idx="67">
                  <c:v>-2.0729652482869376</c:v>
                </c:pt>
                <c:pt idx="68">
                  <c:v>-1.8713009299182275</c:v>
                </c:pt>
                <c:pt idx="69">
                  <c:v>-1.919636611549518</c:v>
                </c:pt>
                <c:pt idx="70">
                  <c:v>-1.8846389598474749</c:v>
                </c:pt>
                <c:pt idx="71">
                  <c:v>-1.7107524192565426</c:v>
                </c:pt>
                <c:pt idx="72">
                  <c:v>-1.8146436564433885</c:v>
                </c:pt>
                <c:pt idx="73">
                  <c:v>-1.8074237825191233</c:v>
                </c:pt>
                <c:pt idx="74">
                  <c:v>-1.8557594641504134</c:v>
                </c:pt>
                <c:pt idx="75">
                  <c:v>-1.9040951457817039</c:v>
                </c:pt>
                <c:pt idx="76">
                  <c:v>-1.6746530496352163</c:v>
                </c:pt>
                <c:pt idx="77">
                  <c:v>-1.3063220645998399</c:v>
                </c:pt>
                <c:pt idx="78">
                  <c:v>-1.0768799684533523</c:v>
                </c:pt>
                <c:pt idx="79">
                  <c:v>-0.84743787230686496</c:v>
                </c:pt>
                <c:pt idx="80">
                  <c:v>-0.59021799838259925</c:v>
                </c:pt>
                <c:pt idx="81">
                  <c:v>-0.19410923556944537</c:v>
                </c:pt>
                <c:pt idx="82">
                  <c:v>0.22977730502148619</c:v>
                </c:pt>
                <c:pt idx="83">
                  <c:v>0.62588606783464051</c:v>
                </c:pt>
                <c:pt idx="84">
                  <c:v>0.883105941758906</c:v>
                </c:pt>
                <c:pt idx="85">
                  <c:v>0.94588137123872684</c:v>
                </c:pt>
                <c:pt idx="86">
                  <c:v>1.0642123562741035</c:v>
                </c:pt>
                <c:pt idx="87">
                  <c:v>1.154765563531702</c:v>
                </c:pt>
                <c:pt idx="88">
                  <c:v>1.2453187707893001</c:v>
                </c:pt>
                <c:pt idx="89">
                  <c:v>1.0580942002691209</c:v>
                </c:pt>
                <c:pt idx="90">
                  <c:v>0.37086962974894222</c:v>
                </c:pt>
                <c:pt idx="91">
                  <c:v>-9.4132718549014838E-2</c:v>
                </c:pt>
                <c:pt idx="92">
                  <c:v>-3.1357289069193994E-2</c:v>
                </c:pt>
                <c:pt idx="93">
                  <c:v>-0.82135963736715079</c:v>
                </c:pt>
                <c:pt idx="94">
                  <c:v>-1.3863619856651077</c:v>
                </c:pt>
                <c:pt idx="95">
                  <c:v>-1.5180310006297315</c:v>
                </c:pt>
                <c:pt idx="96">
                  <c:v>-1.4552555711499107</c:v>
                </c:pt>
                <c:pt idx="97">
                  <c:v>-1.3924801416700898</c:v>
                </c:pt>
                <c:pt idx="98">
                  <c:v>-1.329704712190269</c:v>
                </c:pt>
                <c:pt idx="99">
                  <c:v>-1.2391515049326702</c:v>
                </c:pt>
                <c:pt idx="100">
                  <c:v>-1.0097094087861826</c:v>
                </c:pt>
                <c:pt idx="101">
                  <c:v>-0.90804509041747306</c:v>
                </c:pt>
                <c:pt idx="102">
                  <c:v>-0.84526966093765221</c:v>
                </c:pt>
                <c:pt idx="103">
                  <c:v>-0.78249423145783137</c:v>
                </c:pt>
                <c:pt idx="104">
                  <c:v>-0.71971880197801053</c:v>
                </c:pt>
                <c:pt idx="105">
                  <c:v>-0.65694337249818968</c:v>
                </c:pt>
                <c:pt idx="106">
                  <c:v>-0.59416794301836884</c:v>
                </c:pt>
                <c:pt idx="107">
                  <c:v>-0.53139251353854799</c:v>
                </c:pt>
                <c:pt idx="108">
                  <c:v>-0.4686170840587271</c:v>
                </c:pt>
                <c:pt idx="109">
                  <c:v>-0.40584165457890625</c:v>
                </c:pt>
                <c:pt idx="110">
                  <c:v>-0.34306622509908541</c:v>
                </c:pt>
                <c:pt idx="111">
                  <c:v>-0.26362412895259785</c:v>
                </c:pt>
                <c:pt idx="112">
                  <c:v>-0.200848699472777</c:v>
                </c:pt>
                <c:pt idx="113">
                  <c:v>-0.13807326999295616</c:v>
                </c:pt>
                <c:pt idx="114">
                  <c:v>-7.5297840513135317E-2</c:v>
                </c:pt>
                <c:pt idx="115">
                  <c:v>-1.2522411033314473E-2</c:v>
                </c:pt>
                <c:pt idx="116">
                  <c:v>5.025301844650637E-2</c:v>
                </c:pt>
                <c:pt idx="117">
                  <c:v>0.11302844792632721</c:v>
                </c:pt>
                <c:pt idx="118">
                  <c:v>9.2470544072814687E-2</c:v>
                </c:pt>
                <c:pt idx="119">
                  <c:v>0.15524597355263553</c:v>
                </c:pt>
                <c:pt idx="120">
                  <c:v>0.13468806969912303</c:v>
                </c:pt>
                <c:pt idx="121">
                  <c:v>0.22524127695672164</c:v>
                </c:pt>
                <c:pt idx="122">
                  <c:v>0.27690559532543141</c:v>
                </c:pt>
                <c:pt idx="123">
                  <c:v>0.33968102480525225</c:v>
                </c:pt>
                <c:pt idx="124">
                  <c:v>0.4024564542850731</c:v>
                </c:pt>
                <c:pt idx="125">
                  <c:v>0.49300966154267173</c:v>
                </c:pt>
                <c:pt idx="126">
                  <c:v>0.63911842435582589</c:v>
                </c:pt>
                <c:pt idx="127">
                  <c:v>0.78522718716897999</c:v>
                </c:pt>
                <c:pt idx="128">
                  <c:v>1.0146692833154676</c:v>
                </c:pt>
                <c:pt idx="129">
                  <c:v>1.1607780461286219</c:v>
                </c:pt>
                <c:pt idx="130">
                  <c:v>1.3902201422751093</c:v>
                </c:pt>
                <c:pt idx="131">
                  <c:v>1.5363289050882636</c:v>
                </c:pt>
                <c:pt idx="132">
                  <c:v>1.7657710012347509</c:v>
                </c:pt>
                <c:pt idx="133">
                  <c:v>1.9952130973812385</c:v>
                </c:pt>
                <c:pt idx="134">
                  <c:v>2.113544082416615</c:v>
                </c:pt>
                <c:pt idx="135">
                  <c:v>2.1763195118964358</c:v>
                </c:pt>
                <c:pt idx="136">
                  <c:v>2.127983830265145</c:v>
                </c:pt>
                <c:pt idx="137">
                  <c:v>2.0518703708560775</c:v>
                </c:pt>
                <c:pt idx="138">
                  <c:v>1.7813124670025648</c:v>
                </c:pt>
                <c:pt idx="139">
                  <c:v>1.1774212298157192</c:v>
                </c:pt>
                <c:pt idx="140">
                  <c:v>1.24019665929554</c:v>
                </c:pt>
                <c:pt idx="141">
                  <c:v>1.3029720887753609</c:v>
                </c:pt>
                <c:pt idx="142">
                  <c:v>1.3657475182551817</c:v>
                </c:pt>
                <c:pt idx="143">
                  <c:v>1.4285229477350025</c:v>
                </c:pt>
                <c:pt idx="144">
                  <c:v>1.4912983772148234</c:v>
                </c:pt>
                <c:pt idx="145">
                  <c:v>1.5540738066946442</c:v>
                </c:pt>
                <c:pt idx="146">
                  <c:v>1.6724047917300204</c:v>
                </c:pt>
                <c:pt idx="147">
                  <c:v>2.262957998987619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2A-4911-AD5B-4EB1A3991CF8}"/>
            </c:ext>
          </c:extLst>
        </c:ser>
        <c:ser>
          <c:idx val="2"/>
          <c:order val="2"/>
          <c:tx>
            <c:strRef>
              <c:f>data85!$AK$1</c:f>
              <c:strCache>
                <c:ptCount val="1"/>
                <c:pt idx="0">
                  <c:v>rexthp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data85!$AK$2:$AK$149</c:f>
              <c:numCache>
                <c:formatCode>#,##0.000</c:formatCode>
                <c:ptCount val="148"/>
                <c:pt idx="0">
                  <c:v>-0.37144479548051379</c:v>
                </c:pt>
                <c:pt idx="1">
                  <c:v>-0.30303461218716787</c:v>
                </c:pt>
                <c:pt idx="2">
                  <c:v>0.10432039327287068</c:v>
                </c:pt>
                <c:pt idx="3">
                  <c:v>-0.97188437033999797</c:v>
                </c:pt>
                <c:pt idx="4">
                  <c:v>-1.2069964722889495</c:v>
                </c:pt>
                <c:pt idx="5">
                  <c:v>-1.3579782763279189</c:v>
                </c:pt>
                <c:pt idx="6">
                  <c:v>-1.7210377734156657</c:v>
                </c:pt>
                <c:pt idx="7">
                  <c:v>-1.1559786625326884</c:v>
                </c:pt>
                <c:pt idx="8">
                  <c:v>-0.82986232738442656</c:v>
                </c:pt>
                <c:pt idx="9">
                  <c:v>-1.0718054427900228</c:v>
                </c:pt>
                <c:pt idx="10">
                  <c:v>-1.0192949085028866</c:v>
                </c:pt>
                <c:pt idx="11">
                  <c:v>-0.62359219031913238</c:v>
                </c:pt>
                <c:pt idx="12">
                  <c:v>-0.1653216947170586</c:v>
                </c:pt>
                <c:pt idx="13">
                  <c:v>0.21750413916620293</c:v>
                </c:pt>
                <c:pt idx="14">
                  <c:v>0.94753175380827859</c:v>
                </c:pt>
                <c:pt idx="15">
                  <c:v>1.3333827627109258</c:v>
                </c:pt>
                <c:pt idx="16">
                  <c:v>0.93530879425199753</c:v>
                </c:pt>
                <c:pt idx="17">
                  <c:v>1.2143947792493179</c:v>
                </c:pt>
                <c:pt idx="18">
                  <c:v>1.6661410805243042</c:v>
                </c:pt>
                <c:pt idx="19">
                  <c:v>2.279177953050227</c:v>
                </c:pt>
                <c:pt idx="20">
                  <c:v>2.186649869180588</c:v>
                </c:pt>
                <c:pt idx="21">
                  <c:v>1.9213879261593441</c:v>
                </c:pt>
                <c:pt idx="22">
                  <c:v>1.054856565062213</c:v>
                </c:pt>
                <c:pt idx="23">
                  <c:v>0.67176380395551227</c:v>
                </c:pt>
                <c:pt idx="24">
                  <c:v>0.46504726444128064</c:v>
                </c:pt>
                <c:pt idx="25">
                  <c:v>-0.13944195092257505</c:v>
                </c:pt>
                <c:pt idx="26">
                  <c:v>-0.44392117189621416</c:v>
                </c:pt>
                <c:pt idx="27">
                  <c:v>-0.91829835479823174</c:v>
                </c:pt>
                <c:pt idx="28">
                  <c:v>-1.4155373385481282</c:v>
                </c:pt>
                <c:pt idx="29">
                  <c:v>-0.47913913670476482</c:v>
                </c:pt>
                <c:pt idx="30">
                  <c:v>-1.0561644964348544</c:v>
                </c:pt>
                <c:pt idx="31">
                  <c:v>-1.2811524807224473</c:v>
                </c:pt>
                <c:pt idx="32">
                  <c:v>-1.3535376052968768</c:v>
                </c:pt>
                <c:pt idx="33">
                  <c:v>-1.504175887809247</c:v>
                </c:pt>
                <c:pt idx="34">
                  <c:v>-1.2375218293517984</c:v>
                </c:pt>
                <c:pt idx="35">
                  <c:v>-0.21597870997577839</c:v>
                </c:pt>
                <c:pt idx="36">
                  <c:v>-0.18339858081131233</c:v>
                </c:pt>
                <c:pt idx="37">
                  <c:v>0.34316816037187614</c:v>
                </c:pt>
                <c:pt idx="38">
                  <c:v>1.3045635176948478</c:v>
                </c:pt>
                <c:pt idx="39">
                  <c:v>0.91697057073398813</c:v>
                </c:pt>
                <c:pt idx="40">
                  <c:v>0.56242371353378839</c:v>
                </c:pt>
                <c:pt idx="41">
                  <c:v>0.42016201130980813</c:v>
                </c:pt>
                <c:pt idx="42">
                  <c:v>-8.5371429987800784E-2</c:v>
                </c:pt>
                <c:pt idx="43">
                  <c:v>-0.17666277233261951</c:v>
                </c:pt>
                <c:pt idx="44">
                  <c:v>-0.31503370944337705</c:v>
                </c:pt>
                <c:pt idx="45">
                  <c:v>-0.62502885413942666</c:v>
                </c:pt>
                <c:pt idx="46">
                  <c:v>-0.57877370094949843</c:v>
                </c:pt>
                <c:pt idx="47">
                  <c:v>-0.45355865692404107</c:v>
                </c:pt>
                <c:pt idx="48">
                  <c:v>-0.35964572888374535</c:v>
                </c:pt>
                <c:pt idx="49">
                  <c:v>-0.12923567171094374</c:v>
                </c:pt>
                <c:pt idx="50">
                  <c:v>0.211251093848142</c:v>
                </c:pt>
                <c:pt idx="51">
                  <c:v>0.24658603045321748</c:v>
                </c:pt>
                <c:pt idx="52">
                  <c:v>0.42251967994144701</c:v>
                </c:pt>
                <c:pt idx="53">
                  <c:v>0.12909291232540676</c:v>
                </c:pt>
                <c:pt idx="54">
                  <c:v>5.052696726214867E-2</c:v>
                </c:pt>
                <c:pt idx="55">
                  <c:v>-2.9037598661475261E-2</c:v>
                </c:pt>
                <c:pt idx="56">
                  <c:v>0.10784152512018119</c:v>
                </c:pt>
                <c:pt idx="57">
                  <c:v>0.30640257544970417</c:v>
                </c:pt>
                <c:pt idx="58">
                  <c:v>0.59514972154981471</c:v>
                </c:pt>
                <c:pt idx="59">
                  <c:v>1.0579511865891313</c:v>
                </c:pt>
                <c:pt idx="60">
                  <c:v>1.3060810029380852</c:v>
                </c:pt>
                <c:pt idx="61">
                  <c:v>1.4223742056977078</c:v>
                </c:pt>
                <c:pt idx="62">
                  <c:v>0.94996064045330986</c:v>
                </c:pt>
                <c:pt idx="63">
                  <c:v>0.33663672446719639</c:v>
                </c:pt>
                <c:pt idx="64">
                  <c:v>-9.2837392875027014E-3</c:v>
                </c:pt>
                <c:pt idx="65">
                  <c:v>-0.85747512356822453</c:v>
                </c:pt>
                <c:pt idx="66">
                  <c:v>-1.016494887684245</c:v>
                </c:pt>
                <c:pt idx="67">
                  <c:v>-0.82214234677038678</c:v>
                </c:pt>
                <c:pt idx="68">
                  <c:v>-0.60958150665666988</c:v>
                </c:pt>
                <c:pt idx="69">
                  <c:v>-0.65790697865082826</c:v>
                </c:pt>
                <c:pt idx="70">
                  <c:v>-0.63472127450782256</c:v>
                </c:pt>
                <c:pt idx="71">
                  <c:v>-0.48499349189873664</c:v>
                </c:pt>
                <c:pt idx="72">
                  <c:v>-0.62551824992030913</c:v>
                </c:pt>
                <c:pt idx="73">
                  <c:v>-0.66723149118128577</c:v>
                </c:pt>
                <c:pt idx="74">
                  <c:v>-0.77623376493976814</c:v>
                </c:pt>
                <c:pt idx="75">
                  <c:v>-0.89598637854964847</c:v>
                </c:pt>
                <c:pt idx="76">
                  <c:v>-0.74724327103950738</c:v>
                </c:pt>
                <c:pt idx="77">
                  <c:v>-0.46686505661800015</c:v>
                </c:pt>
                <c:pt idx="78">
                  <c:v>-0.33013421133827014</c:v>
                </c:pt>
                <c:pt idx="79">
                  <c:v>-0.19537475392640835</c:v>
                </c:pt>
                <c:pt idx="80">
                  <c:v>-3.1815480337530122E-2</c:v>
                </c:pt>
                <c:pt idx="81">
                  <c:v>0.27477025602778449</c:v>
                </c:pt>
                <c:pt idx="82">
                  <c:v>0.61640676422194751</c:v>
                </c:pt>
                <c:pt idx="83">
                  <c:v>0.94050217744290832</c:v>
                </c:pt>
                <c:pt idx="84">
                  <c:v>1.1385238191054214</c:v>
                </c:pt>
                <c:pt idx="85">
                  <c:v>1.1569067543188956</c:v>
                </c:pt>
                <c:pt idx="86">
                  <c:v>1.2469300263613547</c:v>
                </c:pt>
                <c:pt idx="87">
                  <c:v>1.3258162784560392</c:v>
                </c:pt>
                <c:pt idx="88">
                  <c:v>1.4211199336708242</c:v>
                </c:pt>
                <c:pt idx="89">
                  <c:v>1.2540112243439958</c:v>
                </c:pt>
                <c:pt idx="90">
                  <c:v>0.60032773841084963</c:v>
                </c:pt>
                <c:pt idx="91">
                  <c:v>0.17956775123590907</c:v>
                </c:pt>
                <c:pt idx="92">
                  <c:v>0.29418766668052587</c:v>
                </c:pt>
                <c:pt idx="93">
                  <c:v>-0.43957945234958284</c:v>
                </c:pt>
                <c:pt idx="94">
                  <c:v>-0.94735107690704234</c:v>
                </c:pt>
                <c:pt idx="95">
                  <c:v>-1.0239143853312034</c:v>
                </c:pt>
                <c:pt idx="96">
                  <c:v>-0.91068668376057105</c:v>
                </c:pt>
                <c:pt idx="97">
                  <c:v>-0.80400088739837428</c:v>
                </c:pt>
                <c:pt idx="98">
                  <c:v>-0.70517628782604624</c:v>
                </c:pt>
                <c:pt idx="99">
                  <c:v>-0.58725189829261848</c:v>
                </c:pt>
                <c:pt idx="100">
                  <c:v>-0.33949266353389768</c:v>
                </c:pt>
                <c:pt idx="101">
                  <c:v>-0.22857427362703514</c:v>
                </c:pt>
                <c:pt idx="102">
                  <c:v>-0.16540468017891757</c:v>
                </c:pt>
                <c:pt idx="103">
                  <c:v>-0.11074897587541516</c:v>
                </c:pt>
                <c:pt idx="104">
                  <c:v>-6.4157764366174819E-2</c:v>
                </c:pt>
                <c:pt idx="105">
                  <c:v>-2.5112431190921325E-2</c:v>
                </c:pt>
                <c:pt idx="106">
                  <c:v>6.9457367133492487E-3</c:v>
                </c:pt>
                <c:pt idx="107">
                  <c:v>3.2591147679134957E-2</c:v>
                </c:pt>
                <c:pt idx="108">
                  <c:v>5.2393868953487965E-2</c:v>
                </c:pt>
                <c:pt idx="109">
                  <c:v>6.6903598316160995E-2</c:v>
                </c:pt>
                <c:pt idx="110">
                  <c:v>7.6637287378810648E-2</c:v>
                </c:pt>
                <c:pt idx="111">
                  <c:v>9.873673967081259E-2</c:v>
                </c:pt>
                <c:pt idx="112">
                  <c:v>0.10029586041693062</c:v>
                </c:pt>
                <c:pt idx="113">
                  <c:v>9.8346844379634368E-2</c:v>
                </c:pt>
                <c:pt idx="114">
                  <c:v>9.3192534741966204E-2</c:v>
                </c:pt>
                <c:pt idx="115">
                  <c:v>8.5074307909231262E-2</c:v>
                </c:pt>
                <c:pt idx="116">
                  <c:v>7.4175294952521009E-2</c:v>
                </c:pt>
                <c:pt idx="117">
                  <c:v>6.0625455500483594E-2</c:v>
                </c:pt>
                <c:pt idx="118">
                  <c:v>-3.8824943710911386E-2</c:v>
                </c:pt>
                <c:pt idx="119">
                  <c:v>-5.7463526855382197E-2</c:v>
                </c:pt>
                <c:pt idx="120">
                  <c:v>-0.16188698585016112</c:v>
                </c:pt>
                <c:pt idx="121">
                  <c:v>-0.15754498679708484</c:v>
                </c:pt>
                <c:pt idx="122">
                  <c:v>-0.19423046087627804</c:v>
                </c:pt>
                <c:pt idx="123">
                  <c:v>-0.22163787365111753</c:v>
                </c:pt>
                <c:pt idx="124">
                  <c:v>-0.25045140775804359</c:v>
                </c:pt>
                <c:pt idx="125">
                  <c:v>-0.25232783327357583</c:v>
                </c:pt>
                <c:pt idx="126">
                  <c:v>-0.19876738814438538</c:v>
                </c:pt>
                <c:pt idx="127">
                  <c:v>-0.14444593875468054</c:v>
                </c:pt>
                <c:pt idx="128">
                  <c:v>-5.026232982190737E-3</c:v>
                </c:pt>
                <c:pt idx="129">
                  <c:v>5.3919260007076364E-2</c:v>
                </c:pt>
                <c:pt idx="130">
                  <c:v>0.20015454577606018</c:v>
                </c:pt>
                <c:pt idx="131">
                  <c:v>0.26807659701686282</c:v>
                </c:pt>
                <c:pt idx="132">
                  <c:v>0.42529062316380961</c:v>
                </c:pt>
                <c:pt idx="133">
                  <c:v>0.58923428577809056</c:v>
                </c:pt>
                <c:pt idx="134">
                  <c:v>0.64930166200364048</c:v>
                </c:pt>
                <c:pt idx="135">
                  <c:v>0.66118522422244952</c:v>
                </c:pt>
                <c:pt idx="136">
                  <c:v>0.56906052016664399</c:v>
                </c:pt>
                <c:pt idx="137">
                  <c:v>0.45557874569210099</c:v>
                </c:pt>
                <c:pt idx="138">
                  <c:v>0.15303543382959284</c:v>
                </c:pt>
                <c:pt idx="139">
                  <c:v>-0.47878084132838772</c:v>
                </c:pt>
                <c:pt idx="140">
                  <c:v>-0.44128826394660259</c:v>
                </c:pt>
                <c:pt idx="141">
                  <c:v>-0.40227244683065005</c:v>
                </c:pt>
                <c:pt idx="142">
                  <c:v>-0.36257653095449516</c:v>
                </c:pt>
                <c:pt idx="143">
                  <c:v>-0.32279223701283366</c:v>
                </c:pt>
                <c:pt idx="144">
                  <c:v>-0.2832846753685147</c:v>
                </c:pt>
                <c:pt idx="145">
                  <c:v>-0.24421721123625428</c:v>
                </c:pt>
                <c:pt idx="146">
                  <c:v>-0.1500206013531076</c:v>
                </c:pt>
                <c:pt idx="147">
                  <c:v>0.41613814441200375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2A-4911-AD5B-4EB1A3991CF8}"/>
            </c:ext>
          </c:extLst>
        </c:ser>
        <c:ser>
          <c:idx val="3"/>
          <c:order val="3"/>
          <c:tx>
            <c:strRef>
              <c:f>data85!$AH$1</c:f>
              <c:strCache>
                <c:ptCount val="1"/>
                <c:pt idx="0">
                  <c:v>rext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data85!$AH$2:$AH$149</c:f>
              <c:numCache>
                <c:formatCode>#,##0.000</c:formatCode>
                <c:ptCount val="148"/>
                <c:pt idx="0">
                  <c:v>7.4244444444444442</c:v>
                </c:pt>
                <c:pt idx="1">
                  <c:v>7.3322222222222235</c:v>
                </c:pt>
                <c:pt idx="2">
                  <c:v>7.5955555555555554</c:v>
                </c:pt>
                <c:pt idx="3">
                  <c:v>6.3933333333333335</c:v>
                </c:pt>
                <c:pt idx="4">
                  <c:v>6.0516666666666667</c:v>
                </c:pt>
                <c:pt idx="5">
                  <c:v>5.8144444444444447</c:v>
                </c:pt>
                <c:pt idx="6">
                  <c:v>5.3855555555555563</c:v>
                </c:pt>
                <c:pt idx="7">
                  <c:v>5.9044444444444437</c:v>
                </c:pt>
                <c:pt idx="8">
                  <c:v>6.2022222222222227</c:v>
                </c:pt>
                <c:pt idx="9">
                  <c:v>5.9472222222222229</c:v>
                </c:pt>
                <c:pt idx="10">
                  <c:v>5.9988888888888896</c:v>
                </c:pt>
                <c:pt idx="11">
                  <c:v>6.402222222222222</c:v>
                </c:pt>
                <c:pt idx="12">
                  <c:v>6.8722222222222227</c:v>
                </c:pt>
                <c:pt idx="13">
                  <c:v>7.266111111111111</c:v>
                </c:pt>
                <c:pt idx="14">
                  <c:v>8.0016666666666669</c:v>
                </c:pt>
                <c:pt idx="15">
                  <c:v>8.3827777777777772</c:v>
                </c:pt>
                <c:pt idx="16">
                  <c:v>7.9655555555555546</c:v>
                </c:pt>
                <c:pt idx="17">
                  <c:v>8.2077777777777765</c:v>
                </c:pt>
                <c:pt idx="18">
                  <c:v>8.6022222222222222</c:v>
                </c:pt>
                <c:pt idx="19">
                  <c:v>9.1355555555555554</c:v>
                </c:pt>
                <c:pt idx="20">
                  <c:v>8.94</c:v>
                </c:pt>
                <c:pt idx="21">
                  <c:v>8.5488888888888894</c:v>
                </c:pt>
                <c:pt idx="22">
                  <c:v>7.5355555555555567</c:v>
                </c:pt>
                <c:pt idx="23">
                  <c:v>6.9877777777777785</c:v>
                </c:pt>
                <c:pt idx="24">
                  <c:v>6.6022222222222213</c:v>
                </c:pt>
                <c:pt idx="25">
                  <c:v>5.8088888888888901</c:v>
                </c:pt>
                <c:pt idx="26">
                  <c:v>5.31</c:v>
                </c:pt>
                <c:pt idx="27">
                  <c:v>4.6399999999999997</c:v>
                </c:pt>
                <c:pt idx="28">
                  <c:v>3.9499999999999997</c:v>
                </c:pt>
                <c:pt idx="29">
                  <c:v>4.6999999999999993</c:v>
                </c:pt>
                <c:pt idx="30">
                  <c:v>3.9455555555555546</c:v>
                </c:pt>
                <c:pt idx="31">
                  <c:v>3.5544444444444441</c:v>
                </c:pt>
                <c:pt idx="32">
                  <c:v>3.3288888888888888</c:v>
                </c:pt>
                <c:pt idx="33">
                  <c:v>3.0388888888888892</c:v>
                </c:pt>
                <c:pt idx="34">
                  <c:v>3.18</c:v>
                </c:pt>
                <c:pt idx="35">
                  <c:v>4.0888888888888886</c:v>
                </c:pt>
                <c:pt idx="36">
                  <c:v>4.0199999999999996</c:v>
                </c:pt>
                <c:pt idx="37">
                  <c:v>4.4544444444444444</c:v>
                </c:pt>
                <c:pt idx="38">
                  <c:v>5.3311111111111114</c:v>
                </c:pt>
                <c:pt idx="39">
                  <c:v>4.8644444444444446</c:v>
                </c:pt>
                <c:pt idx="40">
                  <c:v>4.4355555555555553</c:v>
                </c:pt>
                <c:pt idx="41">
                  <c:v>4.2233333333333336</c:v>
                </c:pt>
                <c:pt idx="42">
                  <c:v>3.6522222222222225</c:v>
                </c:pt>
                <c:pt idx="43">
                  <c:v>3.5</c:v>
                </c:pt>
                <c:pt idx="44">
                  <c:v>3.3055555555555554</c:v>
                </c:pt>
                <c:pt idx="45">
                  <c:v>2.9444444444444442</c:v>
                </c:pt>
                <c:pt idx="46">
                  <c:v>2.9444444444444442</c:v>
                </c:pt>
                <c:pt idx="47">
                  <c:v>3.0277777777777781</c:v>
                </c:pt>
                <c:pt idx="48">
                  <c:v>3.0833333333333335</c:v>
                </c:pt>
                <c:pt idx="49">
                  <c:v>3.2777777777777772</c:v>
                </c:pt>
                <c:pt idx="50">
                  <c:v>3.5833333333333335</c:v>
                </c:pt>
                <c:pt idx="51">
                  <c:v>3.5833333333333335</c:v>
                </c:pt>
                <c:pt idx="52">
                  <c:v>3.7222222222222219</c:v>
                </c:pt>
                <c:pt idx="53">
                  <c:v>3.3888888888888893</c:v>
                </c:pt>
                <c:pt idx="54">
                  <c:v>3.2666666666666671</c:v>
                </c:pt>
                <c:pt idx="55">
                  <c:v>3.1388888888888888</c:v>
                </c:pt>
                <c:pt idx="56">
                  <c:v>3.2222222222222219</c:v>
                </c:pt>
                <c:pt idx="57">
                  <c:v>3.3611111111111107</c:v>
                </c:pt>
                <c:pt idx="58">
                  <c:v>3.5833333333333335</c:v>
                </c:pt>
                <c:pt idx="59">
                  <c:v>3.9722222222222219</c:v>
                </c:pt>
                <c:pt idx="60">
                  <c:v>4.1388888888888893</c:v>
                </c:pt>
                <c:pt idx="61">
                  <c:v>4.166666666666667</c:v>
                </c:pt>
                <c:pt idx="62">
                  <c:v>3.6</c:v>
                </c:pt>
                <c:pt idx="63">
                  <c:v>2.8888888888888893</c:v>
                </c:pt>
                <c:pt idx="64">
                  <c:v>2.4444444444444442</c:v>
                </c:pt>
                <c:pt idx="65">
                  <c:v>1.5</c:v>
                </c:pt>
                <c:pt idx="66">
                  <c:v>1.25</c:v>
                </c:pt>
                <c:pt idx="67">
                  <c:v>1.3611111111111109</c:v>
                </c:pt>
                <c:pt idx="68">
                  <c:v>1.5</c:v>
                </c:pt>
                <c:pt idx="69">
                  <c:v>1.3888888888888886</c:v>
                </c:pt>
                <c:pt idx="70">
                  <c:v>1.3611111111111109</c:v>
                </c:pt>
                <c:pt idx="71">
                  <c:v>1.4722222222222223</c:v>
                </c:pt>
                <c:pt idx="72">
                  <c:v>1.3055555555555556</c:v>
                </c:pt>
                <c:pt idx="73">
                  <c:v>1.25</c:v>
                </c:pt>
                <c:pt idx="74">
                  <c:v>1.1388888888888891</c:v>
                </c:pt>
                <c:pt idx="75">
                  <c:v>1.0277777777777777</c:v>
                </c:pt>
                <c:pt idx="76">
                  <c:v>1.1944444444444444</c:v>
                </c:pt>
                <c:pt idx="77">
                  <c:v>1.5</c:v>
                </c:pt>
                <c:pt idx="78">
                  <c:v>1.6666666666666667</c:v>
                </c:pt>
                <c:pt idx="79">
                  <c:v>1.8333333333333333</c:v>
                </c:pt>
                <c:pt idx="80">
                  <c:v>2.0277777777777781</c:v>
                </c:pt>
                <c:pt idx="81">
                  <c:v>2.3611111111111112</c:v>
                </c:pt>
                <c:pt idx="82">
                  <c:v>2.7222222222222219</c:v>
                </c:pt>
                <c:pt idx="83">
                  <c:v>3.0555555555555554</c:v>
                </c:pt>
                <c:pt idx="84">
                  <c:v>3.25</c:v>
                </c:pt>
                <c:pt idx="85">
                  <c:v>3.25</c:v>
                </c:pt>
                <c:pt idx="86">
                  <c:v>3.3055555555555558</c:v>
                </c:pt>
                <c:pt idx="87">
                  <c:v>3.3333333333333335</c:v>
                </c:pt>
                <c:pt idx="88">
                  <c:v>3.3611111111111107</c:v>
                </c:pt>
                <c:pt idx="89">
                  <c:v>3.1111111111111107</c:v>
                </c:pt>
                <c:pt idx="90">
                  <c:v>2.3611111111111112</c:v>
                </c:pt>
                <c:pt idx="91">
                  <c:v>1.8333333333333333</c:v>
                </c:pt>
                <c:pt idx="92">
                  <c:v>1.8333333333333333</c:v>
                </c:pt>
                <c:pt idx="93">
                  <c:v>0.98055555555555562</c:v>
                </c:pt>
                <c:pt idx="94">
                  <c:v>0.3527777777777778</c:v>
                </c:pt>
                <c:pt idx="95">
                  <c:v>0.15833333333333333</c:v>
                </c:pt>
                <c:pt idx="96">
                  <c:v>0.15833333333333333</c:v>
                </c:pt>
                <c:pt idx="97">
                  <c:v>0.15833333333333333</c:v>
                </c:pt>
                <c:pt idx="98">
                  <c:v>0.15833333333333333</c:v>
                </c:pt>
                <c:pt idx="99">
                  <c:v>0.18611111111111112</c:v>
                </c:pt>
                <c:pt idx="100">
                  <c:v>0.3527777777777778</c:v>
                </c:pt>
                <c:pt idx="101">
                  <c:v>0.39166666666666666</c:v>
                </c:pt>
                <c:pt idx="102">
                  <c:v>0.39166666666666666</c:v>
                </c:pt>
                <c:pt idx="103">
                  <c:v>0.39166666666666666</c:v>
                </c:pt>
                <c:pt idx="104">
                  <c:v>0.39166666666666666</c:v>
                </c:pt>
                <c:pt idx="105">
                  <c:v>0.39166666666666666</c:v>
                </c:pt>
                <c:pt idx="106">
                  <c:v>0.39166666666666666</c:v>
                </c:pt>
                <c:pt idx="107">
                  <c:v>0.39166666666666666</c:v>
                </c:pt>
                <c:pt idx="108">
                  <c:v>0.39166666666666666</c:v>
                </c:pt>
                <c:pt idx="109">
                  <c:v>0.39166666666666666</c:v>
                </c:pt>
                <c:pt idx="110">
                  <c:v>0.39166666666666666</c:v>
                </c:pt>
                <c:pt idx="111">
                  <c:v>0.40833333333333338</c:v>
                </c:pt>
                <c:pt idx="112">
                  <c:v>0.40833333333333338</c:v>
                </c:pt>
                <c:pt idx="113">
                  <c:v>0.40833333333333338</c:v>
                </c:pt>
                <c:pt idx="114">
                  <c:v>0.40833333333333338</c:v>
                </c:pt>
                <c:pt idx="115">
                  <c:v>0.40833333333333338</c:v>
                </c:pt>
                <c:pt idx="116">
                  <c:v>0.40833333333333338</c:v>
                </c:pt>
                <c:pt idx="117">
                  <c:v>0.40833333333333338</c:v>
                </c:pt>
                <c:pt idx="118">
                  <c:v>0.32500000000000001</c:v>
                </c:pt>
                <c:pt idx="119">
                  <c:v>0.32500000000000001</c:v>
                </c:pt>
                <c:pt idx="120">
                  <c:v>0.24166666666666667</c:v>
                </c:pt>
                <c:pt idx="121">
                  <c:v>0.26944444444444443</c:v>
                </c:pt>
                <c:pt idx="122">
                  <c:v>0.25833333333333336</c:v>
                </c:pt>
                <c:pt idx="123">
                  <c:v>0.25833333333333336</c:v>
                </c:pt>
                <c:pt idx="124">
                  <c:v>0.25833333333333336</c:v>
                </c:pt>
                <c:pt idx="125">
                  <c:v>0.28611111111111115</c:v>
                </c:pt>
                <c:pt idx="126">
                  <c:v>0.36944444444444441</c:v>
                </c:pt>
                <c:pt idx="127">
                  <c:v>0.45277777777777778</c:v>
                </c:pt>
                <c:pt idx="128">
                  <c:v>0.61944444444444446</c:v>
                </c:pt>
                <c:pt idx="129">
                  <c:v>0.70277777777777783</c:v>
                </c:pt>
                <c:pt idx="130">
                  <c:v>0.86944444444444446</c:v>
                </c:pt>
                <c:pt idx="131">
                  <c:v>0.95277777777777783</c:v>
                </c:pt>
                <c:pt idx="132">
                  <c:v>1.1194444444444445</c:v>
                </c:pt>
                <c:pt idx="133">
                  <c:v>1.2861111111111112</c:v>
                </c:pt>
                <c:pt idx="134">
                  <c:v>1.3416666666666668</c:v>
                </c:pt>
                <c:pt idx="135">
                  <c:v>1.3416666666666668</c:v>
                </c:pt>
                <c:pt idx="136">
                  <c:v>1.2305555555555554</c:v>
                </c:pt>
                <c:pt idx="137">
                  <c:v>1.0916666666666666</c:v>
                </c:pt>
                <c:pt idx="138">
                  <c:v>0.7583333333333333</c:v>
                </c:pt>
                <c:pt idx="139">
                  <c:v>9.1666666666666674E-2</c:v>
                </c:pt>
                <c:pt idx="140">
                  <c:v>9.1666666666666674E-2</c:v>
                </c:pt>
                <c:pt idx="141">
                  <c:v>9.1666666666666674E-2</c:v>
                </c:pt>
                <c:pt idx="142">
                  <c:v>9.1666666666666674E-2</c:v>
                </c:pt>
                <c:pt idx="143">
                  <c:v>9.1666666666666674E-2</c:v>
                </c:pt>
                <c:pt idx="144">
                  <c:v>9.1666666666666674E-2</c:v>
                </c:pt>
                <c:pt idx="145">
                  <c:v>9.1666666666666674E-2</c:v>
                </c:pt>
                <c:pt idx="146">
                  <c:v>0.14722222222222223</c:v>
                </c:pt>
                <c:pt idx="147">
                  <c:v>0.67499999999999993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2A-4911-AD5B-4EB1A399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data85!$F$1</c:f>
              <c:strCache>
                <c:ptCount val="1"/>
                <c:pt idx="0">
                  <c:v>tpm2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data85!$F$2:$F$149</c:f>
              <c:numCache>
                <c:formatCode>0.000</c:formatCode>
                <c:ptCount val="148"/>
                <c:pt idx="0">
                  <c:v>16.056666666666668</c:v>
                </c:pt>
                <c:pt idx="1">
                  <c:v>18.033333333333331</c:v>
                </c:pt>
                <c:pt idx="2">
                  <c:v>17.900000000000002</c:v>
                </c:pt>
                <c:pt idx="3">
                  <c:v>15.056666666666667</c:v>
                </c:pt>
                <c:pt idx="4">
                  <c:v>16.766666666666666</c:v>
                </c:pt>
                <c:pt idx="5">
                  <c:v>16.083333333333332</c:v>
                </c:pt>
                <c:pt idx="6">
                  <c:v>16.323333333333334</c:v>
                </c:pt>
                <c:pt idx="7">
                  <c:v>14.299999999999999</c:v>
                </c:pt>
                <c:pt idx="8">
                  <c:v>12.410000000000002</c:v>
                </c:pt>
                <c:pt idx="9">
                  <c:v>11.966666666666667</c:v>
                </c:pt>
                <c:pt idx="10">
                  <c:v>10.983333333333334</c:v>
                </c:pt>
                <c:pt idx="11">
                  <c:v>12.256666666666668</c:v>
                </c:pt>
                <c:pt idx="12">
                  <c:v>13.346666666666666</c:v>
                </c:pt>
                <c:pt idx="13">
                  <c:v>14.613333333333335</c:v>
                </c:pt>
                <c:pt idx="14">
                  <c:v>16.45</c:v>
                </c:pt>
                <c:pt idx="15">
                  <c:v>17.783333333333335</c:v>
                </c:pt>
                <c:pt idx="16">
                  <c:v>18.046666666666667</c:v>
                </c:pt>
                <c:pt idx="17">
                  <c:v>18.166666666666668</c:v>
                </c:pt>
                <c:pt idx="18">
                  <c:v>16.456666666666667</c:v>
                </c:pt>
                <c:pt idx="19">
                  <c:v>15.07</c:v>
                </c:pt>
                <c:pt idx="20">
                  <c:v>14.089999999999998</c:v>
                </c:pt>
                <c:pt idx="21">
                  <c:v>12.556666666666667</c:v>
                </c:pt>
                <c:pt idx="22">
                  <c:v>11.68</c:v>
                </c:pt>
                <c:pt idx="23">
                  <c:v>10.823333333333332</c:v>
                </c:pt>
                <c:pt idx="24">
                  <c:v>10.016666666666666</c:v>
                </c:pt>
                <c:pt idx="25">
                  <c:v>8.3833333333333346</c:v>
                </c:pt>
                <c:pt idx="26">
                  <c:v>7.4933333333333323</c:v>
                </c:pt>
                <c:pt idx="27">
                  <c:v>6.7199999999999989</c:v>
                </c:pt>
                <c:pt idx="28">
                  <c:v>5.7700000000000005</c:v>
                </c:pt>
                <c:pt idx="29">
                  <c:v>5.88</c:v>
                </c:pt>
                <c:pt idx="30">
                  <c:v>5.6933333333333325</c:v>
                </c:pt>
                <c:pt idx="31">
                  <c:v>5.2133333333333338</c:v>
                </c:pt>
                <c:pt idx="32">
                  <c:v>4.8966666666666674</c:v>
                </c:pt>
                <c:pt idx="33">
                  <c:v>4.8033333333333337</c:v>
                </c:pt>
                <c:pt idx="34">
                  <c:v>4.8299999999999992</c:v>
                </c:pt>
                <c:pt idx="35">
                  <c:v>4.9633333333333338</c:v>
                </c:pt>
                <c:pt idx="36">
                  <c:v>5.6466666666666656</c:v>
                </c:pt>
                <c:pt idx="37">
                  <c:v>7.1866666666666665</c:v>
                </c:pt>
                <c:pt idx="38">
                  <c:v>8.1933333333333334</c:v>
                </c:pt>
                <c:pt idx="39">
                  <c:v>7.7133333333333338</c:v>
                </c:pt>
                <c:pt idx="40">
                  <c:v>7.5433333333333339</c:v>
                </c:pt>
                <c:pt idx="41">
                  <c:v>7.4533333333333331</c:v>
                </c:pt>
                <c:pt idx="42">
                  <c:v>7.4866666666666672</c:v>
                </c:pt>
                <c:pt idx="43">
                  <c:v>7.5633333333333335</c:v>
                </c:pt>
                <c:pt idx="44">
                  <c:v>7.13</c:v>
                </c:pt>
                <c:pt idx="45">
                  <c:v>6.4266666666666667</c:v>
                </c:pt>
                <c:pt idx="46">
                  <c:v>5.9266666666666667</c:v>
                </c:pt>
                <c:pt idx="47">
                  <c:v>5.753333333333333</c:v>
                </c:pt>
                <c:pt idx="48">
                  <c:v>4.9533333333333331</c:v>
                </c:pt>
                <c:pt idx="49">
                  <c:v>4.95</c:v>
                </c:pt>
                <c:pt idx="50">
                  <c:v>4.9733333333333336</c:v>
                </c:pt>
                <c:pt idx="51">
                  <c:v>5.0666666666666664</c:v>
                </c:pt>
                <c:pt idx="52">
                  <c:v>5.13</c:v>
                </c:pt>
                <c:pt idx="53">
                  <c:v>4.8366666666666669</c:v>
                </c:pt>
                <c:pt idx="54">
                  <c:v>4.7899999999999991</c:v>
                </c:pt>
                <c:pt idx="55">
                  <c:v>4.8500000000000005</c:v>
                </c:pt>
                <c:pt idx="56">
                  <c:v>4.9399999999999995</c:v>
                </c:pt>
                <c:pt idx="57">
                  <c:v>5.4666666666666659</c:v>
                </c:pt>
                <c:pt idx="58">
                  <c:v>5.7833333333333341</c:v>
                </c:pt>
                <c:pt idx="59">
                  <c:v>6.1933333333333325</c:v>
                </c:pt>
                <c:pt idx="60">
                  <c:v>6.4200000000000008</c:v>
                </c:pt>
                <c:pt idx="61">
                  <c:v>6.3133333333333335</c:v>
                </c:pt>
                <c:pt idx="62">
                  <c:v>5.5466666666666669</c:v>
                </c:pt>
                <c:pt idx="63">
                  <c:v>4.9066666666666663</c:v>
                </c:pt>
                <c:pt idx="64">
                  <c:v>4.8466666666666667</c:v>
                </c:pt>
                <c:pt idx="65">
                  <c:v>4.2966666666666669</c:v>
                </c:pt>
                <c:pt idx="66">
                  <c:v>4.3433333333333337</c:v>
                </c:pt>
                <c:pt idx="67">
                  <c:v>4.833333333333333</c:v>
                </c:pt>
                <c:pt idx="68">
                  <c:v>4.953333333333334</c:v>
                </c:pt>
                <c:pt idx="69">
                  <c:v>4.8566666666666665</c:v>
                </c:pt>
                <c:pt idx="70">
                  <c:v>4.7700000000000005</c:v>
                </c:pt>
                <c:pt idx="71">
                  <c:v>4.746666666666667</c:v>
                </c:pt>
                <c:pt idx="72">
                  <c:v>4.8166666666666664</c:v>
                </c:pt>
                <c:pt idx="73">
                  <c:v>5.25</c:v>
                </c:pt>
                <c:pt idx="74">
                  <c:v>5.5433333333333339</c:v>
                </c:pt>
                <c:pt idx="75">
                  <c:v>5.5133333333333328</c:v>
                </c:pt>
                <c:pt idx="76">
                  <c:v>5.44</c:v>
                </c:pt>
                <c:pt idx="77">
                  <c:v>5.416666666666667</c:v>
                </c:pt>
                <c:pt idx="78">
                  <c:v>5.62</c:v>
                </c:pt>
                <c:pt idx="79">
                  <c:v>5.6966666666666663</c:v>
                </c:pt>
                <c:pt idx="80">
                  <c:v>5.63</c:v>
                </c:pt>
                <c:pt idx="81">
                  <c:v>5.63</c:v>
                </c:pt>
                <c:pt idx="82">
                  <c:v>5.6166666666666671</c:v>
                </c:pt>
                <c:pt idx="83">
                  <c:v>5.84</c:v>
                </c:pt>
                <c:pt idx="84">
                  <c:v>6.1499999999999995</c:v>
                </c:pt>
                <c:pt idx="85">
                  <c:v>6.3466666666666667</c:v>
                </c:pt>
                <c:pt idx="86">
                  <c:v>6.41</c:v>
                </c:pt>
                <c:pt idx="87">
                  <c:v>6.4233333333333347</c:v>
                </c:pt>
                <c:pt idx="88">
                  <c:v>6.72</c:v>
                </c:pt>
                <c:pt idx="89">
                  <c:v>7.1166666666666671</c:v>
                </c:pt>
                <c:pt idx="90">
                  <c:v>7.5900000000000007</c:v>
                </c:pt>
                <c:pt idx="91">
                  <c:v>7.8</c:v>
                </c:pt>
                <c:pt idx="92">
                  <c:v>7.4433333333333325</c:v>
                </c:pt>
                <c:pt idx="93">
                  <c:v>5.0599999999999996</c:v>
                </c:pt>
                <c:pt idx="94">
                  <c:v>3.3533333333333335</c:v>
                </c:pt>
                <c:pt idx="95">
                  <c:v>3.16</c:v>
                </c:pt>
                <c:pt idx="96">
                  <c:v>3.2699999999999996</c:v>
                </c:pt>
                <c:pt idx="97">
                  <c:v>3.9530158730158731</c:v>
                </c:pt>
                <c:pt idx="98">
                  <c:v>4.2300000000000004</c:v>
                </c:pt>
                <c:pt idx="99">
                  <c:v>4.7458333333333336</c:v>
                </c:pt>
                <c:pt idx="100">
                  <c:v>4.7991666666666672</c:v>
                </c:pt>
                <c:pt idx="101">
                  <c:v>4.95</c:v>
                </c:pt>
                <c:pt idx="102">
                  <c:v>4.9308333333333332</c:v>
                </c:pt>
                <c:pt idx="103">
                  <c:v>4.9649999999999999</c:v>
                </c:pt>
                <c:pt idx="104">
                  <c:v>4.8741666666666665</c:v>
                </c:pt>
                <c:pt idx="105">
                  <c:v>4.6183333333333332</c:v>
                </c:pt>
                <c:pt idx="106">
                  <c:v>4.4074999999999998</c:v>
                </c:pt>
                <c:pt idx="107">
                  <c:v>3.7833333333333332</c:v>
                </c:pt>
                <c:pt idx="108">
                  <c:v>3.5508333333333333</c:v>
                </c:pt>
                <c:pt idx="109">
                  <c:v>3.1724999999999999</c:v>
                </c:pt>
                <c:pt idx="110">
                  <c:v>2.9966666666666661</c:v>
                </c:pt>
                <c:pt idx="111">
                  <c:v>2.8800000000000003</c:v>
                </c:pt>
                <c:pt idx="112">
                  <c:v>2.6466666666666665</c:v>
                </c:pt>
                <c:pt idx="113">
                  <c:v>2.5866666666666664</c:v>
                </c:pt>
                <c:pt idx="114">
                  <c:v>2.6333333333333333</c:v>
                </c:pt>
                <c:pt idx="115">
                  <c:v>2.69</c:v>
                </c:pt>
                <c:pt idx="116">
                  <c:v>2.6466666666666665</c:v>
                </c:pt>
                <c:pt idx="117">
                  <c:v>2.74</c:v>
                </c:pt>
                <c:pt idx="118">
                  <c:v>2.4533333333333336</c:v>
                </c:pt>
                <c:pt idx="119">
                  <c:v>2.1833333333333336</c:v>
                </c:pt>
                <c:pt idx="120">
                  <c:v>2.15</c:v>
                </c:pt>
                <c:pt idx="121">
                  <c:v>2.2366666666666668</c:v>
                </c:pt>
                <c:pt idx="122">
                  <c:v>2.2966666666666669</c:v>
                </c:pt>
                <c:pt idx="123">
                  <c:v>2.0833333333333335</c:v>
                </c:pt>
                <c:pt idx="124">
                  <c:v>1.8066666666666666</c:v>
                </c:pt>
                <c:pt idx="125">
                  <c:v>1.76</c:v>
                </c:pt>
                <c:pt idx="126">
                  <c:v>1.7833333333333332</c:v>
                </c:pt>
                <c:pt idx="127">
                  <c:v>1.74</c:v>
                </c:pt>
                <c:pt idx="128">
                  <c:v>1.7066666666666668</c:v>
                </c:pt>
                <c:pt idx="129">
                  <c:v>1.7299999999999998</c:v>
                </c:pt>
                <c:pt idx="130">
                  <c:v>1.83</c:v>
                </c:pt>
                <c:pt idx="131">
                  <c:v>2.0299999999999998</c:v>
                </c:pt>
                <c:pt idx="132">
                  <c:v>1.97</c:v>
                </c:pt>
                <c:pt idx="133">
                  <c:v>1.9633333333333336</c:v>
                </c:pt>
                <c:pt idx="134">
                  <c:v>1.9533333333333331</c:v>
                </c:pt>
                <c:pt idx="135">
                  <c:v>1.5033333333333332</c:v>
                </c:pt>
                <c:pt idx="136">
                  <c:v>1.0233333333333332</c:v>
                </c:pt>
                <c:pt idx="137">
                  <c:v>0.89666666666666661</c:v>
                </c:pt>
                <c:pt idx="138">
                  <c:v>0.77</c:v>
                </c:pt>
                <c:pt idx="139">
                  <c:v>0.12333333333333334</c:v>
                </c:pt>
                <c:pt idx="140">
                  <c:v>9.6666666666666679E-2</c:v>
                </c:pt>
                <c:pt idx="141">
                  <c:v>3.6666666666666674E-2</c:v>
                </c:pt>
                <c:pt idx="142">
                  <c:v>1.6666666666666666E-2</c:v>
                </c:pt>
                <c:pt idx="143">
                  <c:v>3.6666666666666667E-2</c:v>
                </c:pt>
                <c:pt idx="144">
                  <c:v>1.3333333333333334E-2</c:v>
                </c:pt>
                <c:pt idx="145">
                  <c:v>4.6666666666666669E-2</c:v>
                </c:pt>
                <c:pt idx="146">
                  <c:v>0.10333333333333335</c:v>
                </c:pt>
                <c:pt idx="147">
                  <c:v>1.0033333333333332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B-4C18-8ED2-8802EC047130}"/>
            </c:ext>
          </c:extLst>
        </c:ser>
        <c:ser>
          <c:idx val="1"/>
          <c:order val="1"/>
          <c:tx>
            <c:strRef>
              <c:f>data85!$G$1</c:f>
              <c:strCache>
                <c:ptCount val="1"/>
                <c:pt idx="0">
                  <c:v>tpm2p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data85!$G$2:$G$149</c:f>
              <c:numCache>
                <c:formatCode>#,##0.000</c:formatCode>
                <c:ptCount val="148"/>
                <c:pt idx="0">
                  <c:v>8.7949605354962532</c:v>
                </c:pt>
                <c:pt idx="1">
                  <c:v>10.771627202162916</c:v>
                </c:pt>
                <c:pt idx="2">
                  <c:v>10.638293868829587</c:v>
                </c:pt>
                <c:pt idx="3">
                  <c:v>7.7949605354962515</c:v>
                </c:pt>
                <c:pt idx="4">
                  <c:v>9.5049605354962505</c:v>
                </c:pt>
                <c:pt idx="5">
                  <c:v>8.821627202162917</c:v>
                </c:pt>
                <c:pt idx="6">
                  <c:v>9.0616272021629189</c:v>
                </c:pt>
                <c:pt idx="7">
                  <c:v>7.0382938688295837</c:v>
                </c:pt>
                <c:pt idx="8">
                  <c:v>5.1482938688295867</c:v>
                </c:pt>
                <c:pt idx="9">
                  <c:v>4.7049605354962516</c:v>
                </c:pt>
                <c:pt idx="10">
                  <c:v>3.7216272021629191</c:v>
                </c:pt>
                <c:pt idx="11">
                  <c:v>4.9949605354962525</c:v>
                </c:pt>
                <c:pt idx="12">
                  <c:v>6.0849605354962506</c:v>
                </c:pt>
                <c:pt idx="13">
                  <c:v>7.3516272021629199</c:v>
                </c:pt>
                <c:pt idx="14">
                  <c:v>9.1882938688295841</c:v>
                </c:pt>
                <c:pt idx="15">
                  <c:v>10.52162720216292</c:v>
                </c:pt>
                <c:pt idx="16">
                  <c:v>10.784960535496252</c:v>
                </c:pt>
                <c:pt idx="17">
                  <c:v>10.904960535496253</c:v>
                </c:pt>
                <c:pt idx="18">
                  <c:v>9.1949605354962518</c:v>
                </c:pt>
                <c:pt idx="19">
                  <c:v>7.8082938688295851</c:v>
                </c:pt>
                <c:pt idx="20">
                  <c:v>6.8282938688295829</c:v>
                </c:pt>
                <c:pt idx="21">
                  <c:v>5.2949605354962515</c:v>
                </c:pt>
                <c:pt idx="22">
                  <c:v>4.4182938688295845</c:v>
                </c:pt>
                <c:pt idx="23">
                  <c:v>3.5616272021629172</c:v>
                </c:pt>
                <c:pt idx="24">
                  <c:v>2.7549605354962505</c:v>
                </c:pt>
                <c:pt idx="25">
                  <c:v>1.1216272021629194</c:v>
                </c:pt>
                <c:pt idx="26">
                  <c:v>0.2316272021629171</c:v>
                </c:pt>
                <c:pt idx="27">
                  <c:v>-0.54170613117041633</c:v>
                </c:pt>
                <c:pt idx="28">
                  <c:v>-1.4917061311704147</c:v>
                </c:pt>
                <c:pt idx="29">
                  <c:v>-1.3817061311704153</c:v>
                </c:pt>
                <c:pt idx="30">
                  <c:v>-1.5683727978370827</c:v>
                </c:pt>
                <c:pt idx="31">
                  <c:v>-2.0483727978370814</c:v>
                </c:pt>
                <c:pt idx="32">
                  <c:v>-2.3650394645037478</c:v>
                </c:pt>
                <c:pt idx="33">
                  <c:v>-2.4583727978370815</c:v>
                </c:pt>
                <c:pt idx="34">
                  <c:v>-2.431706131170416</c:v>
                </c:pt>
                <c:pt idx="35">
                  <c:v>-2.2983727978370814</c:v>
                </c:pt>
                <c:pt idx="36">
                  <c:v>-1.6150394645037496</c:v>
                </c:pt>
                <c:pt idx="37">
                  <c:v>-7.5039464503748654E-2</c:v>
                </c:pt>
                <c:pt idx="38">
                  <c:v>0.93162720216291817</c:v>
                </c:pt>
                <c:pt idx="39">
                  <c:v>0.45162720216291863</c:v>
                </c:pt>
                <c:pt idx="40">
                  <c:v>0.2816272021629187</c:v>
                </c:pt>
                <c:pt idx="41">
                  <c:v>0.19162720216291795</c:v>
                </c:pt>
                <c:pt idx="42">
                  <c:v>0.22496053549625206</c:v>
                </c:pt>
                <c:pt idx="43">
                  <c:v>0.30162720216291827</c:v>
                </c:pt>
                <c:pt idx="44">
                  <c:v>-0.1317061311704153</c:v>
                </c:pt>
                <c:pt idx="45">
                  <c:v>-0.83503946450374844</c:v>
                </c:pt>
                <c:pt idx="46">
                  <c:v>-1.3350394645037484</c:v>
                </c:pt>
                <c:pt idx="47">
                  <c:v>-1.5083727978370822</c:v>
                </c:pt>
                <c:pt idx="48">
                  <c:v>-2.308372797837082</c:v>
                </c:pt>
                <c:pt idx="49">
                  <c:v>-2.311706131170415</c:v>
                </c:pt>
                <c:pt idx="50">
                  <c:v>-2.2883727978370816</c:v>
                </c:pt>
                <c:pt idx="51">
                  <c:v>-2.1950394645037488</c:v>
                </c:pt>
                <c:pt idx="52">
                  <c:v>-2.1317061311704153</c:v>
                </c:pt>
                <c:pt idx="53">
                  <c:v>-2.4250394645037483</c:v>
                </c:pt>
                <c:pt idx="54">
                  <c:v>-2.471706131170416</c:v>
                </c:pt>
                <c:pt idx="55">
                  <c:v>-2.4117061311704147</c:v>
                </c:pt>
                <c:pt idx="56">
                  <c:v>-2.3217061311704157</c:v>
                </c:pt>
                <c:pt idx="57">
                  <c:v>-1.7950394645037493</c:v>
                </c:pt>
                <c:pt idx="58">
                  <c:v>-1.4783727978370811</c:v>
                </c:pt>
                <c:pt idx="59">
                  <c:v>-1.0683727978370827</c:v>
                </c:pt>
                <c:pt idx="60">
                  <c:v>-0.84170613117041437</c:v>
                </c:pt>
                <c:pt idx="61">
                  <c:v>-0.94837279783708173</c:v>
                </c:pt>
                <c:pt idx="62">
                  <c:v>-1.7150394645037483</c:v>
                </c:pt>
                <c:pt idx="63">
                  <c:v>-2.3550394645037489</c:v>
                </c:pt>
                <c:pt idx="64">
                  <c:v>-2.4150394645037485</c:v>
                </c:pt>
                <c:pt idx="65">
                  <c:v>-2.9650394645037483</c:v>
                </c:pt>
                <c:pt idx="66">
                  <c:v>-2.9183727978370815</c:v>
                </c:pt>
                <c:pt idx="67">
                  <c:v>-2.4283727978370822</c:v>
                </c:pt>
                <c:pt idx="68">
                  <c:v>-2.3083727978370812</c:v>
                </c:pt>
                <c:pt idx="69">
                  <c:v>-2.4050394645037487</c:v>
                </c:pt>
                <c:pt idx="70">
                  <c:v>-2.4917061311704147</c:v>
                </c:pt>
                <c:pt idx="71">
                  <c:v>-2.5150394645037482</c:v>
                </c:pt>
                <c:pt idx="72">
                  <c:v>-2.4450394645037488</c:v>
                </c:pt>
                <c:pt idx="73">
                  <c:v>-2.0117061311704152</c:v>
                </c:pt>
                <c:pt idx="74">
                  <c:v>-1.7183727978370813</c:v>
                </c:pt>
                <c:pt idx="75">
                  <c:v>-1.7483727978370824</c:v>
                </c:pt>
                <c:pt idx="76">
                  <c:v>-1.8217061311704148</c:v>
                </c:pt>
                <c:pt idx="77">
                  <c:v>-1.8450394645037482</c:v>
                </c:pt>
                <c:pt idx="78">
                  <c:v>-1.6417061311704151</c:v>
                </c:pt>
                <c:pt idx="79">
                  <c:v>-1.5650394645037489</c:v>
                </c:pt>
                <c:pt idx="80">
                  <c:v>-1.6317061311704153</c:v>
                </c:pt>
                <c:pt idx="81">
                  <c:v>-1.6317061311704153</c:v>
                </c:pt>
                <c:pt idx="82">
                  <c:v>-1.6450394645037481</c:v>
                </c:pt>
                <c:pt idx="83">
                  <c:v>-1.4217061311704153</c:v>
                </c:pt>
                <c:pt idx="84">
                  <c:v>-1.1117061311704157</c:v>
                </c:pt>
                <c:pt idx="85">
                  <c:v>-0.91503946450374851</c:v>
                </c:pt>
                <c:pt idx="86">
                  <c:v>-0.85170613117041505</c:v>
                </c:pt>
                <c:pt idx="87">
                  <c:v>-0.83837279783708052</c:v>
                </c:pt>
                <c:pt idx="88">
                  <c:v>-0.54170613117041544</c:v>
                </c:pt>
                <c:pt idx="89">
                  <c:v>-0.14503946450374805</c:v>
                </c:pt>
                <c:pt idx="90">
                  <c:v>0.32829386882958556</c:v>
                </c:pt>
                <c:pt idx="91">
                  <c:v>0.53829386882958463</c:v>
                </c:pt>
                <c:pt idx="92">
                  <c:v>0.18162720216291728</c:v>
                </c:pt>
                <c:pt idx="93">
                  <c:v>-2.2017061311704156</c:v>
                </c:pt>
                <c:pt idx="94">
                  <c:v>-3.9083727978370817</c:v>
                </c:pt>
                <c:pt idx="95">
                  <c:v>-4.101706131170415</c:v>
                </c:pt>
                <c:pt idx="96">
                  <c:v>-3.9917061311704156</c:v>
                </c:pt>
                <c:pt idx="97">
                  <c:v>-3.3086902581545421</c:v>
                </c:pt>
                <c:pt idx="98">
                  <c:v>-3.0317061311704148</c:v>
                </c:pt>
                <c:pt idx="99">
                  <c:v>-2.5158727978370816</c:v>
                </c:pt>
                <c:pt idx="100">
                  <c:v>-2.4625394645037479</c:v>
                </c:pt>
                <c:pt idx="101">
                  <c:v>-2.311706131170415</c:v>
                </c:pt>
                <c:pt idx="102">
                  <c:v>-2.330872797837082</c:v>
                </c:pt>
                <c:pt idx="103">
                  <c:v>-2.2967061311704153</c:v>
                </c:pt>
                <c:pt idx="104">
                  <c:v>-2.3875394645037487</c:v>
                </c:pt>
                <c:pt idx="105">
                  <c:v>-2.643372797837082</c:v>
                </c:pt>
                <c:pt idx="106">
                  <c:v>-2.8542061311704154</c:v>
                </c:pt>
                <c:pt idx="107">
                  <c:v>-3.478372797837082</c:v>
                </c:pt>
                <c:pt idx="108">
                  <c:v>-3.7108727978370819</c:v>
                </c:pt>
                <c:pt idx="109">
                  <c:v>-4.0892061311704158</c:v>
                </c:pt>
                <c:pt idx="110">
                  <c:v>-4.265039464503749</c:v>
                </c:pt>
                <c:pt idx="111">
                  <c:v>-4.3817061311704144</c:v>
                </c:pt>
                <c:pt idx="112">
                  <c:v>-4.6150394645037487</c:v>
                </c:pt>
                <c:pt idx="113">
                  <c:v>-4.6750394645037492</c:v>
                </c:pt>
                <c:pt idx="114">
                  <c:v>-4.6283727978370823</c:v>
                </c:pt>
                <c:pt idx="115">
                  <c:v>-4.5717061311704157</c:v>
                </c:pt>
                <c:pt idx="116">
                  <c:v>-4.6150394645037487</c:v>
                </c:pt>
                <c:pt idx="117">
                  <c:v>-4.521706131170415</c:v>
                </c:pt>
                <c:pt idx="118">
                  <c:v>-4.808372797837082</c:v>
                </c:pt>
                <c:pt idx="119">
                  <c:v>-5.0783727978370816</c:v>
                </c:pt>
                <c:pt idx="120">
                  <c:v>-5.1117061311704148</c:v>
                </c:pt>
                <c:pt idx="121">
                  <c:v>-5.0250394645037488</c:v>
                </c:pt>
                <c:pt idx="122">
                  <c:v>-4.9650394645037483</c:v>
                </c:pt>
                <c:pt idx="123">
                  <c:v>-5.1783727978370813</c:v>
                </c:pt>
                <c:pt idx="124">
                  <c:v>-5.4550394645037485</c:v>
                </c:pt>
                <c:pt idx="125">
                  <c:v>-5.5017061311704154</c:v>
                </c:pt>
                <c:pt idx="126">
                  <c:v>-5.478372797837082</c:v>
                </c:pt>
                <c:pt idx="127">
                  <c:v>-5.521706131170415</c:v>
                </c:pt>
                <c:pt idx="128">
                  <c:v>-5.5550394645037482</c:v>
                </c:pt>
                <c:pt idx="129">
                  <c:v>-5.5317061311704157</c:v>
                </c:pt>
                <c:pt idx="130">
                  <c:v>-5.4317061311704151</c:v>
                </c:pt>
                <c:pt idx="131">
                  <c:v>-5.2317061311704158</c:v>
                </c:pt>
                <c:pt idx="132">
                  <c:v>-5.2917061311704154</c:v>
                </c:pt>
                <c:pt idx="133">
                  <c:v>-5.2983727978370814</c:v>
                </c:pt>
                <c:pt idx="134">
                  <c:v>-5.308372797837082</c:v>
                </c:pt>
                <c:pt idx="135">
                  <c:v>-5.7583727978370822</c:v>
                </c:pt>
                <c:pt idx="136">
                  <c:v>-6.2383727978370818</c:v>
                </c:pt>
                <c:pt idx="137">
                  <c:v>-6.3650394645037487</c:v>
                </c:pt>
                <c:pt idx="138">
                  <c:v>-6.4917061311704156</c:v>
                </c:pt>
                <c:pt idx="139">
                  <c:v>-7.1383727978370821</c:v>
                </c:pt>
                <c:pt idx="140">
                  <c:v>-7.1650394645037485</c:v>
                </c:pt>
                <c:pt idx="141">
                  <c:v>-7.2250394645037481</c:v>
                </c:pt>
                <c:pt idx="142">
                  <c:v>-7.2450394645037486</c:v>
                </c:pt>
                <c:pt idx="143">
                  <c:v>-7.2250394645037481</c:v>
                </c:pt>
                <c:pt idx="144">
                  <c:v>-7.2483727978370815</c:v>
                </c:pt>
                <c:pt idx="145">
                  <c:v>-7.2150394645037483</c:v>
                </c:pt>
                <c:pt idx="146">
                  <c:v>-7.1583727978370817</c:v>
                </c:pt>
                <c:pt idx="147">
                  <c:v>-6.2583727978370822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B-4C18-8ED2-8802EC047130}"/>
            </c:ext>
          </c:extLst>
        </c:ser>
        <c:ser>
          <c:idx val="2"/>
          <c:order val="2"/>
          <c:tx>
            <c:strRef>
              <c:f>data85!$H$1</c:f>
              <c:strCache>
                <c:ptCount val="1"/>
                <c:pt idx="0">
                  <c:v>tpm2lin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data85!$H$2:$H$149</c:f>
              <c:numCache>
                <c:formatCode>#,##0.000</c:formatCode>
                <c:ptCount val="148"/>
                <c:pt idx="0">
                  <c:v>4.0953912960615888</c:v>
                </c:pt>
                <c:pt idx="1">
                  <c:v>6.1535259834806482</c:v>
                </c:pt>
                <c:pt idx="2">
                  <c:v>6.1016606708997134</c:v>
                </c:pt>
                <c:pt idx="3">
                  <c:v>3.3397953583187725</c:v>
                </c:pt>
                <c:pt idx="4">
                  <c:v>5.1312633790711661</c:v>
                </c:pt>
                <c:pt idx="5">
                  <c:v>4.5293980664902271</c:v>
                </c:pt>
                <c:pt idx="6">
                  <c:v>4.8508660872426237</c:v>
                </c:pt>
                <c:pt idx="7">
                  <c:v>2.9090007746616831</c:v>
                </c:pt>
                <c:pt idx="8">
                  <c:v>1.1004687954140824</c:v>
                </c:pt>
                <c:pt idx="9">
                  <c:v>0.73860348283314181</c:v>
                </c:pt>
                <c:pt idx="10">
                  <c:v>-0.16326182974779613</c:v>
                </c:pt>
                <c:pt idx="11">
                  <c:v>1.1915395243379319</c:v>
                </c:pt>
                <c:pt idx="12">
                  <c:v>2.3630075450903245</c:v>
                </c:pt>
                <c:pt idx="13">
                  <c:v>3.7111422325093901</c:v>
                </c:pt>
                <c:pt idx="14">
                  <c:v>5.6292769199284489</c:v>
                </c:pt>
                <c:pt idx="15">
                  <c:v>7.0440782740141792</c:v>
                </c:pt>
                <c:pt idx="16">
                  <c:v>7.3888796280999056</c:v>
                </c:pt>
                <c:pt idx="17">
                  <c:v>7.5903476488523012</c:v>
                </c:pt>
                <c:pt idx="18">
                  <c:v>5.9618156696046967</c:v>
                </c:pt>
                <c:pt idx="19">
                  <c:v>4.6566170236904227</c:v>
                </c:pt>
                <c:pt idx="20">
                  <c:v>3.7580850444428169</c:v>
                </c:pt>
                <c:pt idx="21">
                  <c:v>2.30621973186188</c:v>
                </c:pt>
                <c:pt idx="22">
                  <c:v>1.5110210859476076</c:v>
                </c:pt>
                <c:pt idx="23">
                  <c:v>0.73582244003333663</c:v>
                </c:pt>
                <c:pt idx="24">
                  <c:v>1.0623794119062779E-2</c:v>
                </c:pt>
                <c:pt idx="25">
                  <c:v>-1.541241518461872</c:v>
                </c:pt>
                <c:pt idx="26">
                  <c:v>-2.3497734977094797</c:v>
                </c:pt>
                <c:pt idx="27">
                  <c:v>-3.0416388102904186</c:v>
                </c:pt>
                <c:pt idx="28">
                  <c:v>-3.9101707895380224</c:v>
                </c:pt>
                <c:pt idx="29">
                  <c:v>-3.7187027687856284</c:v>
                </c:pt>
                <c:pt idx="30">
                  <c:v>-3.8239014146998995</c:v>
                </c:pt>
                <c:pt idx="31">
                  <c:v>-4.2224333939475054</c:v>
                </c:pt>
                <c:pt idx="32">
                  <c:v>-4.4576320398617755</c:v>
                </c:pt>
                <c:pt idx="33">
                  <c:v>-4.4694973524427146</c:v>
                </c:pt>
                <c:pt idx="34">
                  <c:v>-4.3613626650236546</c:v>
                </c:pt>
                <c:pt idx="35">
                  <c:v>-4.1465613109379236</c:v>
                </c:pt>
                <c:pt idx="36">
                  <c:v>-3.381759956852199</c:v>
                </c:pt>
                <c:pt idx="37">
                  <c:v>-1.7602919360998017</c:v>
                </c:pt>
                <c:pt idx="38">
                  <c:v>-0.67215724868074034</c:v>
                </c:pt>
                <c:pt idx="39">
                  <c:v>-1.0706892279283453</c:v>
                </c:pt>
                <c:pt idx="40">
                  <c:v>-1.1592212071759507</c:v>
                </c:pt>
                <c:pt idx="41">
                  <c:v>-1.1677531864235569</c:v>
                </c:pt>
                <c:pt idx="42">
                  <c:v>-1.0529518323378264</c:v>
                </c:pt>
                <c:pt idx="43">
                  <c:v>-0.8948171449187674</c:v>
                </c:pt>
                <c:pt idx="44">
                  <c:v>-1.2466824574997046</c:v>
                </c:pt>
                <c:pt idx="45">
                  <c:v>-1.8685477700806432</c:v>
                </c:pt>
                <c:pt idx="46">
                  <c:v>-2.2870797493282486</c:v>
                </c:pt>
                <c:pt idx="47">
                  <c:v>-2.3789450619091861</c:v>
                </c:pt>
                <c:pt idx="48">
                  <c:v>-3.0974770411567931</c:v>
                </c:pt>
                <c:pt idx="49">
                  <c:v>-3.0193423537377297</c:v>
                </c:pt>
                <c:pt idx="50">
                  <c:v>-2.9145409996520018</c:v>
                </c:pt>
                <c:pt idx="51">
                  <c:v>-2.7397396455662744</c:v>
                </c:pt>
                <c:pt idx="52">
                  <c:v>-2.5949382914805454</c:v>
                </c:pt>
                <c:pt idx="53">
                  <c:v>-2.8068036040614839</c:v>
                </c:pt>
                <c:pt idx="54">
                  <c:v>-2.7720022499757571</c:v>
                </c:pt>
                <c:pt idx="55">
                  <c:v>-2.6305342292233602</c:v>
                </c:pt>
                <c:pt idx="56">
                  <c:v>-2.4590662084709667</c:v>
                </c:pt>
                <c:pt idx="57">
                  <c:v>-1.8509315210519057</c:v>
                </c:pt>
                <c:pt idx="58">
                  <c:v>-1.4527968336328421</c:v>
                </c:pt>
                <c:pt idx="59">
                  <c:v>-0.96132881288044914</c:v>
                </c:pt>
                <c:pt idx="60">
                  <c:v>-0.65319412546138622</c:v>
                </c:pt>
                <c:pt idx="61">
                  <c:v>-0.67839277137565812</c:v>
                </c:pt>
                <c:pt idx="62">
                  <c:v>-1.3635914172899302</c:v>
                </c:pt>
                <c:pt idx="63">
                  <c:v>-1.9221233965375362</c:v>
                </c:pt>
                <c:pt idx="64">
                  <c:v>-1.9006553757851403</c:v>
                </c:pt>
                <c:pt idx="65">
                  <c:v>-2.3691873550327456</c:v>
                </c:pt>
                <c:pt idx="66">
                  <c:v>-2.2410526676136842</c:v>
                </c:pt>
                <c:pt idx="67">
                  <c:v>-1.6695846468612894</c:v>
                </c:pt>
                <c:pt idx="68">
                  <c:v>-1.4681166261088938</c:v>
                </c:pt>
                <c:pt idx="69">
                  <c:v>-1.4833152720231668</c:v>
                </c:pt>
                <c:pt idx="70">
                  <c:v>-1.4885139179374383</c:v>
                </c:pt>
                <c:pt idx="71">
                  <c:v>-1.4303792305183753</c:v>
                </c:pt>
                <c:pt idx="72">
                  <c:v>-1.2789112097659814</c:v>
                </c:pt>
                <c:pt idx="73">
                  <c:v>-0.76410985568025325</c:v>
                </c:pt>
                <c:pt idx="74">
                  <c:v>-0.38930850159452479</c:v>
                </c:pt>
                <c:pt idx="75">
                  <c:v>-0.33784048084213136</c:v>
                </c:pt>
                <c:pt idx="76">
                  <c:v>-0.32970579342306916</c:v>
                </c:pt>
                <c:pt idx="77">
                  <c:v>-0.27157110600400625</c:v>
                </c:pt>
                <c:pt idx="78">
                  <c:v>1.3230248081721463E-2</c:v>
                </c:pt>
                <c:pt idx="79">
                  <c:v>0.17136493550078225</c:v>
                </c:pt>
                <c:pt idx="80">
                  <c:v>0.18616628958651038</c:v>
                </c:pt>
                <c:pt idx="81">
                  <c:v>0.26763431033890495</c:v>
                </c:pt>
                <c:pt idx="82">
                  <c:v>0.33576899775796676</c:v>
                </c:pt>
                <c:pt idx="83">
                  <c:v>0.64057035184369582</c:v>
                </c:pt>
                <c:pt idx="84">
                  <c:v>1.03203837259609</c:v>
                </c:pt>
                <c:pt idx="85">
                  <c:v>1.3101730600151518</c:v>
                </c:pt>
                <c:pt idx="86">
                  <c:v>1.4549744141008798</c:v>
                </c:pt>
                <c:pt idx="87">
                  <c:v>1.5497757681866089</c:v>
                </c:pt>
                <c:pt idx="88">
                  <c:v>1.9279104556056685</c:v>
                </c:pt>
                <c:pt idx="89">
                  <c:v>2.4060451430247323</c:v>
                </c:pt>
                <c:pt idx="90">
                  <c:v>2.9608464971104604</c:v>
                </c:pt>
                <c:pt idx="91">
                  <c:v>3.2523145178628541</c:v>
                </c:pt>
                <c:pt idx="92">
                  <c:v>2.9771158719485813</c:v>
                </c:pt>
                <c:pt idx="93">
                  <c:v>0.675250559367643</c:v>
                </c:pt>
                <c:pt idx="94">
                  <c:v>-0.94994808654662855</c:v>
                </c:pt>
                <c:pt idx="95">
                  <c:v>-1.0618133991275656</c:v>
                </c:pt>
                <c:pt idx="96">
                  <c:v>-0.87034537837517156</c:v>
                </c:pt>
                <c:pt idx="97">
                  <c:v>-0.10586148460690348</c:v>
                </c:pt>
                <c:pt idx="98">
                  <c:v>0.25259066312961842</c:v>
                </c:pt>
                <c:pt idx="99">
                  <c:v>0.84989201721534613</c:v>
                </c:pt>
                <c:pt idx="100">
                  <c:v>0.98469337130107615</c:v>
                </c:pt>
                <c:pt idx="101">
                  <c:v>1.2169947253868036</c:v>
                </c:pt>
                <c:pt idx="102">
                  <c:v>1.2792960794725312</c:v>
                </c:pt>
                <c:pt idx="103">
                  <c:v>1.3949307668915925</c:v>
                </c:pt>
                <c:pt idx="104">
                  <c:v>1.3855654543106537</c:v>
                </c:pt>
                <c:pt idx="105">
                  <c:v>1.2112001417297149</c:v>
                </c:pt>
                <c:pt idx="106">
                  <c:v>1.0818348291487778</c:v>
                </c:pt>
                <c:pt idx="107">
                  <c:v>0.53913618323450585</c:v>
                </c:pt>
                <c:pt idx="108">
                  <c:v>0.38810420398690049</c:v>
                </c:pt>
                <c:pt idx="109">
                  <c:v>9.1238891405961642E-2</c:v>
                </c:pt>
                <c:pt idx="110">
                  <c:v>-3.1264211749775228E-3</c:v>
                </c:pt>
                <c:pt idx="111">
                  <c:v>-3.8325067089248765E-2</c:v>
                </c:pt>
                <c:pt idx="112">
                  <c:v>-0.19019037967018626</c:v>
                </c:pt>
                <c:pt idx="113">
                  <c:v>-0.16872235891779175</c:v>
                </c:pt>
                <c:pt idx="114">
                  <c:v>-4.0587671498730327E-2</c:v>
                </c:pt>
                <c:pt idx="115">
                  <c:v>9.7547015920330882E-2</c:v>
                </c:pt>
                <c:pt idx="116">
                  <c:v>0.135681703339392</c:v>
                </c:pt>
                <c:pt idx="117">
                  <c:v>0.31048305742512028</c:v>
                </c:pt>
                <c:pt idx="118">
                  <c:v>0.10528441151085</c:v>
                </c:pt>
                <c:pt idx="119">
                  <c:v>-8.3247567736755457E-2</c:v>
                </c:pt>
                <c:pt idx="120">
                  <c:v>-3.511288031769455E-2</c:v>
                </c:pt>
                <c:pt idx="121">
                  <c:v>0.13302180710136691</c:v>
                </c:pt>
                <c:pt idx="122">
                  <c:v>0.27448982785376153</c:v>
                </c:pt>
                <c:pt idx="123">
                  <c:v>0.14262451527282272</c:v>
                </c:pt>
                <c:pt idx="124">
                  <c:v>-5.257413064144778E-2</c:v>
                </c:pt>
                <c:pt idx="125">
                  <c:v>-1.7772776555719849E-2</c:v>
                </c:pt>
                <c:pt idx="126">
                  <c:v>8.7028577530007922E-2</c:v>
                </c:pt>
                <c:pt idx="127">
                  <c:v>0.12516326494906926</c:v>
                </c:pt>
                <c:pt idx="128">
                  <c:v>0.17329795236813061</c:v>
                </c:pt>
                <c:pt idx="129">
                  <c:v>0.27809930645385994</c:v>
                </c:pt>
                <c:pt idx="130">
                  <c:v>0.45956732720625482</c:v>
                </c:pt>
                <c:pt idx="131">
                  <c:v>0.74103534795864912</c:v>
                </c:pt>
                <c:pt idx="132">
                  <c:v>0.76250336871104385</c:v>
                </c:pt>
                <c:pt idx="133">
                  <c:v>0.83730472279677204</c:v>
                </c:pt>
                <c:pt idx="134">
                  <c:v>0.90877274354916615</c:v>
                </c:pt>
                <c:pt idx="135">
                  <c:v>0.54024076430156254</c:v>
                </c:pt>
                <c:pt idx="136">
                  <c:v>0.14170878505395712</c:v>
                </c:pt>
                <c:pt idx="137">
                  <c:v>9.6510139139685092E-2</c:v>
                </c:pt>
                <c:pt idx="138">
                  <c:v>5.1311493225413063E-2</c:v>
                </c:pt>
                <c:pt idx="139">
                  <c:v>-0.51388715268885909</c:v>
                </c:pt>
                <c:pt idx="140">
                  <c:v>-0.45908579860313115</c:v>
                </c:pt>
                <c:pt idx="141">
                  <c:v>-0.4376177778507348</c:v>
                </c:pt>
                <c:pt idx="142">
                  <c:v>-0.37614975709834025</c:v>
                </c:pt>
                <c:pt idx="143">
                  <c:v>-0.27468173634594567</c:v>
                </c:pt>
                <c:pt idx="144">
                  <c:v>-0.21654704892688445</c:v>
                </c:pt>
                <c:pt idx="145">
                  <c:v>-0.10174569484115656</c:v>
                </c:pt>
                <c:pt idx="146">
                  <c:v>3.6388992577904691E-2</c:v>
                </c:pt>
                <c:pt idx="147">
                  <c:v>1.0178570133303009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8B-4C18-8ED2-8802EC047130}"/>
            </c:ext>
          </c:extLst>
        </c:ser>
        <c:ser>
          <c:idx val="3"/>
          <c:order val="3"/>
          <c:tx>
            <c:strRef>
              <c:f>data85!$I$1</c:f>
              <c:strCache>
                <c:ptCount val="1"/>
                <c:pt idx="0">
                  <c:v>tpm2hp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data85!$I$2:$I$149</c:f>
              <c:numCache>
                <c:formatCode>#,##0.000</c:formatCode>
                <c:ptCount val="148"/>
                <c:pt idx="0">
                  <c:v>1.121605152308085</c:v>
                </c:pt>
                <c:pt idx="1">
                  <c:v>3.0375144024321514</c:v>
                </c:pt>
                <c:pt idx="2">
                  <c:v>2.8595782252051638</c:v>
                </c:pt>
                <c:pt idx="3">
                  <c:v>-9.9825154557837692E-3</c:v>
                </c:pt>
                <c:pt idx="4">
                  <c:v>1.6925991413090156</c:v>
                </c:pt>
                <c:pt idx="5">
                  <c:v>1.0210963954314121</c:v>
                </c:pt>
                <c:pt idx="6">
                  <c:v>1.2915579057132707</c:v>
                </c:pt>
                <c:pt idx="7">
                  <c:v>-0.68393918762402706</c:v>
                </c:pt>
                <c:pt idx="8">
                  <c:v>-2.5107916347168171</c:v>
                </c:pt>
                <c:pt idx="9">
                  <c:v>-2.8773020570425274</c:v>
                </c:pt>
                <c:pt idx="10">
                  <c:v>-3.7702038313068638</c:v>
                </c:pt>
                <c:pt idx="11">
                  <c:v>-2.3910986870965605</c:v>
                </c:pt>
                <c:pt idx="12">
                  <c:v>-1.1758986432704539</c:v>
                </c:pt>
                <c:pt idx="13">
                  <c:v>0.24097871799206061</c:v>
                </c:pt>
                <c:pt idx="14">
                  <c:v>2.2591840844969493</c:v>
                </c:pt>
                <c:pt idx="15">
                  <c:v>3.8115508656847936</c:v>
                </c:pt>
                <c:pt idx="16">
                  <c:v>4.3361671476100092</c:v>
                </c:pt>
                <c:pt idx="17">
                  <c:v>4.7620721303693081</c:v>
                </c:pt>
                <c:pt idx="18">
                  <c:v>3.4022615762588053</c:v>
                </c:pt>
                <c:pt idx="19">
                  <c:v>2.4067549524931415</c:v>
                </c:pt>
                <c:pt idx="20">
                  <c:v>1.8534453128017869</c:v>
                </c:pt>
                <c:pt idx="21">
                  <c:v>0.77538815573557862</c:v>
                </c:pt>
                <c:pt idx="22">
                  <c:v>0.37448057652484579</c:v>
                </c:pt>
                <c:pt idx="23">
                  <c:v>5.4683861359237085E-3</c:v>
                </c:pt>
                <c:pt idx="24">
                  <c:v>-0.31046998815851268</c:v>
                </c:pt>
                <c:pt idx="25">
                  <c:v>-1.4588262034937891</c:v>
                </c:pt>
                <c:pt idx="26">
                  <c:v>-1.8782312065959719</c:v>
                </c:pt>
                <c:pt idx="27">
                  <c:v>-2.2030708444805995</c:v>
                </c:pt>
                <c:pt idx="28">
                  <c:v>-2.7332237363257574</c:v>
                </c:pt>
                <c:pt idx="29">
                  <c:v>-2.237191582031735</c:v>
                </c:pt>
                <c:pt idx="30">
                  <c:v>-2.075101149996943</c:v>
                </c:pt>
                <c:pt idx="31">
                  <c:v>-2.2456809638810222</c:v>
                </c:pt>
                <c:pt idx="32">
                  <c:v>-2.2930292757915369</c:v>
                </c:pt>
                <c:pt idx="33">
                  <c:v>-2.1565074539002893</c:v>
                </c:pt>
                <c:pt idx="34">
                  <c:v>-1.9373770564150483</c:v>
                </c:pt>
                <c:pt idx="35">
                  <c:v>-1.645551824384893</c:v>
                </c:pt>
                <c:pt idx="36">
                  <c:v>-0.83306797153198708</c:v>
                </c:pt>
                <c:pt idx="37">
                  <c:v>0.81240009164509353</c:v>
                </c:pt>
                <c:pt idx="38">
                  <c:v>1.9070319554633031</c:v>
                </c:pt>
                <c:pt idx="39">
                  <c:v>1.5031661268489902</c:v>
                </c:pt>
                <c:pt idx="40">
                  <c:v>1.4019492177563366</c:v>
                </c:pt>
                <c:pt idx="41">
                  <c:v>1.3769216946435714</c:v>
                </c:pt>
                <c:pt idx="42">
                  <c:v>1.4740811390411634</c:v>
                </c:pt>
                <c:pt idx="43">
                  <c:v>1.6152312230870898</c:v>
                </c:pt>
                <c:pt idx="44">
                  <c:v>1.2479209848740966</c:v>
                </c:pt>
                <c:pt idx="45">
                  <c:v>0.6120232763138338</c:v>
                </c:pt>
                <c:pt idx="46">
                  <c:v>0.17996433203573492</c:v>
                </c:pt>
                <c:pt idx="47">
                  <c:v>7.3787872121537035E-2</c:v>
                </c:pt>
                <c:pt idx="48">
                  <c:v>-0.66124152772120848</c:v>
                </c:pt>
                <c:pt idx="49">
                  <c:v>-0.60323874253836074</c:v>
                </c:pt>
                <c:pt idx="50">
                  <c:v>-0.52323870475428436</c:v>
                </c:pt>
                <c:pt idx="51">
                  <c:v>-0.37856598924592166</c:v>
                </c:pt>
                <c:pt idx="52">
                  <c:v>-0.2695514800330745</c:v>
                </c:pt>
                <c:pt idx="53">
                  <c:v>-0.52295612405893621</c:v>
                </c:pt>
                <c:pt idx="54">
                  <c:v>-0.53537239859168206</c:v>
                </c:pt>
                <c:pt idx="55">
                  <c:v>-0.44639926665527874</c:v>
                </c:pt>
                <c:pt idx="56">
                  <c:v>-0.33196775019124924</c:v>
                </c:pt>
                <c:pt idx="57">
                  <c:v>0.2156034617338829</c:v>
                </c:pt>
                <c:pt idx="58">
                  <c:v>0.55086982656413053</c:v>
                </c:pt>
                <c:pt idx="59">
                  <c:v>0.97825204957991918</c:v>
                </c:pt>
                <c:pt idx="60">
                  <c:v>1.2218265424200805</c:v>
                </c:pt>
                <c:pt idx="61">
                  <c:v>1.1317249758591146</c:v>
                </c:pt>
                <c:pt idx="62">
                  <c:v>0.38064871241585241</c:v>
                </c:pt>
                <c:pt idx="63">
                  <c:v>-0.24607488016745727</c:v>
                </c:pt>
                <c:pt idx="64">
                  <c:v>-0.29668967292715642</c:v>
                </c:pt>
                <c:pt idx="65">
                  <c:v>-0.84261907343282161</c:v>
                </c:pt>
                <c:pt idx="66">
                  <c:v>-0.79843439154178242</c:v>
                </c:pt>
                <c:pt idx="67">
                  <c:v>-0.31818030019047505</c:v>
                </c:pt>
                <c:pt idx="68">
                  <c:v>-0.21540245082062093</c:v>
                </c:pt>
                <c:pt idx="69">
                  <c:v>-0.33678096551965986</c:v>
                </c:pt>
                <c:pt idx="70">
                  <c:v>-0.45552800650992964</c:v>
                </c:pt>
                <c:pt idx="71">
                  <c:v>-0.51797858124366059</c:v>
                </c:pt>
                <c:pt idx="72">
                  <c:v>-0.49351632550234381</c:v>
                </c:pt>
                <c:pt idx="73">
                  <c:v>-0.11120113845419155</c:v>
                </c:pt>
                <c:pt idx="74">
                  <c:v>0.12688219510268706</c:v>
                </c:pt>
                <c:pt idx="75">
                  <c:v>3.8718391081713932E-2</c:v>
                </c:pt>
                <c:pt idx="76">
                  <c:v>-9.4453802642287421E-2</c:v>
                </c:pt>
                <c:pt idx="77">
                  <c:v>-0.1780865038555941</c:v>
                </c:pt>
                <c:pt idx="78">
                  <c:v>-3.4239463384492907E-2</c:v>
                </c:pt>
                <c:pt idx="79">
                  <c:v>-1.4861127990362988E-2</c:v>
                </c:pt>
                <c:pt idx="80">
                  <c:v>-0.13521187810330115</c:v>
                </c:pt>
                <c:pt idx="81">
                  <c:v>-0.18387613928174584</c:v>
                </c:pt>
                <c:pt idx="82">
                  <c:v>-0.23935382966031593</c:v>
                </c:pt>
                <c:pt idx="83">
                  <c:v>-5.0029944786582625E-2</c:v>
                </c:pt>
                <c:pt idx="84">
                  <c:v>0.23586011593542366</c:v>
                </c:pt>
                <c:pt idx="85">
                  <c:v>0.42011222181716423</c:v>
                </c:pt>
                <c:pt idx="86">
                  <c:v>0.48437482959763756</c:v>
                </c:pt>
                <c:pt idx="87">
                  <c:v>0.5133671592105431</c:v>
                </c:pt>
                <c:pt idx="88">
                  <c:v>0.84150569632107519</c:v>
                </c:pt>
                <c:pt idx="89">
                  <c:v>1.286219405453263</c:v>
                </c:pt>
                <c:pt idx="90">
                  <c:v>1.8244113100709276</c:v>
                </c:pt>
                <c:pt idx="91">
                  <c:v>2.1155138798428155</c:v>
                </c:pt>
                <c:pt idx="92">
                  <c:v>1.8544859940355458</c:v>
                </c:pt>
                <c:pt idx="93">
                  <c:v>-0.42170233092583054</c:v>
                </c:pt>
                <c:pt idx="94">
                  <c:v>-2.013906799029205</c:v>
                </c:pt>
                <c:pt idx="95">
                  <c:v>-2.089386216972307</c:v>
                </c:pt>
                <c:pt idx="96">
                  <c:v>-1.8608073663701363</c:v>
                </c:pt>
                <c:pt idx="97">
                  <c:v>-1.0598486227695409</c:v>
                </c:pt>
                <c:pt idx="98">
                  <c:v>-0.6657555158435482</c:v>
                </c:pt>
                <c:pt idx="99">
                  <c:v>-3.3182598447381473E-2</c:v>
                </c:pt>
                <c:pt idx="100">
                  <c:v>0.13740151503098463</c:v>
                </c:pt>
                <c:pt idx="101">
                  <c:v>0.40689815567681098</c:v>
                </c:pt>
                <c:pt idx="102">
                  <c:v>0.50862277862846472</c:v>
                </c:pt>
                <c:pt idx="103">
                  <c:v>0.66646986101034766</c:v>
                </c:pt>
                <c:pt idx="104">
                  <c:v>0.70234932404355455</c:v>
                </c:pt>
                <c:pt idx="105">
                  <c:v>0.57608787861938193</c:v>
                </c:pt>
                <c:pt idx="106">
                  <c:v>0.49707326730159762</c:v>
                </c:pt>
                <c:pt idx="107">
                  <c:v>5.9998443964972559E-3</c:v>
                </c:pt>
                <c:pt idx="108">
                  <c:v>-9.3415373248355582E-2</c:v>
                </c:pt>
                <c:pt idx="109">
                  <c:v>-0.33995911868814499</c:v>
                </c:pt>
                <c:pt idx="110">
                  <c:v>-0.3865264070364427</c:v>
                </c:pt>
                <c:pt idx="111">
                  <c:v>-0.37746644562430509</c:v>
                </c:pt>
                <c:pt idx="112">
                  <c:v>-0.48938686277839594</c:v>
                </c:pt>
                <c:pt idx="113">
                  <c:v>-0.43282603696352595</c:v>
                </c:pt>
                <c:pt idx="114">
                  <c:v>-0.27468314652193726</c:v>
                </c:pt>
                <c:pt idx="115">
                  <c:v>-0.11158685352276931</c:v>
                </c:pt>
                <c:pt idx="116">
                  <c:v>-5.3327476401918705E-2</c:v>
                </c:pt>
                <c:pt idx="117">
                  <c:v>0.13704107485483696</c:v>
                </c:pt>
                <c:pt idx="118">
                  <c:v>-5.6835113398862269E-2</c:v>
                </c:pt>
                <c:pt idx="119">
                  <c:v>-0.2380622721478276</c:v>
                </c:pt>
                <c:pt idx="120">
                  <c:v>-0.18637777709766201</c:v>
                </c:pt>
                <c:pt idx="121">
                  <c:v>-1.8036881700543184E-2</c:v>
                </c:pt>
                <c:pt idx="122">
                  <c:v>0.12082164670203621</c:v>
                </c:pt>
                <c:pt idx="123">
                  <c:v>-1.5929686180354174E-2</c:v>
                </c:pt>
                <c:pt idx="124">
                  <c:v>-0.21782722150066691</c:v>
                </c:pt>
                <c:pt idx="125">
                  <c:v>-0.19106401102465864</c:v>
                </c:pt>
                <c:pt idx="126">
                  <c:v>-9.5030297837982891E-2</c:v>
                </c:pt>
                <c:pt idx="127">
                  <c:v>-6.5663576686069369E-2</c:v>
                </c:pt>
                <c:pt idx="128">
                  <c:v>-2.5508615044866234E-2</c:v>
                </c:pt>
                <c:pt idx="129">
                  <c:v>7.2930859345106569E-2</c:v>
                </c:pt>
                <c:pt idx="130">
                  <c:v>0.2505003949610678</c:v>
                </c:pt>
                <c:pt idx="131">
                  <c:v>0.53133329182647637</c:v>
                </c:pt>
                <c:pt idx="132">
                  <c:v>0.55607295388461009</c:v>
                </c:pt>
                <c:pt idx="133">
                  <c:v>0.63836403510468731</c:v>
                </c:pt>
                <c:pt idx="134">
                  <c:v>0.72150364385974819</c:v>
                </c:pt>
                <c:pt idx="135">
                  <c:v>0.36838991100089369</c:v>
                </c:pt>
                <c:pt idx="136">
                  <c:v>-1.1863305731522278E-2</c:v>
                </c:pt>
                <c:pt idx="137">
                  <c:v>-3.7039058958187265E-2</c:v>
                </c:pt>
                <c:pt idx="138">
                  <c:v>-6.1579653400372969E-2</c:v>
                </c:pt>
                <c:pt idx="139">
                  <c:v>-0.60657091103416916</c:v>
                </c:pt>
                <c:pt idx="140">
                  <c:v>-0.53306016655228994</c:v>
                </c:pt>
                <c:pt idx="141">
                  <c:v>-0.49504898116138701</c:v>
                </c:pt>
                <c:pt idx="142">
                  <c:v>-0.41953908679735002</c:v>
                </c:pt>
                <c:pt idx="143">
                  <c:v>-0.30655614311617596</c:v>
                </c:pt>
                <c:pt idx="144">
                  <c:v>-0.2391969311779468</c:v>
                </c:pt>
                <c:pt idx="145">
                  <c:v>-0.11703330111996338</c:v>
                </c:pt>
                <c:pt idx="146">
                  <c:v>2.7179061669126189E-2</c:v>
                </c:pt>
                <c:pt idx="147">
                  <c:v>1.0140909509472069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8B-4C18-8ED2-8802EC047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181</xdr:row>
      <xdr:rowOff>0</xdr:rowOff>
    </xdr:from>
    <xdr:to>
      <xdr:col>7</xdr:col>
      <xdr:colOff>563880</xdr:colOff>
      <xdr:row>195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AC934F2-5AA2-4D29-B131-66B0C361B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662940</xdr:colOff>
      <xdr:row>181</xdr:row>
      <xdr:rowOff>15240</xdr:rowOff>
    </xdr:from>
    <xdr:to>
      <xdr:col>14</xdr:col>
      <xdr:colOff>190500</xdr:colOff>
      <xdr:row>195</xdr:row>
      <xdr:rowOff>68580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015DBB1-9A3D-4E17-8896-E423CDA18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</xdr:colOff>
      <xdr:row>181</xdr:row>
      <xdr:rowOff>0</xdr:rowOff>
    </xdr:from>
    <xdr:to>
      <xdr:col>29</xdr:col>
      <xdr:colOff>304801</xdr:colOff>
      <xdr:row>195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9C19FF8-33B9-4823-A27A-9C8937959B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181</xdr:row>
      <xdr:rowOff>0</xdr:rowOff>
    </xdr:from>
    <xdr:to>
      <xdr:col>49</xdr:col>
      <xdr:colOff>148590</xdr:colOff>
      <xdr:row>195</xdr:row>
      <xdr:rowOff>76200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91EC978-7B11-49DD-931E-E0D6D9A89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1</xdr:colOff>
      <xdr:row>181</xdr:row>
      <xdr:rowOff>0</xdr:rowOff>
    </xdr:from>
    <xdr:to>
      <xdr:col>34</xdr:col>
      <xdr:colOff>579121</xdr:colOff>
      <xdr:row>195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B9B7DA-49B6-42F6-8697-2804BBCE0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181</xdr:row>
      <xdr:rowOff>0</xdr:rowOff>
    </xdr:from>
    <xdr:to>
      <xdr:col>41</xdr:col>
      <xdr:colOff>577215</xdr:colOff>
      <xdr:row>195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160E18-2E60-45EB-B5DB-3C278744D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762000</xdr:colOff>
      <xdr:row>195</xdr:row>
      <xdr:rowOff>129546</xdr:rowOff>
    </xdr:from>
    <xdr:to>
      <xdr:col>7</xdr:col>
      <xdr:colOff>556260</xdr:colOff>
      <xdr:row>210</xdr:row>
      <xdr:rowOff>129546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F2B5DC-697C-E954-18A4-07E66667C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670560</xdr:colOff>
      <xdr:row>195</xdr:row>
      <xdr:rowOff>137166</xdr:rowOff>
    </xdr:from>
    <xdr:to>
      <xdr:col>14</xdr:col>
      <xdr:colOff>190500</xdr:colOff>
      <xdr:row>210</xdr:row>
      <xdr:rowOff>137166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31E9444-6FF3-E73F-C1FE-8AA4F627B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228600</xdr:colOff>
      <xdr:row>181</xdr:row>
      <xdr:rowOff>7620</xdr:rowOff>
    </xdr:from>
    <xdr:to>
      <xdr:col>25</xdr:col>
      <xdr:colOff>541020</xdr:colOff>
      <xdr:row>196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F933110-BB02-4079-8723-8D8480B72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151</xdr:row>
      <xdr:rowOff>0</xdr:rowOff>
    </xdr:from>
    <xdr:to>
      <xdr:col>7</xdr:col>
      <xdr:colOff>563880</xdr:colOff>
      <xdr:row>165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83883B-6670-43A8-BE55-2C884F98C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151</xdr:row>
      <xdr:rowOff>0</xdr:rowOff>
    </xdr:from>
    <xdr:to>
      <xdr:col>13</xdr:col>
      <xdr:colOff>220981</xdr:colOff>
      <xdr:row>165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E27B05-7805-4FF3-8860-757C3FA4F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</xdr:colOff>
      <xdr:row>151</xdr:row>
      <xdr:rowOff>0</xdr:rowOff>
    </xdr:from>
    <xdr:to>
      <xdr:col>29</xdr:col>
      <xdr:colOff>304801</xdr:colOff>
      <xdr:row>165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E05FD70-B155-4E4A-9310-9BDEE807E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151</xdr:row>
      <xdr:rowOff>0</xdr:rowOff>
    </xdr:from>
    <xdr:to>
      <xdr:col>49</xdr:col>
      <xdr:colOff>685800</xdr:colOff>
      <xdr:row>165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4A7299-7C33-4800-81D9-AFA52CB52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1</xdr:colOff>
      <xdr:row>151</xdr:row>
      <xdr:rowOff>0</xdr:rowOff>
    </xdr:from>
    <xdr:to>
      <xdr:col>34</xdr:col>
      <xdr:colOff>579121</xdr:colOff>
      <xdr:row>165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CFFDD2A-E107-42FB-AD48-D56FC0AB1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151</xdr:row>
      <xdr:rowOff>0</xdr:rowOff>
    </xdr:from>
    <xdr:to>
      <xdr:col>41</xdr:col>
      <xdr:colOff>577215</xdr:colOff>
      <xdr:row>165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ACC0961-752B-4B8E-9526-D7561E6E2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762000</xdr:colOff>
      <xdr:row>165</xdr:row>
      <xdr:rowOff>129546</xdr:rowOff>
    </xdr:from>
    <xdr:to>
      <xdr:col>7</xdr:col>
      <xdr:colOff>556260</xdr:colOff>
      <xdr:row>180</xdr:row>
      <xdr:rowOff>129546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5860480-60E6-4A8B-8C44-14798096A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interest_r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gd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infla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monetary_aggregat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demand_incom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real_exchange_rat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tcn_histori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paper/Bjornland/VARA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intenational_official_interest_r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653">
          <cell r="C653">
            <v>7.4853333333333332</v>
          </cell>
          <cell r="I653">
            <v>9.3233333333333341</v>
          </cell>
        </row>
        <row r="654">
          <cell r="C654">
            <v>8.5086666666666666</v>
          </cell>
          <cell r="I654">
            <v>10.916666666666666</v>
          </cell>
        </row>
        <row r="655">
          <cell r="C655">
            <v>9.4916666666666671</v>
          </cell>
          <cell r="I655">
            <v>10.683333333333332</v>
          </cell>
        </row>
        <row r="656">
          <cell r="C656">
            <v>9.0556666666666654</v>
          </cell>
          <cell r="I656">
            <v>9.9266666666666676</v>
          </cell>
        </row>
        <row r="657">
          <cell r="C657">
            <v>8.3756666666666657</v>
          </cell>
          <cell r="I657">
            <v>9.6933333333333334</v>
          </cell>
        </row>
        <row r="658">
          <cell r="C658">
            <v>8.6073333333333331</v>
          </cell>
          <cell r="I658">
            <v>10.696666666666667</v>
          </cell>
        </row>
        <row r="659">
          <cell r="C659">
            <v>9.000333333333332</v>
          </cell>
          <cell r="I659">
            <v>9.7533333333333321</v>
          </cell>
        </row>
        <row r="660">
          <cell r="C660">
            <v>8.5613333333333319</v>
          </cell>
          <cell r="I660">
            <v>9.2299999999999986</v>
          </cell>
        </row>
        <row r="661">
          <cell r="C661">
            <v>8.0619999999999994</v>
          </cell>
          <cell r="I661">
            <v>8.7566666666666659</v>
          </cell>
        </row>
        <row r="662">
          <cell r="C662">
            <v>8.9236666666666675</v>
          </cell>
          <cell r="I662">
            <v>10.406666666666666</v>
          </cell>
        </row>
        <row r="663">
          <cell r="C663">
            <v>10.033333333333333</v>
          </cell>
          <cell r="I663">
            <v>9.836666666666666</v>
          </cell>
        </row>
        <row r="664">
          <cell r="C664">
            <v>9.1796666666666678</v>
          </cell>
          <cell r="I664">
            <v>10.093333333333332</v>
          </cell>
        </row>
        <row r="665">
          <cell r="C665">
            <v>9.5</v>
          </cell>
          <cell r="I665">
            <v>10.520000000000001</v>
          </cell>
        </row>
        <row r="666">
          <cell r="C666">
            <v>12.708666666666666</v>
          </cell>
          <cell r="I666">
            <v>13.646666666666667</v>
          </cell>
        </row>
        <row r="667">
          <cell r="C667">
            <v>12.167666666666667</v>
          </cell>
          <cell r="I667">
            <v>12.296666666666667</v>
          </cell>
        </row>
        <row r="668">
          <cell r="C668">
            <v>10.343999999999999</v>
          </cell>
          <cell r="I668">
            <v>11.646666666666667</v>
          </cell>
        </row>
        <row r="669">
          <cell r="C669">
            <v>11.221333333333334</v>
          </cell>
          <cell r="I669">
            <v>13.533333333333333</v>
          </cell>
        </row>
        <row r="670">
          <cell r="C670">
            <v>14.202666666666666</v>
          </cell>
          <cell r="I670">
            <v>16.183333333333334</v>
          </cell>
        </row>
        <row r="671">
          <cell r="C671">
            <v>15.038666666666666</v>
          </cell>
          <cell r="I671">
            <v>15.486666666666666</v>
          </cell>
        </row>
        <row r="672">
          <cell r="C672">
            <v>14.832000000000001</v>
          </cell>
          <cell r="I672">
            <v>14.949999999999998</v>
          </cell>
        </row>
        <row r="673">
          <cell r="C673">
            <v>15.426666666666668</v>
          </cell>
          <cell r="I673">
            <v>17.406666666666666</v>
          </cell>
        </row>
        <row r="674">
          <cell r="C674">
            <v>18.355666666666668</v>
          </cell>
          <cell r="I674">
            <v>19.470000000000002</v>
          </cell>
        </row>
        <row r="675">
          <cell r="C675">
            <v>17.791666666666668</v>
          </cell>
          <cell r="I675">
            <v>16.64</v>
          </cell>
        </row>
        <row r="676">
          <cell r="C676">
            <v>13.717999999999998</v>
          </cell>
          <cell r="I676">
            <v>13.82</v>
          </cell>
        </row>
        <row r="677">
          <cell r="C677">
            <v>13.923666666666668</v>
          </cell>
          <cell r="I677">
            <v>13.226666666666667</v>
          </cell>
        </row>
        <row r="678">
          <cell r="C678">
            <v>12.084333333333333</v>
          </cell>
          <cell r="I678">
            <v>13.436666666666667</v>
          </cell>
        </row>
        <row r="679">
          <cell r="C679">
            <v>10.665333333333333</v>
          </cell>
          <cell r="I679">
            <v>12.006666666666668</v>
          </cell>
        </row>
        <row r="680">
          <cell r="C680">
            <v>8.322000000000001</v>
          </cell>
          <cell r="I680">
            <v>10.126666666666667</v>
          </cell>
        </row>
        <row r="681">
          <cell r="C681">
            <v>10.487</v>
          </cell>
          <cell r="I681">
            <v>11.856666666666664</v>
          </cell>
        </row>
        <row r="682">
          <cell r="C682">
            <v>13.851999999999999</v>
          </cell>
          <cell r="I682">
            <v>13.49</v>
          </cell>
        </row>
        <row r="683">
          <cell r="C683">
            <v>11.625333333333336</v>
          </cell>
          <cell r="I683">
            <v>11.463333333333333</v>
          </cell>
        </row>
        <row r="684">
          <cell r="C684">
            <v>11.556666666666667</v>
          </cell>
          <cell r="I684">
            <v>11.589999999999998</v>
          </cell>
        </row>
        <row r="685">
          <cell r="C685">
            <v>12.293999999999999</v>
          </cell>
          <cell r="I685">
            <v>14.15</v>
          </cell>
        </row>
        <row r="686">
          <cell r="C686">
            <v>16.716999999999999</v>
          </cell>
          <cell r="I686">
            <v>15.69</v>
          </cell>
        </row>
        <row r="687">
          <cell r="C687">
            <v>16.128666666666668</v>
          </cell>
          <cell r="I687">
            <v>16.056666666666668</v>
          </cell>
        </row>
        <row r="688">
          <cell r="C688">
            <v>17.866666666666667</v>
          </cell>
          <cell r="I688">
            <v>18.033333333333331</v>
          </cell>
        </row>
        <row r="689">
          <cell r="C689">
            <v>18.258333333333336</v>
          </cell>
          <cell r="I689">
            <v>17.900000000000002</v>
          </cell>
        </row>
        <row r="690">
          <cell r="C690">
            <v>15.897333333333336</v>
          </cell>
          <cell r="I690">
            <v>15.056666666666667</v>
          </cell>
        </row>
        <row r="691">
          <cell r="C691">
            <v>16.73</v>
          </cell>
          <cell r="I691">
            <v>16.766666666666666</v>
          </cell>
        </row>
        <row r="692">
          <cell r="C692">
            <v>16.164666666666665</v>
          </cell>
          <cell r="I692">
            <v>16.083333333333332</v>
          </cell>
        </row>
        <row r="693">
          <cell r="C693">
            <v>16.425666666666668</v>
          </cell>
          <cell r="I693">
            <v>16.323333333333334</v>
          </cell>
        </row>
        <row r="694">
          <cell r="C694">
            <v>14.082666666666668</v>
          </cell>
          <cell r="I694">
            <v>14.299999999999999</v>
          </cell>
        </row>
        <row r="695">
          <cell r="C695">
            <v>12.130666666666665</v>
          </cell>
          <cell r="I695">
            <v>12.410000000000002</v>
          </cell>
        </row>
        <row r="696">
          <cell r="C696">
            <v>11.432333333333332</v>
          </cell>
          <cell r="I696">
            <v>11.966666666666667</v>
          </cell>
        </row>
        <row r="697">
          <cell r="C697">
            <v>10.715333333333334</v>
          </cell>
          <cell r="I697">
            <v>10.983333333333334</v>
          </cell>
        </row>
        <row r="698">
          <cell r="C698">
            <v>12.316666666666665</v>
          </cell>
          <cell r="I698">
            <v>12.256666666666668</v>
          </cell>
        </row>
        <row r="699">
          <cell r="C699">
            <v>12.897333333333334</v>
          </cell>
          <cell r="I699">
            <v>13.346666666666666</v>
          </cell>
        </row>
        <row r="700">
          <cell r="C700">
            <v>14.11</v>
          </cell>
          <cell r="I700">
            <v>14.613333333333335</v>
          </cell>
        </row>
        <row r="701">
          <cell r="C701">
            <v>15.698</v>
          </cell>
          <cell r="I701">
            <v>16.45</v>
          </cell>
        </row>
        <row r="702">
          <cell r="C702">
            <v>17.243333333333332</v>
          </cell>
          <cell r="I702">
            <v>17.783333333333335</v>
          </cell>
        </row>
        <row r="703">
          <cell r="C703">
            <v>17.947333333333333</v>
          </cell>
          <cell r="I703">
            <v>18.046666666666667</v>
          </cell>
        </row>
        <row r="704">
          <cell r="C704">
            <v>18.129333333333332</v>
          </cell>
          <cell r="I704">
            <v>18.166666666666668</v>
          </cell>
        </row>
        <row r="705">
          <cell r="C705">
            <v>17.010999999999999</v>
          </cell>
          <cell r="I705">
            <v>16.456666666666667</v>
          </cell>
        </row>
        <row r="706">
          <cell r="C706">
            <v>15.079666666666666</v>
          </cell>
          <cell r="I706">
            <v>15.07</v>
          </cell>
        </row>
        <row r="707">
          <cell r="C707">
            <v>14.379</v>
          </cell>
          <cell r="I707">
            <v>14.089999999999998</v>
          </cell>
        </row>
        <row r="708">
          <cell r="C708">
            <v>13.064</v>
          </cell>
          <cell r="I708">
            <v>12.556666666666667</v>
          </cell>
        </row>
        <row r="709">
          <cell r="C709">
            <v>12.018333333333333</v>
          </cell>
          <cell r="I709">
            <v>11.68</v>
          </cell>
        </row>
        <row r="710">
          <cell r="C710">
            <v>11.037666666666667</v>
          </cell>
          <cell r="I710">
            <v>10.823333333333332</v>
          </cell>
        </row>
        <row r="711">
          <cell r="C711">
            <v>10.199666666666666</v>
          </cell>
          <cell r="I711">
            <v>10.016666666666666</v>
          </cell>
        </row>
        <row r="712">
          <cell r="C712">
            <v>8.8830000000000009</v>
          </cell>
          <cell r="I712">
            <v>8.3833333333333346</v>
          </cell>
        </row>
        <row r="713">
          <cell r="C713">
            <v>7.6019999999999994</v>
          </cell>
          <cell r="I713">
            <v>7.4933333333333323</v>
          </cell>
        </row>
        <row r="714">
          <cell r="C714">
            <v>6.9219999999999997</v>
          </cell>
          <cell r="I714">
            <v>6.7199999999999989</v>
          </cell>
        </row>
        <row r="715">
          <cell r="C715">
            <v>5.8456666666666663</v>
          </cell>
          <cell r="I715">
            <v>5.7700000000000005</v>
          </cell>
        </row>
        <row r="716">
          <cell r="C716">
            <v>5.7676666666666669</v>
          </cell>
          <cell r="I716">
            <v>5.88</v>
          </cell>
        </row>
        <row r="717">
          <cell r="C717">
            <v>5.7023333333333328</v>
          </cell>
          <cell r="I717">
            <v>5.6933333333333325</v>
          </cell>
        </row>
        <row r="718">
          <cell r="C718">
            <v>5.2593333333333341</v>
          </cell>
          <cell r="I718">
            <v>5.2133333333333338</v>
          </cell>
        </row>
        <row r="719">
          <cell r="C719">
            <v>4.9113333333333324</v>
          </cell>
          <cell r="I719">
            <v>4.8966666666666674</v>
          </cell>
        </row>
        <row r="720">
          <cell r="C720">
            <v>4.7080000000000002</v>
          </cell>
          <cell r="I720">
            <v>4.8033333333333337</v>
          </cell>
        </row>
        <row r="721">
          <cell r="C721">
            <v>4.713000000000001</v>
          </cell>
          <cell r="I721">
            <v>4.8299999999999992</v>
          </cell>
        </row>
        <row r="722">
          <cell r="C722">
            <v>4.6813333333333338</v>
          </cell>
          <cell r="I722">
            <v>4.9633333333333338</v>
          </cell>
        </row>
        <row r="723">
          <cell r="C723">
            <v>5.035333333333333</v>
          </cell>
          <cell r="I723">
            <v>5.6466666666666656</v>
          </cell>
        </row>
        <row r="724">
          <cell r="C724">
            <v>6.3663333333333334</v>
          </cell>
          <cell r="I724">
            <v>7.1866666666666665</v>
          </cell>
        </row>
        <row r="725">
          <cell r="C725">
            <v>7.4890000000000008</v>
          </cell>
          <cell r="I725">
            <v>8.1933333333333334</v>
          </cell>
        </row>
        <row r="726">
          <cell r="C726">
            <v>7.5049999999999999</v>
          </cell>
          <cell r="I726">
            <v>7.7133333333333338</v>
          </cell>
        </row>
        <row r="727">
          <cell r="C727">
            <v>7.5036666666666676</v>
          </cell>
          <cell r="I727">
            <v>7.5433333333333339</v>
          </cell>
        </row>
        <row r="728">
          <cell r="C728">
            <v>7.498333333333334</v>
          </cell>
          <cell r="I728">
            <v>7.4533333333333331</v>
          </cell>
        </row>
        <row r="729">
          <cell r="C729">
            <v>7.5073333333333325</v>
          </cell>
          <cell r="I729">
            <v>7.4866666666666672</v>
          </cell>
        </row>
        <row r="730">
          <cell r="C730">
            <v>7.5056666666666665</v>
          </cell>
          <cell r="I730">
            <v>7.5633333333333335</v>
          </cell>
        </row>
        <row r="731">
          <cell r="C731">
            <v>7.1726666666666672</v>
          </cell>
          <cell r="I731">
            <v>7.13</v>
          </cell>
        </row>
        <row r="732">
          <cell r="C732">
            <v>6.6023333333333332</v>
          </cell>
          <cell r="I732">
            <v>6.4266666666666667</v>
          </cell>
        </row>
        <row r="733">
          <cell r="C733">
            <v>6.0270000000000001</v>
          </cell>
          <cell r="I733">
            <v>5.9266666666666667</v>
          </cell>
        </row>
        <row r="734">
          <cell r="C734">
            <v>5.844666666666666</v>
          </cell>
          <cell r="I734">
            <v>5.753333333333333</v>
          </cell>
        </row>
        <row r="735">
          <cell r="C735">
            <v>5.1339999999999995</v>
          </cell>
          <cell r="I735">
            <v>4.9533333333333331</v>
          </cell>
        </row>
        <row r="736">
          <cell r="C736">
            <v>5.0039999999999996</v>
          </cell>
          <cell r="I736">
            <v>4.95</v>
          </cell>
        </row>
        <row r="737">
          <cell r="C737">
            <v>4.9933333333333332</v>
          </cell>
          <cell r="I737">
            <v>4.9733333333333336</v>
          </cell>
        </row>
        <row r="738">
          <cell r="C738">
            <v>5.0173333333333332</v>
          </cell>
          <cell r="I738">
            <v>5.0666666666666664</v>
          </cell>
        </row>
        <row r="739">
          <cell r="C739">
            <v>4.9733333333333327</v>
          </cell>
          <cell r="I739">
            <v>5.13</v>
          </cell>
        </row>
        <row r="740">
          <cell r="C740">
            <v>4.9003333333333332</v>
          </cell>
          <cell r="I740">
            <v>4.8366666666666669</v>
          </cell>
        </row>
        <row r="741">
          <cell r="C741">
            <v>4.7256666666666662</v>
          </cell>
          <cell r="I741">
            <v>4.7899999999999991</v>
          </cell>
        </row>
        <row r="742">
          <cell r="C742">
            <v>4.75</v>
          </cell>
          <cell r="I742">
            <v>4.8500000000000005</v>
          </cell>
        </row>
        <row r="743">
          <cell r="C743">
            <v>4.74</v>
          </cell>
          <cell r="I743">
            <v>4.9399999999999995</v>
          </cell>
        </row>
        <row r="744">
          <cell r="C744">
            <v>4.8999999999999995</v>
          </cell>
          <cell r="I744">
            <v>5.4666666666666659</v>
          </cell>
        </row>
        <row r="745">
          <cell r="C745">
            <v>5.3100000000000005</v>
          </cell>
          <cell r="I745">
            <v>5.7833333333333341</v>
          </cell>
        </row>
        <row r="746">
          <cell r="C746">
            <v>5.8999999999999995</v>
          </cell>
          <cell r="I746">
            <v>6.1933333333333325</v>
          </cell>
        </row>
        <row r="747">
          <cell r="C747">
            <v>6.1566666666666663</v>
          </cell>
          <cell r="I747">
            <v>6.4200000000000008</v>
          </cell>
        </row>
        <row r="748">
          <cell r="C748">
            <v>6.2266666666666666</v>
          </cell>
          <cell r="I748">
            <v>6.3133333333333335</v>
          </cell>
        </row>
        <row r="749">
          <cell r="C749">
            <v>5.873333333333334</v>
          </cell>
          <cell r="I749">
            <v>5.5466666666666669</v>
          </cell>
        </row>
        <row r="750">
          <cell r="C750">
            <v>5.0133333333333328</v>
          </cell>
          <cell r="I750">
            <v>4.9066666666666663</v>
          </cell>
        </row>
        <row r="751">
          <cell r="C751">
            <v>4.9133333333333331</v>
          </cell>
          <cell r="I751">
            <v>4.8466666666666667</v>
          </cell>
        </row>
        <row r="752">
          <cell r="C752">
            <v>4.4233333333333329</v>
          </cell>
          <cell r="I752">
            <v>4.2966666666666669</v>
          </cell>
        </row>
        <row r="753">
          <cell r="C753">
            <v>4.2366666666666672</v>
          </cell>
          <cell r="I753">
            <v>4.3433333333333337</v>
          </cell>
        </row>
        <row r="754">
          <cell r="C754">
            <v>4.4666666666666659</v>
          </cell>
          <cell r="I754">
            <v>4.833333333333333</v>
          </cell>
        </row>
        <row r="755">
          <cell r="C755">
            <v>4.75</v>
          </cell>
          <cell r="I755">
            <v>4.953333333333334</v>
          </cell>
        </row>
        <row r="756">
          <cell r="C756">
            <v>4.75</v>
          </cell>
          <cell r="I756">
            <v>4.8566666666666665</v>
          </cell>
        </row>
        <row r="757">
          <cell r="C757">
            <v>4.75</v>
          </cell>
          <cell r="I757">
            <v>4.7700000000000005</v>
          </cell>
        </row>
        <row r="758">
          <cell r="C758">
            <v>4.75</v>
          </cell>
          <cell r="I758">
            <v>4.746666666666667</v>
          </cell>
        </row>
        <row r="759">
          <cell r="C759">
            <v>4.75</v>
          </cell>
          <cell r="I759">
            <v>4.8166666666666664</v>
          </cell>
        </row>
        <row r="760">
          <cell r="C760">
            <v>4.9866666666666672</v>
          </cell>
          <cell r="I760">
            <v>5.25</v>
          </cell>
        </row>
        <row r="761">
          <cell r="C761">
            <v>5.25</v>
          </cell>
          <cell r="I761">
            <v>5.5433333333333339</v>
          </cell>
        </row>
        <row r="762">
          <cell r="C762">
            <v>5.25</v>
          </cell>
          <cell r="I762">
            <v>5.5133333333333328</v>
          </cell>
        </row>
        <row r="763">
          <cell r="C763">
            <v>5.25</v>
          </cell>
          <cell r="I763">
            <v>5.44</v>
          </cell>
        </row>
        <row r="764">
          <cell r="C764">
            <v>5.25</v>
          </cell>
          <cell r="I764">
            <v>5.416666666666667</v>
          </cell>
        </row>
        <row r="765">
          <cell r="C765">
            <v>5.33</v>
          </cell>
          <cell r="I765">
            <v>5.62</v>
          </cell>
        </row>
        <row r="766">
          <cell r="C766">
            <v>5.5</v>
          </cell>
          <cell r="I766">
            <v>5.6966666666666663</v>
          </cell>
        </row>
        <row r="767">
          <cell r="C767">
            <v>5.5</v>
          </cell>
          <cell r="I767">
            <v>5.63</v>
          </cell>
        </row>
        <row r="768">
          <cell r="C768">
            <v>5.5</v>
          </cell>
          <cell r="I768">
            <v>5.63</v>
          </cell>
        </row>
        <row r="769">
          <cell r="C769">
            <v>5.5</v>
          </cell>
          <cell r="I769">
            <v>5.6166666666666671</v>
          </cell>
        </row>
        <row r="770">
          <cell r="C770">
            <v>5.66</v>
          </cell>
          <cell r="I770">
            <v>5.84</v>
          </cell>
        </row>
        <row r="771">
          <cell r="C771">
            <v>5.913333333333334</v>
          </cell>
          <cell r="I771">
            <v>6.1499999999999995</v>
          </cell>
        </row>
        <row r="772">
          <cell r="C772">
            <v>6.1466666666666674</v>
          </cell>
          <cell r="I772">
            <v>6.3466666666666667</v>
          </cell>
        </row>
        <row r="773">
          <cell r="C773">
            <v>6.25</v>
          </cell>
          <cell r="I773">
            <v>6.41</v>
          </cell>
        </row>
        <row r="774">
          <cell r="C774">
            <v>6.25</v>
          </cell>
          <cell r="I774">
            <v>6.4233333333333347</v>
          </cell>
        </row>
        <row r="775">
          <cell r="C775">
            <v>6.3999999999999995</v>
          </cell>
          <cell r="I775">
            <v>6.72</v>
          </cell>
        </row>
        <row r="776">
          <cell r="C776">
            <v>6.6499999999999995</v>
          </cell>
          <cell r="I776">
            <v>7.1166666666666671</v>
          </cell>
        </row>
        <row r="777">
          <cell r="C777">
            <v>6.9766666666666666</v>
          </cell>
          <cell r="I777">
            <v>7.5900000000000007</v>
          </cell>
        </row>
        <row r="778">
          <cell r="C778">
            <v>7.25</v>
          </cell>
          <cell r="I778">
            <v>7.8</v>
          </cell>
        </row>
        <row r="779">
          <cell r="C779">
            <v>7.1733333333333329</v>
          </cell>
          <cell r="I779">
            <v>7.4433333333333325</v>
          </cell>
        </row>
        <row r="780">
          <cell r="C780">
            <v>5.2866666666666662</v>
          </cell>
          <cell r="I780">
            <v>5.0599999999999996</v>
          </cell>
        </row>
        <row r="781">
          <cell r="C781">
            <v>3.6166666666666667</v>
          </cell>
          <cell r="I781">
            <v>3.3533333333333335</v>
          </cell>
        </row>
        <row r="782">
          <cell r="C782">
            <v>3.02</v>
          </cell>
          <cell r="I782">
            <v>3.16</v>
          </cell>
        </row>
        <row r="783">
          <cell r="C783">
            <v>3</v>
          </cell>
          <cell r="I783">
            <v>3.2699999999999996</v>
          </cell>
        </row>
        <row r="784">
          <cell r="C784">
            <v>3.4759999999999995</v>
          </cell>
          <cell r="I784">
            <v>3.9530158730158731</v>
          </cell>
        </row>
        <row r="785">
          <cell r="C785">
            <v>3.8260000000000001</v>
          </cell>
          <cell r="I785">
            <v>4.2300000000000004</v>
          </cell>
        </row>
        <row r="786">
          <cell r="C786">
            <v>4.3993333333333338</v>
          </cell>
          <cell r="I786">
            <v>4.7458333333333336</v>
          </cell>
        </row>
        <row r="787">
          <cell r="C787">
            <v>4.5</v>
          </cell>
          <cell r="I787">
            <v>4.7991666666666672</v>
          </cell>
        </row>
        <row r="788">
          <cell r="C788">
            <v>4.6593333333333335</v>
          </cell>
          <cell r="I788">
            <v>4.95</v>
          </cell>
        </row>
        <row r="789">
          <cell r="C789">
            <v>4.75</v>
          </cell>
          <cell r="I789">
            <v>4.9308333333333332</v>
          </cell>
        </row>
        <row r="790">
          <cell r="C790">
            <v>4.75</v>
          </cell>
          <cell r="I790">
            <v>4.9649999999999999</v>
          </cell>
        </row>
        <row r="791">
          <cell r="C791">
            <v>4.75</v>
          </cell>
          <cell r="I791">
            <v>4.8741666666666665</v>
          </cell>
        </row>
        <row r="792">
          <cell r="C792">
            <v>4.5209999999999999</v>
          </cell>
          <cell r="I792">
            <v>4.6183333333333332</v>
          </cell>
        </row>
        <row r="793">
          <cell r="C793">
            <v>4.25</v>
          </cell>
          <cell r="I793">
            <v>4.4074999999999998</v>
          </cell>
        </row>
        <row r="794">
          <cell r="C794">
            <v>3.8536666666666668</v>
          </cell>
          <cell r="I794">
            <v>3.7833333333333332</v>
          </cell>
        </row>
        <row r="795">
          <cell r="C795">
            <v>3.5</v>
          </cell>
          <cell r="I795">
            <v>3.5508333333333333</v>
          </cell>
        </row>
        <row r="796">
          <cell r="C796">
            <v>3.1836666666666669</v>
          </cell>
          <cell r="I796">
            <v>3.1724999999999999</v>
          </cell>
        </row>
        <row r="797">
          <cell r="C797">
            <v>3</v>
          </cell>
          <cell r="I797">
            <v>2.9966666666666661</v>
          </cell>
        </row>
        <row r="798">
          <cell r="C798">
            <v>2.85</v>
          </cell>
          <cell r="I798">
            <v>2.8800000000000003</v>
          </cell>
        </row>
        <row r="799">
          <cell r="C799">
            <v>2.6</v>
          </cell>
          <cell r="I799">
            <v>2.6466666666666665</v>
          </cell>
        </row>
        <row r="800">
          <cell r="C800">
            <v>2.5</v>
          </cell>
          <cell r="I800">
            <v>2.5866666666666664</v>
          </cell>
        </row>
        <row r="801">
          <cell r="C801">
            <v>2.5</v>
          </cell>
          <cell r="I801">
            <v>2.6333333333333333</v>
          </cell>
        </row>
        <row r="802">
          <cell r="C802">
            <v>2.5</v>
          </cell>
          <cell r="I802">
            <v>2.69</v>
          </cell>
        </row>
        <row r="803">
          <cell r="C803">
            <v>2.5</v>
          </cell>
          <cell r="I803">
            <v>2.6466666666666665</v>
          </cell>
        </row>
        <row r="804">
          <cell r="C804">
            <v>2.5</v>
          </cell>
          <cell r="I804">
            <v>2.74</v>
          </cell>
        </row>
        <row r="805">
          <cell r="C805">
            <v>2.3433333333333333</v>
          </cell>
          <cell r="I805">
            <v>2.4533333333333336</v>
          </cell>
        </row>
        <row r="806">
          <cell r="C806">
            <v>2.0966666666666667</v>
          </cell>
          <cell r="I806">
            <v>2.1833333333333336</v>
          </cell>
        </row>
        <row r="807">
          <cell r="C807">
            <v>2</v>
          </cell>
          <cell r="I807">
            <v>2.15</v>
          </cell>
        </row>
        <row r="808">
          <cell r="C808">
            <v>2</v>
          </cell>
          <cell r="I808">
            <v>2.2366666666666668</v>
          </cell>
        </row>
        <row r="809">
          <cell r="C809">
            <v>2</v>
          </cell>
          <cell r="I809">
            <v>2.2966666666666669</v>
          </cell>
        </row>
        <row r="810">
          <cell r="C810">
            <v>1.8399999999999999</v>
          </cell>
          <cell r="I810">
            <v>2.0833333333333335</v>
          </cell>
        </row>
        <row r="811">
          <cell r="C811">
            <v>1.5899999999999999</v>
          </cell>
          <cell r="I811">
            <v>1.8066666666666666</v>
          </cell>
        </row>
        <row r="812">
          <cell r="C812">
            <v>1.5</v>
          </cell>
          <cell r="I812">
            <v>1.76</v>
          </cell>
        </row>
        <row r="813">
          <cell r="C813">
            <v>1.5</v>
          </cell>
          <cell r="I813">
            <v>1.7833333333333332</v>
          </cell>
        </row>
        <row r="814">
          <cell r="C814">
            <v>1.5</v>
          </cell>
          <cell r="I814">
            <v>1.74</v>
          </cell>
        </row>
        <row r="815">
          <cell r="C815">
            <v>1.5</v>
          </cell>
          <cell r="I815">
            <v>1.7066666666666668</v>
          </cell>
        </row>
        <row r="816">
          <cell r="C816">
            <v>1.5</v>
          </cell>
          <cell r="I816">
            <v>1.7299999999999998</v>
          </cell>
        </row>
        <row r="817">
          <cell r="C817">
            <v>1.5</v>
          </cell>
          <cell r="I817">
            <v>1.83</v>
          </cell>
        </row>
        <row r="818">
          <cell r="C818">
            <v>1.5</v>
          </cell>
          <cell r="I818">
            <v>2.0299999999999998</v>
          </cell>
        </row>
        <row r="819">
          <cell r="C819">
            <v>1.5</v>
          </cell>
          <cell r="I819">
            <v>1.97</v>
          </cell>
        </row>
        <row r="820">
          <cell r="C820">
            <v>1.5</v>
          </cell>
          <cell r="I820">
            <v>1.9633333333333336</v>
          </cell>
        </row>
        <row r="821">
          <cell r="C821">
            <v>1.5</v>
          </cell>
          <cell r="I821">
            <v>1.9533333333333331</v>
          </cell>
        </row>
        <row r="822">
          <cell r="C822">
            <v>1.4266666666666667</v>
          </cell>
          <cell r="I822">
            <v>1.5033333333333332</v>
          </cell>
        </row>
        <row r="823">
          <cell r="C823">
            <v>1.0066666666666666</v>
          </cell>
          <cell r="I823">
            <v>1.0233333333333332</v>
          </cell>
        </row>
        <row r="824">
          <cell r="C824">
            <v>0.7533333333333333</v>
          </cell>
          <cell r="I824">
            <v>0.89666666666666661</v>
          </cell>
        </row>
        <row r="825">
          <cell r="C825">
            <v>0.64333333333333331</v>
          </cell>
          <cell r="I825">
            <v>0.77</v>
          </cell>
        </row>
        <row r="826">
          <cell r="C826">
            <v>0.1466666666666667</v>
          </cell>
          <cell r="I826">
            <v>0.12333333333333334</v>
          </cell>
        </row>
        <row r="827">
          <cell r="C827">
            <v>0.13</v>
          </cell>
          <cell r="I827">
            <v>9.6666666666666679E-2</v>
          </cell>
        </row>
        <row r="828">
          <cell r="C828">
            <v>7.6666666666666675E-2</v>
          </cell>
          <cell r="I828">
            <v>3.6666666666666674E-2</v>
          </cell>
        </row>
        <row r="829">
          <cell r="C829">
            <v>0.03</v>
          </cell>
          <cell r="I829">
            <v>1.6666666666666666E-2</v>
          </cell>
        </row>
        <row r="830">
          <cell r="C830">
            <v>0.03</v>
          </cell>
          <cell r="I830">
            <v>3.6666666666666667E-2</v>
          </cell>
        </row>
        <row r="831">
          <cell r="C831">
            <v>0.03</v>
          </cell>
          <cell r="I831">
            <v>1.3333333333333334E-2</v>
          </cell>
        </row>
        <row r="832">
          <cell r="C832">
            <v>3.6666666666666674E-2</v>
          </cell>
          <cell r="I832">
            <v>4.6666666666666669E-2</v>
          </cell>
        </row>
        <row r="833">
          <cell r="C833">
            <v>5.000000000000001E-2</v>
          </cell>
          <cell r="I833">
            <v>0.10333333333333335</v>
          </cell>
        </row>
        <row r="834">
          <cell r="C834">
            <v>0.34666666666666668</v>
          </cell>
          <cell r="I834">
            <v>1.0033333333333332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82">
          <cell r="B82">
            <v>138274</v>
          </cell>
          <cell r="M82">
            <v>24277</v>
          </cell>
          <cell r="O82">
            <v>64.8</v>
          </cell>
        </row>
        <row r="83">
          <cell r="B83">
            <v>140234</v>
          </cell>
          <cell r="M83">
            <v>25100</v>
          </cell>
          <cell r="O83">
            <v>64.2</v>
          </cell>
        </row>
        <row r="84">
          <cell r="B84">
            <v>139635</v>
          </cell>
          <cell r="M84">
            <v>25440</v>
          </cell>
          <cell r="O84">
            <v>60.8</v>
          </cell>
        </row>
        <row r="85">
          <cell r="B85">
            <v>139189</v>
          </cell>
          <cell r="M85">
            <v>25726</v>
          </cell>
          <cell r="O85">
            <v>59</v>
          </cell>
        </row>
        <row r="86">
          <cell r="B86">
            <v>140176</v>
          </cell>
          <cell r="M86">
            <v>26577</v>
          </cell>
          <cell r="O86">
            <v>58.8</v>
          </cell>
        </row>
        <row r="87">
          <cell r="B87">
            <v>141329</v>
          </cell>
          <cell r="M87">
            <v>27368</v>
          </cell>
          <cell r="O87">
            <v>60</v>
          </cell>
        </row>
        <row r="88">
          <cell r="B88">
            <v>143478</v>
          </cell>
          <cell r="M88">
            <v>28284</v>
          </cell>
          <cell r="O88">
            <v>58.9</v>
          </cell>
        </row>
        <row r="89">
          <cell r="B89">
            <v>144665</v>
          </cell>
          <cell r="M89">
            <v>29030</v>
          </cell>
          <cell r="O89">
            <v>58.5</v>
          </cell>
        </row>
        <row r="90">
          <cell r="B90">
            <v>148632</v>
          </cell>
          <cell r="M90">
            <v>30484</v>
          </cell>
          <cell r="O90">
            <v>59.5</v>
          </cell>
        </row>
        <row r="91">
          <cell r="B91">
            <v>146247</v>
          </cell>
          <cell r="M91">
            <v>30954</v>
          </cell>
          <cell r="O91">
            <v>61.9</v>
          </cell>
        </row>
        <row r="92">
          <cell r="B92">
            <v>147610</v>
          </cell>
          <cell r="M92">
            <v>32027</v>
          </cell>
          <cell r="O92">
            <v>61.9</v>
          </cell>
        </row>
        <row r="93">
          <cell r="B93">
            <v>150456</v>
          </cell>
          <cell r="M93">
            <v>33307</v>
          </cell>
          <cell r="O93">
            <v>62.6</v>
          </cell>
        </row>
        <row r="94">
          <cell r="B94">
            <v>151132</v>
          </cell>
          <cell r="M94">
            <v>34206</v>
          </cell>
          <cell r="O94">
            <v>62.7</v>
          </cell>
        </row>
        <row r="95">
          <cell r="B95">
            <v>151523</v>
          </cell>
          <cell r="M95">
            <v>34985</v>
          </cell>
          <cell r="O95">
            <v>61.4</v>
          </cell>
        </row>
        <row r="96">
          <cell r="B96">
            <v>152331</v>
          </cell>
          <cell r="M96">
            <v>36139</v>
          </cell>
          <cell r="O96">
            <v>61.2</v>
          </cell>
        </row>
        <row r="97">
          <cell r="B97">
            <v>154948</v>
          </cell>
          <cell r="M97">
            <v>37798</v>
          </cell>
          <cell r="O97">
            <v>61.2</v>
          </cell>
        </row>
        <row r="98">
          <cell r="B98">
            <v>155554</v>
          </cell>
          <cell r="M98">
            <v>38555</v>
          </cell>
          <cell r="O98">
            <v>62</v>
          </cell>
        </row>
        <row r="99">
          <cell r="B99">
            <v>157950</v>
          </cell>
          <cell r="M99">
            <v>39983</v>
          </cell>
          <cell r="O99">
            <v>61</v>
          </cell>
        </row>
        <row r="100">
          <cell r="B100">
            <v>161143</v>
          </cell>
          <cell r="M100">
            <v>42156</v>
          </cell>
          <cell r="O100">
            <v>62.2</v>
          </cell>
        </row>
        <row r="101">
          <cell r="B101">
            <v>160482</v>
          </cell>
          <cell r="M101">
            <v>43353</v>
          </cell>
          <cell r="O101">
            <v>60.5</v>
          </cell>
        </row>
        <row r="102">
          <cell r="B102">
            <v>159194</v>
          </cell>
          <cell r="M102">
            <v>44279</v>
          </cell>
          <cell r="O102">
            <v>58.7</v>
          </cell>
        </row>
        <row r="103">
          <cell r="B103">
            <v>160602</v>
          </cell>
          <cell r="M103">
            <v>45967</v>
          </cell>
          <cell r="O103">
            <v>60.2</v>
          </cell>
        </row>
        <row r="104">
          <cell r="B104">
            <v>159551</v>
          </cell>
          <cell r="M104">
            <v>46541</v>
          </cell>
          <cell r="O104">
            <v>59.9</v>
          </cell>
        </row>
        <row r="105">
          <cell r="B105">
            <v>157005</v>
          </cell>
          <cell r="M105">
            <v>47275</v>
          </cell>
          <cell r="O105">
            <v>59.3</v>
          </cell>
        </row>
        <row r="106">
          <cell r="B106">
            <v>155461</v>
          </cell>
          <cell r="M106">
            <v>47684</v>
          </cell>
          <cell r="O106">
            <v>59.6</v>
          </cell>
        </row>
        <row r="107">
          <cell r="B107">
            <v>155136</v>
          </cell>
          <cell r="M107">
            <v>48215</v>
          </cell>
          <cell r="O107">
            <v>60.3</v>
          </cell>
        </row>
        <row r="108">
          <cell r="B108">
            <v>159497</v>
          </cell>
          <cell r="M108">
            <v>51010</v>
          </cell>
          <cell r="O108">
            <v>60.2</v>
          </cell>
        </row>
        <row r="109">
          <cell r="B109">
            <v>162135</v>
          </cell>
          <cell r="M109">
            <v>52402</v>
          </cell>
          <cell r="O109">
            <v>61</v>
          </cell>
        </row>
        <row r="110">
          <cell r="B110">
            <v>166203</v>
          </cell>
          <cell r="M110">
            <v>54584</v>
          </cell>
          <cell r="O110">
            <v>60.7</v>
          </cell>
        </row>
        <row r="111">
          <cell r="B111">
            <v>168115</v>
          </cell>
          <cell r="M111">
            <v>55777</v>
          </cell>
          <cell r="O111">
            <v>61.1</v>
          </cell>
        </row>
        <row r="112">
          <cell r="B112">
            <v>169534</v>
          </cell>
          <cell r="M112">
            <v>56455</v>
          </cell>
          <cell r="O112">
            <v>61.3</v>
          </cell>
        </row>
        <row r="113">
          <cell r="B113">
            <v>170685</v>
          </cell>
          <cell r="M113">
            <v>57385</v>
          </cell>
          <cell r="O113">
            <v>61.2</v>
          </cell>
        </row>
        <row r="114">
          <cell r="B114">
            <v>173162</v>
          </cell>
          <cell r="M114">
            <v>59541</v>
          </cell>
          <cell r="O114">
            <v>60.9</v>
          </cell>
        </row>
        <row r="115">
          <cell r="B115">
            <v>177021</v>
          </cell>
          <cell r="M115">
            <v>61871</v>
          </cell>
          <cell r="O115">
            <v>57.1</v>
          </cell>
        </row>
        <row r="116">
          <cell r="B116">
            <v>179411</v>
          </cell>
          <cell r="M116">
            <v>63330</v>
          </cell>
          <cell r="O116">
            <v>56.3</v>
          </cell>
        </row>
        <row r="117">
          <cell r="B117">
            <v>178932</v>
          </cell>
          <cell r="M117">
            <v>64566</v>
          </cell>
          <cell r="O117">
            <v>53.9</v>
          </cell>
        </row>
        <row r="118">
          <cell r="B118">
            <v>180097</v>
          </cell>
          <cell r="M118">
            <v>65785</v>
          </cell>
          <cell r="O118">
            <v>53.6</v>
          </cell>
        </row>
        <row r="119">
          <cell r="B119">
            <v>179790</v>
          </cell>
          <cell r="M119">
            <v>66968</v>
          </cell>
          <cell r="O119">
            <v>53.7</v>
          </cell>
        </row>
        <row r="120">
          <cell r="B120">
            <v>180296</v>
          </cell>
          <cell r="M120">
            <v>68211</v>
          </cell>
          <cell r="O120">
            <v>51.2</v>
          </cell>
        </row>
        <row r="121">
          <cell r="B121">
            <v>183254</v>
          </cell>
          <cell r="M121">
            <v>70494</v>
          </cell>
          <cell r="O121">
            <v>51.1</v>
          </cell>
        </row>
        <row r="122">
          <cell r="B122">
            <v>185028</v>
          </cell>
          <cell r="M122">
            <v>72268</v>
          </cell>
          <cell r="O122">
            <v>51.4</v>
          </cell>
        </row>
        <row r="123">
          <cell r="B123">
            <v>187945</v>
          </cell>
          <cell r="M123">
            <v>74989</v>
          </cell>
          <cell r="O123">
            <v>52.5</v>
          </cell>
        </row>
        <row r="124">
          <cell r="B124">
            <v>191349</v>
          </cell>
          <cell r="M124">
            <v>77414</v>
          </cell>
          <cell r="O124">
            <v>53.9</v>
          </cell>
        </row>
        <row r="125">
          <cell r="B125">
            <v>195211</v>
          </cell>
          <cell r="M125">
            <v>79737</v>
          </cell>
          <cell r="O125">
            <v>54</v>
          </cell>
        </row>
        <row r="126">
          <cell r="B126">
            <v>196059</v>
          </cell>
          <cell r="M126">
            <v>82631</v>
          </cell>
          <cell r="O126">
            <v>56.7</v>
          </cell>
        </row>
        <row r="127">
          <cell r="B127">
            <v>196202</v>
          </cell>
          <cell r="M127">
            <v>84667</v>
          </cell>
          <cell r="O127">
            <v>59.2</v>
          </cell>
        </row>
        <row r="128">
          <cell r="B128">
            <v>197799</v>
          </cell>
          <cell r="M128">
            <v>87695</v>
          </cell>
          <cell r="O128">
            <v>62.4</v>
          </cell>
        </row>
        <row r="129">
          <cell r="B129">
            <v>200915</v>
          </cell>
          <cell r="M129">
            <v>90522</v>
          </cell>
          <cell r="O129">
            <v>62.8</v>
          </cell>
        </row>
        <row r="130">
          <cell r="B130">
            <v>202971</v>
          </cell>
          <cell r="M130">
            <v>93203</v>
          </cell>
          <cell r="O130">
            <v>65.7</v>
          </cell>
        </row>
        <row r="131">
          <cell r="B131">
            <v>207250</v>
          </cell>
          <cell r="M131">
            <v>96749</v>
          </cell>
          <cell r="O131">
            <v>65.3</v>
          </cell>
        </row>
        <row r="132">
          <cell r="B132">
            <v>208991</v>
          </cell>
          <cell r="M132">
            <v>98587</v>
          </cell>
          <cell r="O132">
            <v>64.2</v>
          </cell>
        </row>
        <row r="133">
          <cell r="B133">
            <v>208418</v>
          </cell>
          <cell r="M133">
            <v>100324</v>
          </cell>
          <cell r="O133">
            <v>64.400000000000006</v>
          </cell>
        </row>
        <row r="134">
          <cell r="B134">
            <v>210087</v>
          </cell>
          <cell r="M134">
            <v>102177</v>
          </cell>
          <cell r="O134">
            <v>64.2</v>
          </cell>
        </row>
        <row r="135">
          <cell r="B135">
            <v>210351</v>
          </cell>
          <cell r="M135">
            <v>104115</v>
          </cell>
          <cell r="O135">
            <v>64.599999999999994</v>
          </cell>
        </row>
        <row r="136">
          <cell r="B136">
            <v>209144</v>
          </cell>
          <cell r="M136">
            <v>103490</v>
          </cell>
          <cell r="O136">
            <v>63.9</v>
          </cell>
        </row>
        <row r="137">
          <cell r="B137">
            <v>210383</v>
          </cell>
          <cell r="M137">
            <v>104755</v>
          </cell>
          <cell r="O137">
            <v>60.8</v>
          </cell>
        </row>
        <row r="138">
          <cell r="B138">
            <v>207674</v>
          </cell>
          <cell r="M138">
            <v>103341</v>
          </cell>
          <cell r="O138">
            <v>60</v>
          </cell>
        </row>
        <row r="139">
          <cell r="B139">
            <v>207330</v>
          </cell>
          <cell r="M139">
            <v>103419</v>
          </cell>
          <cell r="O139">
            <v>59.4</v>
          </cell>
        </row>
        <row r="140">
          <cell r="B140">
            <v>208228</v>
          </cell>
          <cell r="M140">
            <v>104213</v>
          </cell>
          <cell r="O140">
            <v>59.7</v>
          </cell>
        </row>
        <row r="141">
          <cell r="B141">
            <v>208357</v>
          </cell>
          <cell r="M141">
            <v>105203</v>
          </cell>
          <cell r="O141">
            <v>59.1</v>
          </cell>
        </row>
        <row r="142">
          <cell r="B142">
            <v>209950</v>
          </cell>
          <cell r="M142">
            <v>106736</v>
          </cell>
          <cell r="O142">
            <v>59.3</v>
          </cell>
        </row>
        <row r="143">
          <cell r="B143">
            <v>211453</v>
          </cell>
          <cell r="M143">
            <v>107130</v>
          </cell>
          <cell r="O143">
            <v>58.7</v>
          </cell>
        </row>
        <row r="144">
          <cell r="B144">
            <v>213539</v>
          </cell>
          <cell r="M144">
            <v>108162</v>
          </cell>
          <cell r="O144">
            <v>57.7</v>
          </cell>
        </row>
        <row r="145">
          <cell r="B145">
            <v>217965</v>
          </cell>
          <cell r="M145">
            <v>110331</v>
          </cell>
          <cell r="O145">
            <v>56.9</v>
          </cell>
        </row>
        <row r="146">
          <cell r="B146">
            <v>219507</v>
          </cell>
          <cell r="M146">
            <v>112208</v>
          </cell>
          <cell r="O146">
            <v>57</v>
          </cell>
        </row>
        <row r="147">
          <cell r="B147">
            <v>220789</v>
          </cell>
          <cell r="M147">
            <v>113329</v>
          </cell>
          <cell r="O147">
            <v>55.3</v>
          </cell>
        </row>
        <row r="148">
          <cell r="B148">
            <v>221058</v>
          </cell>
          <cell r="M148">
            <v>113214</v>
          </cell>
          <cell r="O148">
            <v>55</v>
          </cell>
        </row>
        <row r="149">
          <cell r="B149">
            <v>225123</v>
          </cell>
          <cell r="M149">
            <v>115611</v>
          </cell>
          <cell r="O149">
            <v>54.8</v>
          </cell>
        </row>
        <row r="150">
          <cell r="B150">
            <v>228795</v>
          </cell>
          <cell r="M150">
            <v>117908</v>
          </cell>
          <cell r="O150">
            <v>55.4</v>
          </cell>
        </row>
        <row r="151">
          <cell r="B151">
            <v>231539</v>
          </cell>
          <cell r="M151">
            <v>119467</v>
          </cell>
          <cell r="O151">
            <v>55.2</v>
          </cell>
        </row>
        <row r="152">
          <cell r="B152">
            <v>233323</v>
          </cell>
          <cell r="M152">
            <v>122989</v>
          </cell>
          <cell r="O152">
            <v>55.6</v>
          </cell>
        </row>
        <row r="153">
          <cell r="B153">
            <v>235766</v>
          </cell>
          <cell r="M153">
            <v>122303</v>
          </cell>
          <cell r="O153">
            <v>57.6</v>
          </cell>
        </row>
        <row r="154">
          <cell r="B154">
            <v>235855</v>
          </cell>
          <cell r="M154">
            <v>124520</v>
          </cell>
          <cell r="O154">
            <v>57.9</v>
          </cell>
        </row>
        <row r="155">
          <cell r="B155">
            <v>236805</v>
          </cell>
          <cell r="M155">
            <v>126159</v>
          </cell>
          <cell r="O155">
            <v>57.1</v>
          </cell>
        </row>
        <row r="156">
          <cell r="B156">
            <v>242145</v>
          </cell>
          <cell r="M156">
            <v>128845</v>
          </cell>
          <cell r="O156">
            <v>57.4</v>
          </cell>
        </row>
        <row r="157">
          <cell r="B157">
            <v>242088</v>
          </cell>
          <cell r="M157">
            <v>131406</v>
          </cell>
          <cell r="O157">
            <v>58.1</v>
          </cell>
        </row>
        <row r="158">
          <cell r="B158">
            <v>246063</v>
          </cell>
          <cell r="M158">
            <v>133106</v>
          </cell>
          <cell r="O158">
            <v>58.9</v>
          </cell>
        </row>
        <row r="159">
          <cell r="B159">
            <v>247753</v>
          </cell>
          <cell r="M159">
            <v>135186</v>
          </cell>
          <cell r="O159">
            <v>60.1</v>
          </cell>
        </row>
        <row r="160">
          <cell r="B160">
            <v>249670</v>
          </cell>
          <cell r="M160">
            <v>135918</v>
          </cell>
          <cell r="O160">
            <v>60.3</v>
          </cell>
        </row>
        <row r="161">
          <cell r="B161">
            <v>251982</v>
          </cell>
          <cell r="M161">
            <v>137865</v>
          </cell>
          <cell r="O161">
            <v>60.4</v>
          </cell>
        </row>
        <row r="162">
          <cell r="B162">
            <v>253542</v>
          </cell>
          <cell r="M162">
            <v>139099</v>
          </cell>
          <cell r="O162">
            <v>60.5</v>
          </cell>
        </row>
        <row r="163">
          <cell r="B163">
            <v>261081</v>
          </cell>
          <cell r="M163">
            <v>142625</v>
          </cell>
          <cell r="O163">
            <v>61</v>
          </cell>
        </row>
        <row r="164">
          <cell r="B164">
            <v>261449</v>
          </cell>
          <cell r="M164">
            <v>143608</v>
          </cell>
          <cell r="O164">
            <v>61</v>
          </cell>
        </row>
        <row r="165">
          <cell r="B165">
            <v>265233</v>
          </cell>
          <cell r="M165">
            <v>147428</v>
          </cell>
          <cell r="O165">
            <v>60.6</v>
          </cell>
        </row>
        <row r="166">
          <cell r="B166">
            <v>267016</v>
          </cell>
          <cell r="M166">
            <v>148455</v>
          </cell>
          <cell r="O166">
            <v>59.6</v>
          </cell>
        </row>
        <row r="167">
          <cell r="B167">
            <v>269467</v>
          </cell>
          <cell r="M167">
            <v>149648</v>
          </cell>
          <cell r="O167">
            <v>59.4</v>
          </cell>
        </row>
        <row r="168">
          <cell r="B168">
            <v>274557</v>
          </cell>
          <cell r="M168">
            <v>152295</v>
          </cell>
          <cell r="O168">
            <v>57.5</v>
          </cell>
        </row>
        <row r="169">
          <cell r="B169">
            <v>278682</v>
          </cell>
          <cell r="M169">
            <v>155137</v>
          </cell>
          <cell r="O169">
            <v>56.8</v>
          </cell>
        </row>
        <row r="170">
          <cell r="B170">
            <v>280754</v>
          </cell>
          <cell r="M170">
            <v>156530</v>
          </cell>
          <cell r="O170">
            <v>57.5</v>
          </cell>
        </row>
        <row r="171">
          <cell r="B171">
            <v>281658</v>
          </cell>
          <cell r="M171">
            <v>157437</v>
          </cell>
          <cell r="O171">
            <v>57.1</v>
          </cell>
        </row>
        <row r="172">
          <cell r="B172">
            <v>284916</v>
          </cell>
          <cell r="M172">
            <v>160402</v>
          </cell>
          <cell r="O172">
            <v>57.9</v>
          </cell>
        </row>
        <row r="173">
          <cell r="B173">
            <v>289776</v>
          </cell>
          <cell r="M173">
            <v>163220</v>
          </cell>
          <cell r="O173">
            <v>59</v>
          </cell>
        </row>
        <row r="174">
          <cell r="B174">
            <v>290935</v>
          </cell>
          <cell r="M174">
            <v>168180</v>
          </cell>
          <cell r="O174">
            <v>60.9</v>
          </cell>
        </row>
        <row r="175">
          <cell r="B175">
            <v>293672</v>
          </cell>
          <cell r="M175">
            <v>170218</v>
          </cell>
          <cell r="O175">
            <v>59.9</v>
          </cell>
        </row>
        <row r="176">
          <cell r="B176">
            <v>294401</v>
          </cell>
          <cell r="M176">
            <v>174444</v>
          </cell>
          <cell r="O176">
            <v>60.8</v>
          </cell>
        </row>
        <row r="177">
          <cell r="B177">
            <v>293333</v>
          </cell>
          <cell r="M177">
            <v>173507</v>
          </cell>
          <cell r="O177">
            <v>60.4</v>
          </cell>
        </row>
        <row r="178">
          <cell r="B178">
            <v>296387</v>
          </cell>
          <cell r="M178">
            <v>178479</v>
          </cell>
          <cell r="O178">
            <v>60.4</v>
          </cell>
        </row>
        <row r="179">
          <cell r="B179">
            <v>298808</v>
          </cell>
          <cell r="M179">
            <v>180228</v>
          </cell>
          <cell r="O179">
            <v>60.1</v>
          </cell>
        </row>
        <row r="180">
          <cell r="B180">
            <v>302373</v>
          </cell>
          <cell r="M180">
            <v>184017</v>
          </cell>
          <cell r="O180">
            <v>60.9</v>
          </cell>
        </row>
        <row r="181">
          <cell r="B181">
            <v>306031</v>
          </cell>
          <cell r="M181">
            <v>186629</v>
          </cell>
          <cell r="O181">
            <v>60.8</v>
          </cell>
        </row>
        <row r="182">
          <cell r="B182">
            <v>308363</v>
          </cell>
          <cell r="M182">
            <v>190721</v>
          </cell>
          <cell r="O182">
            <v>62.1</v>
          </cell>
        </row>
        <row r="183">
          <cell r="B183">
            <v>313650</v>
          </cell>
          <cell r="M183">
            <v>194001</v>
          </cell>
          <cell r="O183">
            <v>61.4</v>
          </cell>
        </row>
        <row r="184">
          <cell r="B184">
            <v>314596</v>
          </cell>
          <cell r="M184">
            <v>196824</v>
          </cell>
          <cell r="O184">
            <v>61.6</v>
          </cell>
        </row>
        <row r="185">
          <cell r="B185">
            <v>317165</v>
          </cell>
          <cell r="M185">
            <v>200088</v>
          </cell>
          <cell r="O185">
            <v>62.1</v>
          </cell>
        </row>
        <row r="186">
          <cell r="B186">
            <v>317789</v>
          </cell>
          <cell r="M186">
            <v>202261</v>
          </cell>
          <cell r="O186">
            <v>62.7</v>
          </cell>
        </row>
        <row r="187">
          <cell r="B187">
            <v>319138</v>
          </cell>
          <cell r="M187">
            <v>204243</v>
          </cell>
          <cell r="O187">
            <v>62.9</v>
          </cell>
        </row>
        <row r="188">
          <cell r="B188">
            <v>324673</v>
          </cell>
          <cell r="M188">
            <v>209055</v>
          </cell>
          <cell r="O188">
            <v>64.2</v>
          </cell>
        </row>
        <row r="189">
          <cell r="B189">
            <v>329994</v>
          </cell>
          <cell r="M189">
            <v>214312</v>
          </cell>
          <cell r="O189">
            <v>65.5</v>
          </cell>
        </row>
        <row r="190">
          <cell r="B190">
            <v>332567</v>
          </cell>
          <cell r="M190">
            <v>218410</v>
          </cell>
          <cell r="O190">
            <v>67.900000000000006</v>
          </cell>
        </row>
        <row r="191">
          <cell r="B191">
            <v>334809</v>
          </cell>
          <cell r="M191">
            <v>221681</v>
          </cell>
          <cell r="O191">
            <v>69.8</v>
          </cell>
        </row>
        <row r="192">
          <cell r="B192">
            <v>337382</v>
          </cell>
          <cell r="M192">
            <v>224941</v>
          </cell>
          <cell r="O192">
            <v>70.5</v>
          </cell>
        </row>
        <row r="193">
          <cell r="B193">
            <v>339911</v>
          </cell>
          <cell r="M193">
            <v>228801</v>
          </cell>
          <cell r="O193">
            <v>71.3</v>
          </cell>
        </row>
        <row r="194">
          <cell r="B194">
            <v>342491</v>
          </cell>
          <cell r="M194">
            <v>232951</v>
          </cell>
          <cell r="O194">
            <v>73.2</v>
          </cell>
        </row>
        <row r="195">
          <cell r="B195">
            <v>344039</v>
          </cell>
          <cell r="M195">
            <v>237824</v>
          </cell>
          <cell r="O195">
            <v>78.099999999999994</v>
          </cell>
        </row>
        <row r="196">
          <cell r="B196">
            <v>347892</v>
          </cell>
          <cell r="M196">
            <v>243563</v>
          </cell>
          <cell r="O196">
            <v>78.5</v>
          </cell>
        </row>
        <row r="197">
          <cell r="B197">
            <v>350541</v>
          </cell>
          <cell r="M197">
            <v>248731</v>
          </cell>
          <cell r="O197">
            <v>80.5</v>
          </cell>
        </row>
        <row r="198">
          <cell r="B198">
            <v>350889</v>
          </cell>
          <cell r="M198">
            <v>251876</v>
          </cell>
          <cell r="O198">
            <v>82.5</v>
          </cell>
        </row>
        <row r="199">
          <cell r="B199">
            <v>351692</v>
          </cell>
          <cell r="M199">
            <v>254979</v>
          </cell>
          <cell r="O199">
            <v>82.8</v>
          </cell>
        </row>
        <row r="200">
          <cell r="B200">
            <v>356915</v>
          </cell>
          <cell r="M200">
            <v>262401</v>
          </cell>
          <cell r="O200">
            <v>83.7</v>
          </cell>
        </row>
        <row r="201">
          <cell r="B201">
            <v>361502</v>
          </cell>
          <cell r="M201">
            <v>269302</v>
          </cell>
          <cell r="O201">
            <v>86.3</v>
          </cell>
        </row>
        <row r="202">
          <cell r="B202">
            <v>366510</v>
          </cell>
          <cell r="M202">
            <v>276374</v>
          </cell>
          <cell r="O202">
            <v>89</v>
          </cell>
        </row>
        <row r="203">
          <cell r="B203">
            <v>368882</v>
          </cell>
          <cell r="M203">
            <v>280297</v>
          </cell>
          <cell r="O203">
            <v>88.1</v>
          </cell>
        </row>
        <row r="204">
          <cell r="B204">
            <v>373086</v>
          </cell>
          <cell r="M204">
            <v>284733</v>
          </cell>
          <cell r="O204">
            <v>87.4</v>
          </cell>
        </row>
        <row r="205">
          <cell r="B205">
            <v>374588</v>
          </cell>
          <cell r="M205">
            <v>290341</v>
          </cell>
          <cell r="O205">
            <v>89</v>
          </cell>
        </row>
        <row r="206">
          <cell r="B206">
            <v>378522</v>
          </cell>
          <cell r="M206">
            <v>297889</v>
          </cell>
          <cell r="O206">
            <v>91.5</v>
          </cell>
        </row>
        <row r="207">
          <cell r="B207">
            <v>379616</v>
          </cell>
          <cell r="M207">
            <v>305566</v>
          </cell>
          <cell r="O207">
            <v>99</v>
          </cell>
        </row>
        <row r="208">
          <cell r="B208">
            <v>382361</v>
          </cell>
          <cell r="M208">
            <v>315248</v>
          </cell>
          <cell r="O208">
            <v>105</v>
          </cell>
        </row>
        <row r="209">
          <cell r="B209">
            <v>380564</v>
          </cell>
          <cell r="M209">
            <v>315928</v>
          </cell>
          <cell r="O209">
            <v>102.7</v>
          </cell>
        </row>
        <row r="210">
          <cell r="B210">
            <v>384075</v>
          </cell>
          <cell r="M210">
            <v>317015</v>
          </cell>
          <cell r="O210">
            <v>97.6</v>
          </cell>
        </row>
        <row r="211">
          <cell r="B211">
            <v>386924</v>
          </cell>
          <cell r="M211">
            <v>312540</v>
          </cell>
          <cell r="O211">
            <v>88.1</v>
          </cell>
        </row>
        <row r="212">
          <cell r="B212">
            <v>388103</v>
          </cell>
          <cell r="M212">
            <v>313579</v>
          </cell>
          <cell r="O212">
            <v>86.5</v>
          </cell>
        </row>
        <row r="213">
          <cell r="B213">
            <v>391029</v>
          </cell>
          <cell r="M213">
            <v>320596</v>
          </cell>
          <cell r="O213">
            <v>90.2</v>
          </cell>
        </row>
        <row r="214">
          <cell r="B214">
            <v>392736</v>
          </cell>
          <cell r="M214">
            <v>328032</v>
          </cell>
          <cell r="O214">
            <v>95.6</v>
          </cell>
        </row>
        <row r="215">
          <cell r="B215">
            <v>395377</v>
          </cell>
          <cell r="M215">
            <v>339614</v>
          </cell>
          <cell r="O215">
            <v>106.3</v>
          </cell>
        </row>
        <row r="216">
          <cell r="B216">
            <v>398161</v>
          </cell>
          <cell r="M216">
            <v>344595</v>
          </cell>
          <cell r="O216">
            <v>108.2</v>
          </cell>
        </row>
        <row r="217">
          <cell r="B217">
            <v>401665</v>
          </cell>
          <cell r="M217">
            <v>351116</v>
          </cell>
          <cell r="O217">
            <v>111.1</v>
          </cell>
        </row>
        <row r="218">
          <cell r="B218">
            <v>400468</v>
          </cell>
          <cell r="M218">
            <v>356520</v>
          </cell>
          <cell r="O218">
            <v>117.4</v>
          </cell>
        </row>
        <row r="219">
          <cell r="B219">
            <v>405660</v>
          </cell>
          <cell r="M219">
            <v>365593</v>
          </cell>
          <cell r="O219">
            <v>119.8</v>
          </cell>
        </row>
        <row r="220">
          <cell r="B220">
            <v>411125</v>
          </cell>
          <cell r="M220">
            <v>372349</v>
          </cell>
          <cell r="O220">
            <v>121.6</v>
          </cell>
        </row>
        <row r="221">
          <cell r="B221">
            <v>415571</v>
          </cell>
          <cell r="M221">
            <v>372928</v>
          </cell>
          <cell r="O221">
            <v>116.3</v>
          </cell>
        </row>
        <row r="222">
          <cell r="B222">
            <v>419548</v>
          </cell>
          <cell r="M222">
            <v>373817</v>
          </cell>
          <cell r="O222">
            <v>110.5</v>
          </cell>
        </row>
        <row r="223">
          <cell r="B223">
            <v>422620</v>
          </cell>
          <cell r="M223">
            <v>379342</v>
          </cell>
          <cell r="O223">
            <v>109.5</v>
          </cell>
        </row>
        <row r="224">
          <cell r="B224">
            <v>425126</v>
          </cell>
          <cell r="M224">
            <v>380130</v>
          </cell>
          <cell r="O224">
            <v>104.7</v>
          </cell>
        </row>
        <row r="225">
          <cell r="B225">
            <v>427202</v>
          </cell>
          <cell r="M225">
            <v>381696</v>
          </cell>
          <cell r="O225">
            <v>102.9</v>
          </cell>
        </row>
        <row r="226">
          <cell r="B226">
            <v>429075</v>
          </cell>
          <cell r="M226">
            <v>385086</v>
          </cell>
          <cell r="O226">
            <v>103.6</v>
          </cell>
        </row>
        <row r="227">
          <cell r="B227">
            <v>430855</v>
          </cell>
          <cell r="M227">
            <v>389715</v>
          </cell>
          <cell r="O227">
            <v>104.1</v>
          </cell>
        </row>
        <row r="228">
          <cell r="B228">
            <v>434220</v>
          </cell>
          <cell r="M228">
            <v>393829</v>
          </cell>
          <cell r="O228">
            <v>101.7</v>
          </cell>
        </row>
        <row r="229">
          <cell r="B229">
            <v>437747</v>
          </cell>
          <cell r="M229">
            <v>399859</v>
          </cell>
          <cell r="O229">
            <v>102.3</v>
          </cell>
        </row>
        <row r="230">
          <cell r="B230">
            <v>441118</v>
          </cell>
          <cell r="M230">
            <v>402842</v>
          </cell>
          <cell r="O230">
            <v>99.9</v>
          </cell>
        </row>
        <row r="231">
          <cell r="B231">
            <v>443057</v>
          </cell>
          <cell r="M231">
            <v>402888</v>
          </cell>
          <cell r="O231">
            <v>96.6</v>
          </cell>
        </row>
        <row r="232">
          <cell r="B232">
            <v>445127</v>
          </cell>
          <cell r="M232">
            <v>402646</v>
          </cell>
          <cell r="O232">
            <v>93.1</v>
          </cell>
        </row>
        <row r="233">
          <cell r="B233">
            <v>446812</v>
          </cell>
          <cell r="M233">
            <v>405050</v>
          </cell>
          <cell r="O233">
            <v>91.1</v>
          </cell>
        </row>
        <row r="234">
          <cell r="B234">
            <v>450993</v>
          </cell>
          <cell r="M234">
            <v>407770</v>
          </cell>
          <cell r="O234">
            <v>88.2</v>
          </cell>
        </row>
        <row r="235">
          <cell r="B235">
            <v>451357</v>
          </cell>
          <cell r="M235">
            <v>407160</v>
          </cell>
          <cell r="O235">
            <v>85.7</v>
          </cell>
        </row>
        <row r="236">
          <cell r="B236">
            <v>455983</v>
          </cell>
          <cell r="M236">
            <v>411654</v>
          </cell>
          <cell r="O236">
            <v>83.6</v>
          </cell>
        </row>
        <row r="237">
          <cell r="B237">
            <v>458850</v>
          </cell>
          <cell r="M237">
            <v>411858</v>
          </cell>
          <cell r="O237">
            <v>79.900000000000006</v>
          </cell>
        </row>
        <row r="238">
          <cell r="B238">
            <v>462924</v>
          </cell>
          <cell r="M238">
            <v>414577</v>
          </cell>
          <cell r="O238">
            <v>78.3</v>
          </cell>
        </row>
        <row r="239">
          <cell r="B239">
            <v>465725</v>
          </cell>
          <cell r="M239">
            <v>419690</v>
          </cell>
          <cell r="O239">
            <v>81</v>
          </cell>
        </row>
        <row r="240">
          <cell r="B240">
            <v>466282</v>
          </cell>
          <cell r="M240">
            <v>425316</v>
          </cell>
          <cell r="O240">
            <v>84.4</v>
          </cell>
        </row>
        <row r="241">
          <cell r="B241">
            <v>471354</v>
          </cell>
          <cell r="M241">
            <v>439371</v>
          </cell>
          <cell r="O241">
            <v>93.6</v>
          </cell>
        </row>
        <row r="242">
          <cell r="B242">
            <v>472724</v>
          </cell>
          <cell r="M242">
            <v>447377</v>
          </cell>
          <cell r="O242">
            <v>97.4</v>
          </cell>
        </row>
        <row r="243">
          <cell r="B243">
            <v>475446</v>
          </cell>
          <cell r="M243">
            <v>446890</v>
          </cell>
          <cell r="O243">
            <v>93</v>
          </cell>
        </row>
        <row r="244">
          <cell r="B244">
            <v>480078</v>
          </cell>
          <cell r="M244">
            <v>452562</v>
          </cell>
          <cell r="O244">
            <v>93.1</v>
          </cell>
        </row>
        <row r="245">
          <cell r="B245">
            <v>482415</v>
          </cell>
          <cell r="M245">
            <v>455511</v>
          </cell>
          <cell r="O245">
            <v>93</v>
          </cell>
        </row>
        <row r="246">
          <cell r="B246">
            <v>486951</v>
          </cell>
          <cell r="M246">
            <v>464374</v>
          </cell>
          <cell r="O246">
            <v>94.6</v>
          </cell>
        </row>
        <row r="247">
          <cell r="B247">
            <v>490505</v>
          </cell>
          <cell r="M247">
            <v>469953</v>
          </cell>
          <cell r="O247">
            <v>94.5</v>
          </cell>
        </row>
        <row r="248">
          <cell r="B248">
            <v>492584</v>
          </cell>
          <cell r="M248">
            <v>477032</v>
          </cell>
          <cell r="O248">
            <v>95.8</v>
          </cell>
        </row>
        <row r="249">
          <cell r="B249">
            <v>493677</v>
          </cell>
          <cell r="M249">
            <v>482427</v>
          </cell>
          <cell r="O249">
            <v>98.4</v>
          </cell>
        </row>
        <row r="250">
          <cell r="B250">
            <v>496140</v>
          </cell>
          <cell r="M250">
            <v>489260</v>
          </cell>
          <cell r="O250">
            <v>99.9</v>
          </cell>
        </row>
        <row r="251">
          <cell r="B251">
            <v>498540</v>
          </cell>
          <cell r="M251">
            <v>496296</v>
          </cell>
          <cell r="O251">
            <v>101.9</v>
          </cell>
        </row>
        <row r="252">
          <cell r="B252">
            <v>502686</v>
          </cell>
          <cell r="M252">
            <v>504506</v>
          </cell>
          <cell r="O252">
            <v>103.3</v>
          </cell>
        </row>
        <row r="253">
          <cell r="B253">
            <v>505283</v>
          </cell>
          <cell r="M253">
            <v>503968</v>
          </cell>
          <cell r="O253">
            <v>98.8</v>
          </cell>
        </row>
        <row r="254">
          <cell r="B254">
            <v>504144</v>
          </cell>
          <cell r="M254">
            <v>505398</v>
          </cell>
          <cell r="O254">
            <v>99</v>
          </cell>
        </row>
        <row r="255">
          <cell r="B255">
            <v>468753</v>
          </cell>
          <cell r="M255">
            <v>465522</v>
          </cell>
          <cell r="O255">
            <v>98.5</v>
          </cell>
        </row>
        <row r="256">
          <cell r="B256">
            <v>485131</v>
          </cell>
          <cell r="M256">
            <v>486866</v>
          </cell>
          <cell r="O256">
            <v>100</v>
          </cell>
        </row>
        <row r="257">
          <cell r="B257">
            <v>501813</v>
          </cell>
          <cell r="M257">
            <v>508603</v>
          </cell>
          <cell r="O257">
            <v>105.6</v>
          </cell>
        </row>
        <row r="258">
          <cell r="B258">
            <v>511583</v>
          </cell>
          <cell r="M258">
            <v>528873</v>
          </cell>
          <cell r="O258">
            <v>113.8</v>
          </cell>
        </row>
        <row r="259">
          <cell r="B259">
            <v>514593</v>
          </cell>
          <cell r="M259">
            <v>543152</v>
          </cell>
          <cell r="O259">
            <v>121.6</v>
          </cell>
        </row>
        <row r="260">
          <cell r="B260">
            <v>505177</v>
          </cell>
          <cell r="M260">
            <v>541703</v>
          </cell>
          <cell r="O260">
            <v>122.4</v>
          </cell>
        </row>
        <row r="261">
          <cell r="B261">
            <v>524644</v>
          </cell>
          <cell r="M261">
            <v>561451</v>
          </cell>
          <cell r="O261">
            <v>116.2</v>
          </cell>
        </row>
        <row r="262">
          <cell r="B262">
            <v>528374</v>
          </cell>
          <cell r="M262">
            <v>584299</v>
          </cell>
          <cell r="O262">
            <v>124.9</v>
          </cell>
        </row>
        <row r="263">
          <cell r="B263">
            <v>533092</v>
          </cell>
          <cell r="M263">
            <v>609133</v>
          </cell>
          <cell r="O263">
            <v>130.69999999999999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231">
          <cell r="B231">
            <v>19.600000000000001</v>
          </cell>
        </row>
        <row r="232">
          <cell r="B232">
            <v>20.100000000000001</v>
          </cell>
        </row>
        <row r="233">
          <cell r="B233">
            <v>20.5</v>
          </cell>
        </row>
        <row r="234">
          <cell r="B234">
            <v>21</v>
          </cell>
        </row>
        <row r="235">
          <cell r="B235">
            <v>21.3</v>
          </cell>
        </row>
        <row r="236">
          <cell r="B236">
            <v>21.7</v>
          </cell>
        </row>
        <row r="237">
          <cell r="B237">
            <v>22.1</v>
          </cell>
        </row>
        <row r="238">
          <cell r="B238">
            <v>22.6</v>
          </cell>
        </row>
        <row r="239">
          <cell r="B239">
            <v>23</v>
          </cell>
        </row>
        <row r="240">
          <cell r="B240">
            <v>23.6</v>
          </cell>
        </row>
        <row r="241">
          <cell r="B241">
            <v>24.2</v>
          </cell>
        </row>
        <row r="242">
          <cell r="B242">
            <v>24.9</v>
          </cell>
        </row>
        <row r="243">
          <cell r="B243">
            <v>25.4</v>
          </cell>
        </row>
        <row r="244">
          <cell r="B244">
            <v>26.2</v>
          </cell>
        </row>
        <row r="245">
          <cell r="B245">
            <v>26.6</v>
          </cell>
        </row>
        <row r="246">
          <cell r="B246">
            <v>27.2</v>
          </cell>
        </row>
        <row r="247">
          <cell r="B247">
            <v>27.8</v>
          </cell>
        </row>
        <row r="248">
          <cell r="B248">
            <v>28.4</v>
          </cell>
        </row>
        <row r="249">
          <cell r="B249">
            <v>29</v>
          </cell>
        </row>
        <row r="250">
          <cell r="B250">
            <v>30.2</v>
          </cell>
        </row>
        <row r="251">
          <cell r="B251">
            <v>30.8</v>
          </cell>
        </row>
        <row r="252">
          <cell r="B252">
            <v>31.5</v>
          </cell>
        </row>
        <row r="253">
          <cell r="B253">
            <v>32.6</v>
          </cell>
        </row>
        <row r="254">
          <cell r="B254">
            <v>33.6</v>
          </cell>
        </row>
        <row r="255">
          <cell r="B255">
            <v>34.299999999999997</v>
          </cell>
        </row>
        <row r="256">
          <cell r="B256">
            <v>35</v>
          </cell>
        </row>
        <row r="257">
          <cell r="B257">
            <v>35.6</v>
          </cell>
        </row>
        <row r="258">
          <cell r="B258">
            <v>36.5</v>
          </cell>
        </row>
        <row r="259">
          <cell r="B259">
            <v>36.299999999999997</v>
          </cell>
        </row>
        <row r="260">
          <cell r="B260">
            <v>36.4</v>
          </cell>
        </row>
        <row r="261">
          <cell r="B261">
            <v>36.9</v>
          </cell>
        </row>
        <row r="262">
          <cell r="B262">
            <v>37.4</v>
          </cell>
        </row>
        <row r="263">
          <cell r="B263">
            <v>37.9</v>
          </cell>
        </row>
        <row r="264">
          <cell r="B264">
            <v>38.799999999999997</v>
          </cell>
        </row>
        <row r="265">
          <cell r="B265">
            <v>39.700000000000003</v>
          </cell>
        </row>
        <row r="266">
          <cell r="B266">
            <v>40.5</v>
          </cell>
        </row>
        <row r="267">
          <cell r="B267">
            <v>41.4</v>
          </cell>
        </row>
        <row r="268">
          <cell r="B268">
            <v>42.1</v>
          </cell>
        </row>
        <row r="269">
          <cell r="B269">
            <v>43.2</v>
          </cell>
        </row>
        <row r="270">
          <cell r="B270">
            <v>44.4</v>
          </cell>
        </row>
        <row r="271">
          <cell r="B271">
            <v>45.3</v>
          </cell>
        </row>
        <row r="272">
          <cell r="B272">
            <v>46</v>
          </cell>
        </row>
        <row r="273">
          <cell r="B273">
            <v>46.8</v>
          </cell>
        </row>
        <row r="274">
          <cell r="B274">
            <v>47.6</v>
          </cell>
        </row>
        <row r="275">
          <cell r="B275">
            <v>48.4</v>
          </cell>
        </row>
        <row r="276">
          <cell r="B276">
            <v>49.3</v>
          </cell>
        </row>
        <row r="277">
          <cell r="B277">
            <v>50.2</v>
          </cell>
        </row>
        <row r="278">
          <cell r="B278">
            <v>51.2</v>
          </cell>
        </row>
        <row r="279">
          <cell r="B279">
            <v>51.7</v>
          </cell>
        </row>
        <row r="280">
          <cell r="B280">
            <v>53</v>
          </cell>
        </row>
        <row r="281">
          <cell r="B281">
            <v>54.2</v>
          </cell>
        </row>
        <row r="282">
          <cell r="B282">
            <v>55.2</v>
          </cell>
        </row>
        <row r="283">
          <cell r="B283">
            <v>56.2</v>
          </cell>
        </row>
        <row r="284">
          <cell r="B284">
            <v>57.1</v>
          </cell>
        </row>
        <row r="285">
          <cell r="B285">
            <v>57.5</v>
          </cell>
        </row>
        <row r="286">
          <cell r="B286">
            <v>59</v>
          </cell>
        </row>
        <row r="287">
          <cell r="B287">
            <v>58.9</v>
          </cell>
        </row>
        <row r="288">
          <cell r="B288">
            <v>59</v>
          </cell>
        </row>
        <row r="289">
          <cell r="B289">
            <v>59.3</v>
          </cell>
        </row>
        <row r="290">
          <cell r="B290">
            <v>59.9</v>
          </cell>
        </row>
        <row r="291">
          <cell r="B291">
            <v>59.9</v>
          </cell>
        </row>
        <row r="292">
          <cell r="B292">
            <v>59.7</v>
          </cell>
        </row>
        <row r="293">
          <cell r="B293">
            <v>59.8</v>
          </cell>
        </row>
        <row r="294">
          <cell r="B294">
            <v>60.1</v>
          </cell>
        </row>
        <row r="295">
          <cell r="B295">
            <v>60.6</v>
          </cell>
        </row>
        <row r="296">
          <cell r="B296">
            <v>60.8</v>
          </cell>
        </row>
        <row r="297">
          <cell r="B297">
            <v>61.1</v>
          </cell>
        </row>
        <row r="298">
          <cell r="B298">
            <v>61.2</v>
          </cell>
        </row>
        <row r="299">
          <cell r="B299">
            <v>61.5</v>
          </cell>
        </row>
        <row r="300">
          <cell r="B300">
            <v>61.9</v>
          </cell>
        </row>
        <row r="301">
          <cell r="B301">
            <v>62.3</v>
          </cell>
        </row>
        <row r="302">
          <cell r="B302">
            <v>62.8</v>
          </cell>
        </row>
        <row r="303">
          <cell r="B303">
            <v>63.8</v>
          </cell>
        </row>
        <row r="304">
          <cell r="B304">
            <v>64.7</v>
          </cell>
        </row>
        <row r="305">
          <cell r="B305">
            <v>65.5</v>
          </cell>
        </row>
        <row r="306">
          <cell r="B306">
            <v>66</v>
          </cell>
        </row>
        <row r="307">
          <cell r="B307">
            <v>66.2</v>
          </cell>
        </row>
        <row r="308">
          <cell r="B308">
            <v>66.7</v>
          </cell>
        </row>
        <row r="309">
          <cell r="B309">
            <v>66.900000000000006</v>
          </cell>
        </row>
        <row r="310">
          <cell r="B310">
            <v>67</v>
          </cell>
        </row>
        <row r="311">
          <cell r="B311">
            <v>67.099999999999994</v>
          </cell>
        </row>
        <row r="312">
          <cell r="B312">
            <v>66.900000000000006</v>
          </cell>
        </row>
        <row r="313">
          <cell r="B313">
            <v>66.599999999999994</v>
          </cell>
        </row>
        <row r="314">
          <cell r="B314">
            <v>66.8</v>
          </cell>
        </row>
        <row r="315">
          <cell r="B315">
            <v>67</v>
          </cell>
        </row>
        <row r="316">
          <cell r="B316">
            <v>67.400000000000006</v>
          </cell>
        </row>
        <row r="317">
          <cell r="B317">
            <v>67.5</v>
          </cell>
        </row>
        <row r="318">
          <cell r="B318">
            <v>67.8</v>
          </cell>
        </row>
        <row r="319">
          <cell r="B319">
            <v>67.8</v>
          </cell>
        </row>
        <row r="320">
          <cell r="B320">
            <v>68.099999999999994</v>
          </cell>
        </row>
        <row r="321">
          <cell r="B321">
            <v>68.7</v>
          </cell>
        </row>
        <row r="322">
          <cell r="B322">
            <v>69.099999999999994</v>
          </cell>
        </row>
        <row r="323">
          <cell r="B323">
            <v>69.7</v>
          </cell>
        </row>
        <row r="324">
          <cell r="B324">
            <v>70.2</v>
          </cell>
        </row>
        <row r="325">
          <cell r="B325">
            <v>72.900000000000006</v>
          </cell>
        </row>
        <row r="326">
          <cell r="B326">
            <v>73.099999999999994</v>
          </cell>
        </row>
        <row r="327">
          <cell r="B327">
            <v>73.900000000000006</v>
          </cell>
        </row>
        <row r="328">
          <cell r="B328">
            <v>74.5</v>
          </cell>
        </row>
        <row r="329">
          <cell r="B329">
            <v>74.7</v>
          </cell>
        </row>
        <row r="330">
          <cell r="B330">
            <v>75.400000000000006</v>
          </cell>
        </row>
        <row r="331">
          <cell r="B331">
            <v>76.099999999999994</v>
          </cell>
        </row>
        <row r="332">
          <cell r="B332">
            <v>76.599999999999994</v>
          </cell>
        </row>
        <row r="333">
          <cell r="B333">
            <v>77.099999999999994</v>
          </cell>
        </row>
        <row r="334">
          <cell r="B334">
            <v>77.599999999999994</v>
          </cell>
        </row>
        <row r="335">
          <cell r="B335">
            <v>78.599999999999994</v>
          </cell>
        </row>
        <row r="336">
          <cell r="B336">
            <v>78.599999999999994</v>
          </cell>
        </row>
        <row r="337">
          <cell r="B337">
            <v>79.099999999999994</v>
          </cell>
        </row>
        <row r="338">
          <cell r="B338">
            <v>79.5</v>
          </cell>
        </row>
        <row r="339">
          <cell r="B339">
            <v>80.2</v>
          </cell>
        </row>
        <row r="340">
          <cell r="B340">
            <v>80.599999999999994</v>
          </cell>
        </row>
        <row r="341">
          <cell r="B341">
            <v>80.900000000000006</v>
          </cell>
        </row>
        <row r="342">
          <cell r="B342">
            <v>81.5</v>
          </cell>
        </row>
        <row r="343">
          <cell r="B343">
            <v>82.1</v>
          </cell>
        </row>
        <row r="344">
          <cell r="B344">
            <v>82.6</v>
          </cell>
        </row>
        <row r="345">
          <cell r="B345">
            <v>83.4</v>
          </cell>
        </row>
        <row r="346">
          <cell r="B346">
            <v>83.8</v>
          </cell>
        </row>
        <row r="347">
          <cell r="B347">
            <v>84.5</v>
          </cell>
        </row>
        <row r="348">
          <cell r="B348">
            <v>85.9</v>
          </cell>
        </row>
        <row r="349">
          <cell r="B349">
            <v>86.7</v>
          </cell>
        </row>
        <row r="350">
          <cell r="B350">
            <v>86.6</v>
          </cell>
        </row>
        <row r="351">
          <cell r="B351">
            <v>86.6</v>
          </cell>
        </row>
        <row r="352">
          <cell r="B352">
            <v>87.7</v>
          </cell>
        </row>
        <row r="353">
          <cell r="B353">
            <v>88.3</v>
          </cell>
        </row>
        <row r="354">
          <cell r="B354">
            <v>89.1</v>
          </cell>
        </row>
        <row r="355">
          <cell r="B355">
            <v>90.3</v>
          </cell>
        </row>
        <row r="356">
          <cell r="B356">
            <v>91.6</v>
          </cell>
        </row>
        <row r="357">
          <cell r="B357">
            <v>92.7</v>
          </cell>
        </row>
        <row r="358">
          <cell r="B358">
            <v>92.4</v>
          </cell>
        </row>
        <row r="359">
          <cell r="B359">
            <v>92.5</v>
          </cell>
        </row>
        <row r="360">
          <cell r="B360">
            <v>92.9</v>
          </cell>
        </row>
        <row r="361">
          <cell r="B361">
            <v>93.8</v>
          </cell>
        </row>
        <row r="362">
          <cell r="B362">
            <v>94.3</v>
          </cell>
        </row>
        <row r="363">
          <cell r="B363">
            <v>95.2</v>
          </cell>
        </row>
        <row r="364">
          <cell r="B364">
            <v>95.8</v>
          </cell>
        </row>
        <row r="365">
          <cell r="B365">
            <v>96.5</v>
          </cell>
        </row>
        <row r="366">
          <cell r="B366">
            <v>96.9</v>
          </cell>
        </row>
        <row r="367">
          <cell r="B367">
            <v>98.3</v>
          </cell>
        </row>
        <row r="368">
          <cell r="B368">
            <v>99.2</v>
          </cell>
        </row>
        <row r="369">
          <cell r="B369">
            <v>99.8</v>
          </cell>
        </row>
        <row r="370">
          <cell r="B370">
            <v>99.8</v>
          </cell>
        </row>
        <row r="371">
          <cell r="B371">
            <v>99.9</v>
          </cell>
        </row>
        <row r="372">
          <cell r="B372">
            <v>100.4</v>
          </cell>
        </row>
        <row r="373">
          <cell r="B373">
            <v>101.8</v>
          </cell>
        </row>
        <row r="374">
          <cell r="B374">
            <v>102</v>
          </cell>
        </row>
        <row r="375">
          <cell r="B375">
            <v>102.4</v>
          </cell>
        </row>
        <row r="376">
          <cell r="B376">
            <v>102.8</v>
          </cell>
        </row>
        <row r="377">
          <cell r="B377">
            <v>104</v>
          </cell>
        </row>
        <row r="378">
          <cell r="B378">
            <v>104.8</v>
          </cell>
        </row>
        <row r="379">
          <cell r="B379">
            <v>105.4</v>
          </cell>
        </row>
        <row r="380">
          <cell r="B380">
            <v>105.9</v>
          </cell>
        </row>
        <row r="381">
          <cell r="B381">
            <v>106.4</v>
          </cell>
        </row>
        <row r="382">
          <cell r="B382">
            <v>106.6</v>
          </cell>
        </row>
        <row r="383">
          <cell r="B383">
            <v>106.8</v>
          </cell>
        </row>
        <row r="384">
          <cell r="B384">
            <v>107.5</v>
          </cell>
        </row>
        <row r="385">
          <cell r="B385">
            <v>108</v>
          </cell>
        </row>
        <row r="386">
          <cell r="B386">
            <v>108.4</v>
          </cell>
        </row>
        <row r="387">
          <cell r="B387">
            <v>108.2</v>
          </cell>
        </row>
        <row r="388">
          <cell r="B388">
            <v>108.6</v>
          </cell>
        </row>
        <row r="389">
          <cell r="B389">
            <v>109.4</v>
          </cell>
        </row>
        <row r="390">
          <cell r="B390">
            <v>110</v>
          </cell>
        </row>
        <row r="391">
          <cell r="B391">
            <v>110.5</v>
          </cell>
        </row>
        <row r="392">
          <cell r="B392">
            <v>110.7</v>
          </cell>
        </row>
        <row r="393">
          <cell r="B393">
            <v>111.4</v>
          </cell>
        </row>
        <row r="394">
          <cell r="B394">
            <v>112.1</v>
          </cell>
        </row>
        <row r="395">
          <cell r="B395">
            <v>112.6</v>
          </cell>
        </row>
        <row r="396">
          <cell r="B396">
            <v>113</v>
          </cell>
        </row>
        <row r="397">
          <cell r="B397">
            <v>113.5</v>
          </cell>
        </row>
        <row r="398">
          <cell r="B398">
            <v>114.1</v>
          </cell>
        </row>
        <row r="399">
          <cell r="B399">
            <v>114.1</v>
          </cell>
        </row>
        <row r="400">
          <cell r="B400">
            <v>114.8</v>
          </cell>
        </row>
        <row r="401">
          <cell r="B401">
            <v>115.4</v>
          </cell>
        </row>
        <row r="402">
          <cell r="B402">
            <v>116.2</v>
          </cell>
        </row>
        <row r="403">
          <cell r="B403">
            <v>116.6</v>
          </cell>
        </row>
        <row r="404">
          <cell r="B404">
            <v>114.4</v>
          </cell>
        </row>
        <row r="405">
          <cell r="B405">
            <v>116.2</v>
          </cell>
        </row>
        <row r="406">
          <cell r="B406">
            <v>117.2</v>
          </cell>
        </row>
        <row r="407">
          <cell r="B407">
            <v>117.9</v>
          </cell>
        </row>
        <row r="408">
          <cell r="B408">
            <v>118.8</v>
          </cell>
        </row>
        <row r="409">
          <cell r="B409">
            <v>119.7</v>
          </cell>
        </row>
        <row r="410">
          <cell r="B410">
            <v>121.3</v>
          </cell>
        </row>
        <row r="411">
          <cell r="B411">
            <v>123.9</v>
          </cell>
        </row>
        <row r="412">
          <cell r="B412">
            <v>126.1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Series breaks"/>
    </sheetNames>
    <sheetDataSet>
      <sheetData sheetId="0">
        <row r="771">
          <cell r="K771">
            <v>32.715000000000003</v>
          </cell>
          <cell r="L771">
            <v>124.846</v>
          </cell>
        </row>
        <row r="772">
          <cell r="K772">
            <v>33.066000000000003</v>
          </cell>
          <cell r="L772">
            <v>127.62100000000001</v>
          </cell>
        </row>
        <row r="773">
          <cell r="K773">
            <v>33.619</v>
          </cell>
          <cell r="L773">
            <v>129.24099999999999</v>
          </cell>
        </row>
        <row r="774">
          <cell r="K774">
            <v>34.221999999999994</v>
          </cell>
          <cell r="L774">
            <v>131.38399999999999</v>
          </cell>
        </row>
        <row r="775">
          <cell r="K775">
            <v>34.625</v>
          </cell>
          <cell r="L775">
            <v>135.083</v>
          </cell>
        </row>
        <row r="776">
          <cell r="K776">
            <v>35.783000000000001</v>
          </cell>
          <cell r="L776">
            <v>139.80000000000001</v>
          </cell>
        </row>
        <row r="777">
          <cell r="K777">
            <v>36.830999999999996</v>
          </cell>
          <cell r="L777">
            <v>143.99</v>
          </cell>
        </row>
        <row r="778">
          <cell r="K778">
            <v>37.909999999999997</v>
          </cell>
          <cell r="L778">
            <v>147.77199999999999</v>
          </cell>
        </row>
        <row r="779">
          <cell r="K779">
            <v>39.698</v>
          </cell>
          <cell r="L779">
            <v>153.42699999999999</v>
          </cell>
        </row>
        <row r="780">
          <cell r="K780">
            <v>41.635000000000005</v>
          </cell>
          <cell r="L780">
            <v>158.595</v>
          </cell>
        </row>
        <row r="781">
          <cell r="K781">
            <v>43.135000000000005</v>
          </cell>
          <cell r="L781">
            <v>161.95499999999998</v>
          </cell>
        </row>
        <row r="782">
          <cell r="K782">
            <v>43.946000000000005</v>
          </cell>
          <cell r="L782">
            <v>166.94</v>
          </cell>
        </row>
        <row r="783">
          <cell r="K783">
            <v>46.051000000000002</v>
          </cell>
          <cell r="L783">
            <v>174.44299999999998</v>
          </cell>
        </row>
        <row r="784">
          <cell r="K784">
            <v>47.004000000000005</v>
          </cell>
          <cell r="L784">
            <v>178.845</v>
          </cell>
        </row>
        <row r="785">
          <cell r="K785">
            <v>48.727000000000004</v>
          </cell>
          <cell r="L785">
            <v>184.935</v>
          </cell>
        </row>
        <row r="786">
          <cell r="K786">
            <v>51.225999999999999</v>
          </cell>
          <cell r="L786">
            <v>191.31799999999998</v>
          </cell>
        </row>
        <row r="787">
          <cell r="K787">
            <v>51.379999999999995</v>
          </cell>
          <cell r="L787">
            <v>196.61799999999999</v>
          </cell>
        </row>
        <row r="788">
          <cell r="K788">
            <v>52.763999999999996</v>
          </cell>
          <cell r="L788">
            <v>202.565</v>
          </cell>
        </row>
        <row r="789">
          <cell r="K789">
            <v>53.992999999999995</v>
          </cell>
          <cell r="L789">
            <v>208.01</v>
          </cell>
        </row>
        <row r="790">
          <cell r="K790">
            <v>54.204999999999998</v>
          </cell>
          <cell r="L790">
            <v>213.435</v>
          </cell>
        </row>
        <row r="791">
          <cell r="K791">
            <v>54.563999999999993</v>
          </cell>
          <cell r="L791">
            <v>219.01299999999998</v>
          </cell>
        </row>
        <row r="792">
          <cell r="K792">
            <v>54.083999999999996</v>
          </cell>
          <cell r="L792">
            <v>226.267</v>
          </cell>
        </row>
        <row r="793">
          <cell r="K793">
            <v>53.872</v>
          </cell>
          <cell r="L793">
            <v>230.95299999999997</v>
          </cell>
        </row>
        <row r="794">
          <cell r="K794">
            <v>53.942</v>
          </cell>
          <cell r="L794">
            <v>236.744</v>
          </cell>
        </row>
        <row r="795">
          <cell r="K795">
            <v>55.600999999999999</v>
          </cell>
          <cell r="L795">
            <v>244.93599999999998</v>
          </cell>
        </row>
        <row r="796">
          <cell r="K796">
            <v>56.757999999999996</v>
          </cell>
          <cell r="L796">
            <v>254.05700000000002</v>
          </cell>
        </row>
        <row r="797">
          <cell r="K797">
            <v>58.259</v>
          </cell>
          <cell r="L797">
            <v>262.27499999999998</v>
          </cell>
        </row>
        <row r="798">
          <cell r="K798">
            <v>60.576000000000008</v>
          </cell>
          <cell r="L798">
            <v>270.529</v>
          </cell>
        </row>
        <row r="799">
          <cell r="K799">
            <v>62.167999999999999</v>
          </cell>
          <cell r="L799">
            <v>280.59000000000003</v>
          </cell>
        </row>
        <row r="800">
          <cell r="K800">
            <v>62.710999999999991</v>
          </cell>
          <cell r="L800">
            <v>286.86699999999996</v>
          </cell>
        </row>
        <row r="801">
          <cell r="K801">
            <v>64.400999999999996</v>
          </cell>
          <cell r="L801">
            <v>296.56399999999996</v>
          </cell>
        </row>
        <row r="802">
          <cell r="K802">
            <v>65.999000000000009</v>
          </cell>
          <cell r="L802">
            <v>307.95799999999997</v>
          </cell>
        </row>
        <row r="803">
          <cell r="K803">
            <v>68.420999999999992</v>
          </cell>
          <cell r="L803">
            <v>321.947</v>
          </cell>
        </row>
        <row r="804">
          <cell r="K804">
            <v>71.16</v>
          </cell>
          <cell r="L804">
            <v>332.87200000000001</v>
          </cell>
        </row>
        <row r="805">
          <cell r="K805">
            <v>71.236000000000004</v>
          </cell>
          <cell r="L805">
            <v>347.31700000000001</v>
          </cell>
        </row>
        <row r="806">
          <cell r="K806">
            <v>72.539999999999992</v>
          </cell>
          <cell r="L806">
            <v>356.05899999999997</v>
          </cell>
        </row>
        <row r="807">
          <cell r="K807">
            <v>71.822999999999993</v>
          </cell>
          <cell r="L807">
            <v>361.07900000000001</v>
          </cell>
        </row>
        <row r="808">
          <cell r="K808">
            <v>74.885999999999996</v>
          </cell>
          <cell r="L808">
            <v>374.029</v>
          </cell>
        </row>
        <row r="809">
          <cell r="K809">
            <v>78.352999999999994</v>
          </cell>
          <cell r="L809">
            <v>381.21999999999997</v>
          </cell>
        </row>
        <row r="810">
          <cell r="K810">
            <v>80.162999999999997</v>
          </cell>
          <cell r="L810">
            <v>387.56299999999999</v>
          </cell>
        </row>
        <row r="811">
          <cell r="K811">
            <v>83.522000000000006</v>
          </cell>
          <cell r="L811">
            <v>397.99800000000005</v>
          </cell>
        </row>
        <row r="812">
          <cell r="K812">
            <v>87.286000000000001</v>
          </cell>
          <cell r="L812">
            <v>407.37699999999995</v>
          </cell>
        </row>
        <row r="813">
          <cell r="K813">
            <v>91.778999999999996</v>
          </cell>
          <cell r="L813">
            <v>422.26900000000001</v>
          </cell>
        </row>
        <row r="814">
          <cell r="K814">
            <v>97.388000000000005</v>
          </cell>
          <cell r="L814">
            <v>436.50599999999997</v>
          </cell>
        </row>
        <row r="815">
          <cell r="K815">
            <v>99.742000000000004</v>
          </cell>
          <cell r="L815">
            <v>445.48699999999997</v>
          </cell>
        </row>
        <row r="816">
          <cell r="K816">
            <v>104.38400000000001</v>
          </cell>
          <cell r="L816">
            <v>459.46800000000002</v>
          </cell>
        </row>
        <row r="817">
          <cell r="K817">
            <v>108.27000000000001</v>
          </cell>
          <cell r="L817">
            <v>474.57499999999999</v>
          </cell>
        </row>
        <row r="818">
          <cell r="K818">
            <v>113.441</v>
          </cell>
          <cell r="L818">
            <v>502.22400000000005</v>
          </cell>
        </row>
        <row r="819">
          <cell r="K819">
            <v>122.12</v>
          </cell>
          <cell r="L819">
            <v>536.10699999999997</v>
          </cell>
        </row>
        <row r="820">
          <cell r="K820">
            <v>121.889</v>
          </cell>
          <cell r="L820">
            <v>566.00299999999993</v>
          </cell>
        </row>
        <row r="821">
          <cell r="K821">
            <v>122.20500000000001</v>
          </cell>
          <cell r="L821">
            <v>596.11900000000003</v>
          </cell>
        </row>
        <row r="822">
          <cell r="K822">
            <v>123.45</v>
          </cell>
          <cell r="L822">
            <v>610.65499999999997</v>
          </cell>
        </row>
        <row r="823">
          <cell r="K823">
            <v>121.49699999999999</v>
          </cell>
          <cell r="L823">
            <v>628.17200000000003</v>
          </cell>
        </row>
        <row r="824">
          <cell r="K824">
            <v>126.25</v>
          </cell>
          <cell r="L824">
            <v>645.99700000000007</v>
          </cell>
        </row>
        <row r="825">
          <cell r="K825">
            <v>128.59800000000001</v>
          </cell>
          <cell r="L825">
            <v>657.61699999999996</v>
          </cell>
        </row>
        <row r="826">
          <cell r="K826">
            <v>131.87800000000001</v>
          </cell>
          <cell r="L826">
            <v>675.35400000000004</v>
          </cell>
        </row>
        <row r="827">
          <cell r="K827">
            <v>131.988</v>
          </cell>
          <cell r="L827">
            <v>675.42499999999995</v>
          </cell>
        </row>
        <row r="828">
          <cell r="K828">
            <v>134.68299999999999</v>
          </cell>
          <cell r="L828">
            <v>681.55500000000006</v>
          </cell>
        </row>
        <row r="829">
          <cell r="K829">
            <v>139.93599999999998</v>
          </cell>
          <cell r="L829">
            <v>689.69100000000003</v>
          </cell>
        </row>
        <row r="830">
          <cell r="K830">
            <v>144.21199999999999</v>
          </cell>
          <cell r="L830">
            <v>692.48800000000006</v>
          </cell>
        </row>
        <row r="831">
          <cell r="K831">
            <v>149.57499999999999</v>
          </cell>
          <cell r="L831">
            <v>696.23</v>
          </cell>
        </row>
        <row r="832">
          <cell r="K832">
            <v>154.81100000000001</v>
          </cell>
          <cell r="L832">
            <v>703.19600000000003</v>
          </cell>
        </row>
        <row r="833">
          <cell r="K833">
            <v>171.61799999999999</v>
          </cell>
          <cell r="L833">
            <v>714.29900000000009</v>
          </cell>
        </row>
        <row r="834">
          <cell r="K834">
            <v>174.65199999999999</v>
          </cell>
          <cell r="L834">
            <v>719.78199999999993</v>
          </cell>
        </row>
        <row r="835">
          <cell r="K835">
            <v>181.19899999999998</v>
          </cell>
          <cell r="L835">
            <v>733.11200000000008</v>
          </cell>
        </row>
        <row r="836">
          <cell r="K836">
            <v>190.06200000000001</v>
          </cell>
          <cell r="L836">
            <v>742.33799999999997</v>
          </cell>
        </row>
        <row r="837">
          <cell r="K837">
            <v>193.43299999999999</v>
          </cell>
          <cell r="L837">
            <v>753.06899999999996</v>
          </cell>
        </row>
        <row r="838">
          <cell r="K838">
            <v>202.19499999999999</v>
          </cell>
          <cell r="L838">
            <v>763.63200000000006</v>
          </cell>
        </row>
        <row r="839">
          <cell r="K839">
            <v>213.14299999999997</v>
          </cell>
          <cell r="L839">
            <v>781.346</v>
          </cell>
        </row>
        <row r="840">
          <cell r="K840">
            <v>220.48699999999999</v>
          </cell>
          <cell r="L840">
            <v>799.58900000000006</v>
          </cell>
        </row>
        <row r="841">
          <cell r="K841">
            <v>225.077</v>
          </cell>
          <cell r="L841">
            <v>811.56799999999998</v>
          </cell>
        </row>
        <row r="842">
          <cell r="K842">
            <v>228.00600000000003</v>
          </cell>
          <cell r="L842">
            <v>833.57899999999995</v>
          </cell>
        </row>
        <row r="843">
          <cell r="K843">
            <v>227.154</v>
          </cell>
          <cell r="L843">
            <v>847.19100000000003</v>
          </cell>
        </row>
        <row r="844">
          <cell r="K844">
            <v>227.98599999999999</v>
          </cell>
          <cell r="L844">
            <v>862.72600000000011</v>
          </cell>
        </row>
        <row r="845">
          <cell r="K845">
            <v>231.94399999999999</v>
          </cell>
          <cell r="L845">
            <v>879.56500000000005</v>
          </cell>
        </row>
        <row r="846">
          <cell r="K846">
            <v>239.24099999999999</v>
          </cell>
          <cell r="L846">
            <v>906.77600000000007</v>
          </cell>
        </row>
        <row r="847">
          <cell r="K847">
            <v>249.202</v>
          </cell>
          <cell r="L847">
            <v>927.08600000000001</v>
          </cell>
        </row>
        <row r="848">
          <cell r="K848">
            <v>256.721</v>
          </cell>
          <cell r="L848">
            <v>941.28800000000001</v>
          </cell>
        </row>
        <row r="849">
          <cell r="K849">
            <v>261.58499999999998</v>
          </cell>
          <cell r="L849">
            <v>960.78499999999985</v>
          </cell>
        </row>
        <row r="850">
          <cell r="K850">
            <v>274.108</v>
          </cell>
          <cell r="L850">
            <v>989.20500000000015</v>
          </cell>
        </row>
        <row r="851">
          <cell r="K851">
            <v>281.11099999999999</v>
          </cell>
          <cell r="L851">
            <v>1009.1600000000001</v>
          </cell>
        </row>
        <row r="852">
          <cell r="K852">
            <v>291.322</v>
          </cell>
          <cell r="L852">
            <v>1029.5509999999999</v>
          </cell>
        </row>
        <row r="853">
          <cell r="K853">
            <v>303.053</v>
          </cell>
          <cell r="L853">
            <v>1040.8800000000001</v>
          </cell>
        </row>
        <row r="854">
          <cell r="K854">
            <v>314.036</v>
          </cell>
          <cell r="L854">
            <v>1056.441</v>
          </cell>
        </row>
        <row r="855">
          <cell r="K855">
            <v>316.63400000000001</v>
          </cell>
          <cell r="L855">
            <v>1071.443</v>
          </cell>
        </row>
        <row r="856">
          <cell r="K856">
            <v>324.18099999999998</v>
          </cell>
          <cell r="L856">
            <v>1090.088</v>
          </cell>
        </row>
        <row r="857">
          <cell r="K857">
            <v>330.76400000000001</v>
          </cell>
          <cell r="L857">
            <v>1121.2040000000002</v>
          </cell>
        </row>
        <row r="858">
          <cell r="K858">
            <v>334.64400000000001</v>
          </cell>
          <cell r="L858">
            <v>1138.6390000000001</v>
          </cell>
        </row>
        <row r="859">
          <cell r="K859">
            <v>344.43400000000003</v>
          </cell>
          <cell r="L859">
            <v>1164.1200000000001</v>
          </cell>
        </row>
        <row r="860">
          <cell r="K860">
            <v>348.83799999999997</v>
          </cell>
          <cell r="L860">
            <v>1198.7739999999999</v>
          </cell>
        </row>
        <row r="861">
          <cell r="K861">
            <v>354.41999999999996</v>
          </cell>
          <cell r="L861">
            <v>1224.414</v>
          </cell>
        </row>
        <row r="862">
          <cell r="K862">
            <v>363.82799999999997</v>
          </cell>
          <cell r="L862">
            <v>1250.1950000000002</v>
          </cell>
        </row>
        <row r="863">
          <cell r="K863">
            <v>373.654</v>
          </cell>
          <cell r="L863">
            <v>1262.1569999999999</v>
          </cell>
        </row>
        <row r="864">
          <cell r="K864">
            <v>380.67</v>
          </cell>
          <cell r="L864">
            <v>1287.856</v>
          </cell>
        </row>
        <row r="865">
          <cell r="K865">
            <v>389.96</v>
          </cell>
          <cell r="L865">
            <v>1313.1779999999999</v>
          </cell>
        </row>
        <row r="866">
          <cell r="K866">
            <v>401.60199999999998</v>
          </cell>
          <cell r="L866">
            <v>1317.3510000000001</v>
          </cell>
        </row>
        <row r="867">
          <cell r="K867">
            <v>417.26099999999997</v>
          </cell>
          <cell r="L867">
            <v>1345.5419999999999</v>
          </cell>
        </row>
        <row r="868">
          <cell r="K868">
            <v>434.399</v>
          </cell>
          <cell r="L868">
            <v>1389.8980000000001</v>
          </cell>
        </row>
        <row r="869">
          <cell r="K869">
            <v>454.00700000000001</v>
          </cell>
          <cell r="L869">
            <v>1422.1190000000001</v>
          </cell>
        </row>
        <row r="870">
          <cell r="K870">
            <v>480.83600000000001</v>
          </cell>
          <cell r="L870">
            <v>1481.037</v>
          </cell>
        </row>
        <row r="871">
          <cell r="K871">
            <v>503.95699999999999</v>
          </cell>
          <cell r="L871">
            <v>1522.9749999999999</v>
          </cell>
        </row>
        <row r="872">
          <cell r="K872">
            <v>607.59199999999998</v>
          </cell>
          <cell r="L872">
            <v>1498.3429999999998</v>
          </cell>
        </row>
        <row r="873">
          <cell r="K873">
            <v>611.06500000000005</v>
          </cell>
          <cell r="L873">
            <v>1535.296</v>
          </cell>
        </row>
        <row r="874">
          <cell r="K874">
            <v>626.89</v>
          </cell>
          <cell r="L874">
            <v>1577.1379999999999</v>
          </cell>
        </row>
        <row r="875">
          <cell r="K875">
            <v>640.399</v>
          </cell>
          <cell r="L875">
            <v>1625.6490000000001</v>
          </cell>
        </row>
        <row r="876">
          <cell r="K876">
            <v>647.78899999999999</v>
          </cell>
          <cell r="L876">
            <v>1681.115</v>
          </cell>
        </row>
        <row r="877">
          <cell r="K877">
            <v>671.846</v>
          </cell>
          <cell r="L877">
            <v>1706.4740000000002</v>
          </cell>
        </row>
        <row r="878">
          <cell r="K878">
            <v>691.6</v>
          </cell>
          <cell r="L878">
            <v>1763.884</v>
          </cell>
        </row>
        <row r="879">
          <cell r="K879">
            <v>705.56499999999994</v>
          </cell>
          <cell r="L879">
            <v>1809.6419999999998</v>
          </cell>
        </row>
        <row r="880">
          <cell r="K880">
            <v>705.66200000000003</v>
          </cell>
          <cell r="L880">
            <v>1854.018</v>
          </cell>
        </row>
        <row r="881">
          <cell r="K881">
            <v>718.70100000000002</v>
          </cell>
          <cell r="L881">
            <v>1891.9380000000001</v>
          </cell>
        </row>
        <row r="882">
          <cell r="K882">
            <v>737.423</v>
          </cell>
          <cell r="L882">
            <v>1927.2490000000003</v>
          </cell>
        </row>
        <row r="883">
          <cell r="K883">
            <v>756.08300000000008</v>
          </cell>
          <cell r="L883">
            <v>1965.7440000000001</v>
          </cell>
        </row>
        <row r="884">
          <cell r="K884">
            <v>775.22800000000007</v>
          </cell>
          <cell r="L884">
            <v>2010.412</v>
          </cell>
        </row>
        <row r="885">
          <cell r="K885">
            <v>796.28400000000011</v>
          </cell>
          <cell r="L885">
            <v>2049.721</v>
          </cell>
        </row>
        <row r="886">
          <cell r="K886">
            <v>810.56600000000003</v>
          </cell>
          <cell r="L886">
            <v>2080.509</v>
          </cell>
        </row>
        <row r="887">
          <cell r="K887">
            <v>834.84700000000009</v>
          </cell>
          <cell r="L887">
            <v>2140.9899999999998</v>
          </cell>
        </row>
        <row r="888">
          <cell r="K888">
            <v>859.03899999999999</v>
          </cell>
          <cell r="L888">
            <v>2223.5320000000002</v>
          </cell>
        </row>
        <row r="889">
          <cell r="K889">
            <v>878.39599999999996</v>
          </cell>
          <cell r="L889">
            <v>2281.6280000000002</v>
          </cell>
        </row>
        <row r="890">
          <cell r="K890">
            <v>899.92900000000009</v>
          </cell>
          <cell r="L890">
            <v>2349.6480000000001</v>
          </cell>
        </row>
        <row r="891">
          <cell r="K891">
            <v>929.50900000000001</v>
          </cell>
          <cell r="L891">
            <v>2437.556</v>
          </cell>
        </row>
        <row r="892">
          <cell r="K892">
            <v>972.91899999999998</v>
          </cell>
          <cell r="L892">
            <v>2555.1210000000001</v>
          </cell>
        </row>
        <row r="893">
          <cell r="K893">
            <v>1011.529</v>
          </cell>
          <cell r="L893">
            <v>2692.3030000000003</v>
          </cell>
        </row>
        <row r="894">
          <cell r="K894">
            <v>1027.31</v>
          </cell>
          <cell r="L894">
            <v>2872.7919999999999</v>
          </cell>
        </row>
        <row r="895">
          <cell r="K895">
            <v>1030.3609999999999</v>
          </cell>
          <cell r="L895">
            <v>2977.6480000000001</v>
          </cell>
        </row>
        <row r="896">
          <cell r="K896">
            <v>1026.5839999999998</v>
          </cell>
          <cell r="L896">
            <v>3064.6530000000002</v>
          </cell>
        </row>
        <row r="897">
          <cell r="K897">
            <v>1054.117</v>
          </cell>
          <cell r="L897">
            <v>3215.6030000000001</v>
          </cell>
        </row>
        <row r="898">
          <cell r="K898">
            <v>1134.8790000000001</v>
          </cell>
          <cell r="L898">
            <v>3363.067</v>
          </cell>
        </row>
        <row r="899">
          <cell r="K899">
            <v>1181.1790000000001</v>
          </cell>
          <cell r="L899">
            <v>3450.8329999999996</v>
          </cell>
        </row>
        <row r="900">
          <cell r="K900">
            <v>1233.7159999999999</v>
          </cell>
          <cell r="L900">
            <v>3508.116</v>
          </cell>
        </row>
        <row r="901">
          <cell r="K901">
            <v>1243.732</v>
          </cell>
          <cell r="L901">
            <v>3551.0569999999998</v>
          </cell>
        </row>
        <row r="902">
          <cell r="K902">
            <v>1232.4110000000001</v>
          </cell>
          <cell r="L902">
            <v>3544.2560000000003</v>
          </cell>
        </row>
        <row r="903">
          <cell r="K903">
            <v>1219.7570000000001</v>
          </cell>
          <cell r="L903">
            <v>3588.5529999999999</v>
          </cell>
        </row>
        <row r="904">
          <cell r="K904">
            <v>1234.5840000000001</v>
          </cell>
          <cell r="L904">
            <v>3669.9049999999997</v>
          </cell>
        </row>
        <row r="905">
          <cell r="K905">
            <v>1281.655</v>
          </cell>
          <cell r="L905">
            <v>3756.3890000000001</v>
          </cell>
        </row>
        <row r="906">
          <cell r="K906">
            <v>1303.7370000000001</v>
          </cell>
          <cell r="L906">
            <v>3870.5230000000001</v>
          </cell>
        </row>
        <row r="907">
          <cell r="K907">
            <v>1332.7760000000001</v>
          </cell>
          <cell r="L907">
            <v>3970.335</v>
          </cell>
        </row>
        <row r="908">
          <cell r="K908">
            <v>1335.3310000000001</v>
          </cell>
          <cell r="L908">
            <v>4034.009</v>
          </cell>
        </row>
        <row r="909">
          <cell r="K909">
            <v>1315.0740000000001</v>
          </cell>
          <cell r="L909">
            <v>4109.7960000000003</v>
          </cell>
        </row>
        <row r="910">
          <cell r="K910">
            <v>1339.1699999999998</v>
          </cell>
          <cell r="L910">
            <v>4193.058</v>
          </cell>
        </row>
        <row r="911">
          <cell r="K911">
            <v>1336.002</v>
          </cell>
          <cell r="L911">
            <v>4274.348</v>
          </cell>
        </row>
        <row r="912">
          <cell r="K912">
            <v>1362.2719999999999</v>
          </cell>
          <cell r="L912">
            <v>4362.0230000000001</v>
          </cell>
        </row>
        <row r="913">
          <cell r="K913">
            <v>1432.703</v>
          </cell>
          <cell r="L913">
            <v>4443.6759999999995</v>
          </cell>
        </row>
        <row r="914">
          <cell r="K914">
            <v>1457.7939999999999</v>
          </cell>
          <cell r="L914">
            <v>4503.9740000000002</v>
          </cell>
        </row>
        <row r="915">
          <cell r="K915">
            <v>1524.3400000000001</v>
          </cell>
          <cell r="L915">
            <v>4573.9960000000001</v>
          </cell>
        </row>
        <row r="916">
          <cell r="K916">
            <v>1573.7640000000001</v>
          </cell>
          <cell r="L916">
            <v>4666.8970000000008</v>
          </cell>
        </row>
        <row r="917">
          <cell r="K917">
            <v>1606.2940000000001</v>
          </cell>
          <cell r="L917">
            <v>4711.0329999999994</v>
          </cell>
        </row>
        <row r="918">
          <cell r="K918">
            <v>1676.1129999999998</v>
          </cell>
          <cell r="L918">
            <v>4803.3940000000002</v>
          </cell>
        </row>
        <row r="919">
          <cell r="K919">
            <v>1720.998</v>
          </cell>
          <cell r="L919">
            <v>4891.2510000000002</v>
          </cell>
        </row>
        <row r="920">
          <cell r="K920">
            <v>1774.1490000000001</v>
          </cell>
          <cell r="L920">
            <v>4979.3420000000006</v>
          </cell>
        </row>
        <row r="921">
          <cell r="K921">
            <v>1820.827</v>
          </cell>
          <cell r="L921">
            <v>5080.1790000000001</v>
          </cell>
        </row>
        <row r="922">
          <cell r="K922">
            <v>1873.3520000000001</v>
          </cell>
          <cell r="L922">
            <v>5160.3330000000005</v>
          </cell>
        </row>
        <row r="923">
          <cell r="K923">
            <v>1955.2249999999999</v>
          </cell>
          <cell r="L923">
            <v>5250.6949999999997</v>
          </cell>
        </row>
        <row r="924">
          <cell r="K924">
            <v>2029.3310000000001</v>
          </cell>
          <cell r="L924">
            <v>5324.1319999999996</v>
          </cell>
        </row>
        <row r="925">
          <cell r="K925">
            <v>2102.6680000000001</v>
          </cell>
          <cell r="L925">
            <v>5407.4220000000005</v>
          </cell>
        </row>
        <row r="926">
          <cell r="K926">
            <v>2162.1619999999998</v>
          </cell>
          <cell r="L926">
            <v>5486.1810000000005</v>
          </cell>
        </row>
        <row r="927">
          <cell r="K927">
            <v>2208.8220000000001</v>
          </cell>
          <cell r="L927">
            <v>5563.2649999999994</v>
          </cell>
        </row>
        <row r="928">
          <cell r="K928">
            <v>2240.3310000000001</v>
          </cell>
          <cell r="L928">
            <v>5628.9359999999997</v>
          </cell>
        </row>
        <row r="929">
          <cell r="K929">
            <v>2269.1010000000001</v>
          </cell>
          <cell r="L929">
            <v>5725.5410000000002</v>
          </cell>
        </row>
        <row r="930">
          <cell r="K930">
            <v>2324.1080000000002</v>
          </cell>
          <cell r="L930">
            <v>5833.8509999999997</v>
          </cell>
        </row>
        <row r="931">
          <cell r="K931">
            <v>2400.4879999999998</v>
          </cell>
          <cell r="L931">
            <v>5949.56</v>
          </cell>
        </row>
        <row r="932">
          <cell r="K932">
            <v>2460.3869999999997</v>
          </cell>
          <cell r="L932">
            <v>6052.1220000000003</v>
          </cell>
        </row>
        <row r="933">
          <cell r="K933">
            <v>2490.1999999999998</v>
          </cell>
          <cell r="L933">
            <v>6116.741</v>
          </cell>
        </row>
        <row r="934">
          <cell r="K934">
            <v>2545.056</v>
          </cell>
          <cell r="L934">
            <v>6167.0410000000002</v>
          </cell>
        </row>
        <row r="935">
          <cell r="K935">
            <v>2593.598</v>
          </cell>
          <cell r="L935">
            <v>6186.3460000000005</v>
          </cell>
        </row>
        <row r="936">
          <cell r="K936">
            <v>2613.29</v>
          </cell>
          <cell r="L936">
            <v>6185.8119999999999</v>
          </cell>
        </row>
        <row r="937">
          <cell r="K937">
            <v>2602.5920000000001</v>
          </cell>
          <cell r="L937">
            <v>6249.0079999999998</v>
          </cell>
        </row>
        <row r="938">
          <cell r="K938">
            <v>2618.4340000000002</v>
          </cell>
          <cell r="L938">
            <v>6299.6410000000005</v>
          </cell>
        </row>
        <row r="939">
          <cell r="K939">
            <v>2647.3980000000001</v>
          </cell>
          <cell r="L939">
            <v>6392.759</v>
          </cell>
        </row>
        <row r="940">
          <cell r="K940">
            <v>2702.3710000000001</v>
          </cell>
          <cell r="L940">
            <v>6438.9979999999996</v>
          </cell>
        </row>
        <row r="941">
          <cell r="K941">
            <v>3080.654</v>
          </cell>
          <cell r="L941">
            <v>6383.634</v>
          </cell>
        </row>
        <row r="942">
          <cell r="K942">
            <v>3194.52</v>
          </cell>
          <cell r="L942">
            <v>6454.1610000000001</v>
          </cell>
        </row>
        <row r="943">
          <cell r="K943">
            <v>3375.2539999999999</v>
          </cell>
          <cell r="L943">
            <v>6588.9800000000005</v>
          </cell>
        </row>
        <row r="944">
          <cell r="K944">
            <v>3730.384</v>
          </cell>
          <cell r="L944">
            <v>6949.5519999999997</v>
          </cell>
        </row>
        <row r="945">
          <cell r="K945">
            <v>3891.9429999999998</v>
          </cell>
          <cell r="L945">
            <v>7126.2669999999998</v>
          </cell>
        </row>
        <row r="946">
          <cell r="K946">
            <v>4066.4390000000003</v>
          </cell>
          <cell r="L946">
            <v>7255.8040000000001</v>
          </cell>
        </row>
        <row r="947">
          <cell r="K947">
            <v>4244.9160000000002</v>
          </cell>
          <cell r="L947">
            <v>7365.9979999999996</v>
          </cell>
        </row>
        <row r="948">
          <cell r="K948">
            <v>4383.5999999999995</v>
          </cell>
          <cell r="L948">
            <v>7452.8660000000009</v>
          </cell>
        </row>
        <row r="949">
          <cell r="K949">
            <v>4592.1200000000008</v>
          </cell>
          <cell r="L949">
            <v>7668.0740000000005</v>
          </cell>
        </row>
        <row r="950">
          <cell r="K950">
            <v>4803.951</v>
          </cell>
          <cell r="L950">
            <v>7872.8670000000002</v>
          </cell>
        </row>
        <row r="951">
          <cell r="K951">
            <v>4975.2690000000002</v>
          </cell>
          <cell r="L951">
            <v>8019.9040000000005</v>
          </cell>
        </row>
        <row r="952">
          <cell r="K952">
            <v>5073.1929999999993</v>
          </cell>
          <cell r="L952">
            <v>8191.3980000000001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82">
          <cell r="B82">
            <v>75061</v>
          </cell>
        </row>
        <row r="83">
          <cell r="B83">
            <v>75811</v>
          </cell>
        </row>
        <row r="84">
          <cell r="B84">
            <v>75974</v>
          </cell>
        </row>
        <row r="85">
          <cell r="B85">
            <v>76033</v>
          </cell>
        </row>
        <row r="86">
          <cell r="B86">
            <v>76310</v>
          </cell>
        </row>
        <row r="87">
          <cell r="B87">
            <v>77986</v>
          </cell>
        </row>
        <row r="88">
          <cell r="B88">
            <v>77820</v>
          </cell>
        </row>
        <row r="89">
          <cell r="B89">
            <v>77021</v>
          </cell>
        </row>
        <row r="90">
          <cell r="B90">
            <v>77853</v>
          </cell>
        </row>
        <row r="91">
          <cell r="B91">
            <v>78203</v>
          </cell>
        </row>
        <row r="92">
          <cell r="B92">
            <v>78314</v>
          </cell>
        </row>
        <row r="93">
          <cell r="B93">
            <v>78640</v>
          </cell>
        </row>
        <row r="94">
          <cell r="B94">
            <v>79621</v>
          </cell>
        </row>
        <row r="95">
          <cell r="B95">
            <v>79888</v>
          </cell>
        </row>
        <row r="96">
          <cell r="B96">
            <v>80503</v>
          </cell>
        </row>
        <row r="97">
          <cell r="B97">
            <v>81274</v>
          </cell>
        </row>
        <row r="98">
          <cell r="B98">
            <v>81684</v>
          </cell>
        </row>
        <row r="99">
          <cell r="B99">
            <v>83307</v>
          </cell>
        </row>
        <row r="100">
          <cell r="B100">
            <v>85282</v>
          </cell>
        </row>
        <row r="101">
          <cell r="B101">
            <v>85508</v>
          </cell>
        </row>
        <row r="102">
          <cell r="B102">
            <v>86147</v>
          </cell>
        </row>
        <row r="103">
          <cell r="B103">
            <v>88025</v>
          </cell>
        </row>
        <row r="104">
          <cell r="B104">
            <v>87829</v>
          </cell>
        </row>
        <row r="105">
          <cell r="B105">
            <v>88662</v>
          </cell>
        </row>
        <row r="106">
          <cell r="B106">
            <v>88682</v>
          </cell>
        </row>
        <row r="107">
          <cell r="B107">
            <v>88087</v>
          </cell>
        </row>
        <row r="108">
          <cell r="B108">
            <v>88735</v>
          </cell>
        </row>
        <row r="109">
          <cell r="B109">
            <v>88834</v>
          </cell>
        </row>
        <row r="110">
          <cell r="B110">
            <v>89982</v>
          </cell>
        </row>
        <row r="111">
          <cell r="B111">
            <v>89508</v>
          </cell>
        </row>
        <row r="112">
          <cell r="B112">
            <v>88616</v>
          </cell>
        </row>
        <row r="113">
          <cell r="B113">
            <v>89003</v>
          </cell>
        </row>
        <row r="114">
          <cell r="B114">
            <v>90852</v>
          </cell>
        </row>
        <row r="115">
          <cell r="B115">
            <v>91847</v>
          </cell>
        </row>
        <row r="116">
          <cell r="B116">
            <v>93889</v>
          </cell>
          <cell r="H116">
            <v>44862.8</v>
          </cell>
        </row>
        <row r="117">
          <cell r="B117">
            <v>95176</v>
          </cell>
          <cell r="H117">
            <v>45286.2</v>
          </cell>
        </row>
        <row r="118">
          <cell r="B118">
            <v>93919</v>
          </cell>
          <cell r="H118">
            <v>45974.7</v>
          </cell>
        </row>
        <row r="119">
          <cell r="B119">
            <v>95834</v>
          </cell>
          <cell r="H119">
            <v>45720.2</v>
          </cell>
        </row>
        <row r="120">
          <cell r="B120">
            <v>96508</v>
          </cell>
          <cell r="H120">
            <v>46550.5</v>
          </cell>
        </row>
        <row r="121">
          <cell r="B121">
            <v>96291</v>
          </cell>
          <cell r="H121">
            <v>46220.9</v>
          </cell>
        </row>
        <row r="122">
          <cell r="B122">
            <v>96560</v>
          </cell>
          <cell r="H122">
            <v>46035.9</v>
          </cell>
        </row>
        <row r="123">
          <cell r="B123">
            <v>97041</v>
          </cell>
          <cell r="H123">
            <v>47681.599999999999</v>
          </cell>
        </row>
        <row r="124">
          <cell r="B124">
            <v>98494</v>
          </cell>
          <cell r="H124">
            <v>47414.9</v>
          </cell>
        </row>
        <row r="125">
          <cell r="B125">
            <v>99495</v>
          </cell>
          <cell r="H125">
            <v>49074.8</v>
          </cell>
        </row>
        <row r="126">
          <cell r="B126">
            <v>100380</v>
          </cell>
          <cell r="H126">
            <v>48954</v>
          </cell>
        </row>
        <row r="127">
          <cell r="B127">
            <v>100254</v>
          </cell>
          <cell r="H127">
            <v>48350.2</v>
          </cell>
        </row>
        <row r="128">
          <cell r="B128">
            <v>101678</v>
          </cell>
          <cell r="H128">
            <v>47380.800000000003</v>
          </cell>
        </row>
        <row r="129">
          <cell r="B129">
            <v>103282</v>
          </cell>
          <cell r="H129">
            <v>48361.599999999999</v>
          </cell>
        </row>
        <row r="130">
          <cell r="B130">
            <v>105585</v>
          </cell>
          <cell r="H130">
            <v>48357</v>
          </cell>
        </row>
        <row r="131">
          <cell r="B131">
            <v>106522</v>
          </cell>
          <cell r="H131">
            <v>50838.2</v>
          </cell>
        </row>
        <row r="132">
          <cell r="B132">
            <v>107463</v>
          </cell>
          <cell r="H132">
            <v>49364.1</v>
          </cell>
        </row>
        <row r="133">
          <cell r="B133">
            <v>108258</v>
          </cell>
          <cell r="H133">
            <v>50578.1</v>
          </cell>
        </row>
        <row r="134">
          <cell r="B134">
            <v>109358</v>
          </cell>
          <cell r="H134">
            <v>51368.5</v>
          </cell>
        </row>
        <row r="135">
          <cell r="B135">
            <v>109959</v>
          </cell>
          <cell r="H135">
            <v>50844</v>
          </cell>
        </row>
        <row r="136">
          <cell r="B136">
            <v>110110</v>
          </cell>
          <cell r="H136">
            <v>50403.199999999997</v>
          </cell>
        </row>
        <row r="137">
          <cell r="B137">
            <v>109422</v>
          </cell>
          <cell r="H137">
            <v>50413.8</v>
          </cell>
        </row>
        <row r="138">
          <cell r="B138">
            <v>109660</v>
          </cell>
          <cell r="H138">
            <v>51541.2</v>
          </cell>
        </row>
        <row r="139">
          <cell r="B139">
            <v>110114</v>
          </cell>
          <cell r="H139">
            <v>52023.5</v>
          </cell>
        </row>
        <row r="140">
          <cell r="B140">
            <v>111416</v>
          </cell>
          <cell r="H140">
            <v>53662.3</v>
          </cell>
        </row>
        <row r="141">
          <cell r="B141">
            <v>111598</v>
          </cell>
          <cell r="H141">
            <v>52664.5</v>
          </cell>
        </row>
        <row r="142">
          <cell r="B142">
            <v>112764</v>
          </cell>
          <cell r="H142">
            <v>50600.3</v>
          </cell>
        </row>
        <row r="143">
          <cell r="B143">
            <v>113785</v>
          </cell>
          <cell r="H143">
            <v>51357.5</v>
          </cell>
        </row>
        <row r="144">
          <cell r="B144">
            <v>114015</v>
          </cell>
          <cell r="H144">
            <v>52807.4</v>
          </cell>
        </row>
        <row r="145">
          <cell r="B145">
            <v>114390</v>
          </cell>
          <cell r="H145">
            <v>54541.2</v>
          </cell>
        </row>
        <row r="146">
          <cell r="B146">
            <v>114340</v>
          </cell>
          <cell r="H146">
            <v>52467.7</v>
          </cell>
        </row>
        <row r="147">
          <cell r="B147">
            <v>115251</v>
          </cell>
          <cell r="H147">
            <v>53594</v>
          </cell>
        </row>
        <row r="148">
          <cell r="B148">
            <v>114996</v>
          </cell>
          <cell r="H148">
            <v>51878.3</v>
          </cell>
        </row>
        <row r="149">
          <cell r="B149">
            <v>116937</v>
          </cell>
          <cell r="H149">
            <v>52859.8</v>
          </cell>
        </row>
        <row r="150">
          <cell r="B150">
            <v>117589</v>
          </cell>
          <cell r="H150">
            <v>53858.8</v>
          </cell>
        </row>
        <row r="151">
          <cell r="B151">
            <v>118305</v>
          </cell>
          <cell r="H151">
            <v>53846</v>
          </cell>
        </row>
        <row r="152">
          <cell r="B152">
            <v>120536</v>
          </cell>
          <cell r="H152">
            <v>55210.3</v>
          </cell>
        </row>
        <row r="153">
          <cell r="B153">
            <v>121199</v>
          </cell>
          <cell r="H153">
            <v>55845.1</v>
          </cell>
        </row>
        <row r="154">
          <cell r="B154">
            <v>122584</v>
          </cell>
          <cell r="H154">
            <v>55372.3</v>
          </cell>
        </row>
        <row r="155">
          <cell r="B155">
            <v>124112</v>
          </cell>
          <cell r="H155">
            <v>55356.800000000003</v>
          </cell>
        </row>
        <row r="156">
          <cell r="B156">
            <v>124434</v>
          </cell>
          <cell r="H156">
            <v>57450.1</v>
          </cell>
        </row>
        <row r="157">
          <cell r="B157">
            <v>125808</v>
          </cell>
          <cell r="H157">
            <v>56323</v>
          </cell>
        </row>
        <row r="158">
          <cell r="B158">
            <v>126902</v>
          </cell>
          <cell r="H158">
            <v>57056.4</v>
          </cell>
        </row>
        <row r="159">
          <cell r="B159">
            <v>127683</v>
          </cell>
          <cell r="H159">
            <v>58678.3</v>
          </cell>
        </row>
        <row r="160">
          <cell r="B160">
            <v>127925</v>
          </cell>
          <cell r="H160">
            <v>56496.6</v>
          </cell>
        </row>
        <row r="161">
          <cell r="B161">
            <v>128897</v>
          </cell>
          <cell r="H161">
            <v>57649.7</v>
          </cell>
        </row>
        <row r="162">
          <cell r="B162">
            <v>130156</v>
          </cell>
          <cell r="H162">
            <v>59978.400000000001</v>
          </cell>
        </row>
        <row r="163">
          <cell r="B163">
            <v>132267</v>
          </cell>
          <cell r="H163">
            <v>61278.8</v>
          </cell>
        </row>
        <row r="164">
          <cell r="B164">
            <v>134213</v>
          </cell>
          <cell r="H164">
            <v>61555.6</v>
          </cell>
        </row>
        <row r="165">
          <cell r="B165">
            <v>136068</v>
          </cell>
          <cell r="H165">
            <v>62557.7</v>
          </cell>
        </row>
        <row r="166">
          <cell r="B166">
            <v>136467</v>
          </cell>
          <cell r="H166">
            <v>62096.9</v>
          </cell>
        </row>
        <row r="167">
          <cell r="B167">
            <v>138617</v>
          </cell>
          <cell r="H167">
            <v>61303.199999999997</v>
          </cell>
        </row>
        <row r="168">
          <cell r="B168">
            <v>141329</v>
          </cell>
          <cell r="H168">
            <v>63522.6</v>
          </cell>
        </row>
        <row r="169">
          <cell r="B169">
            <v>142671</v>
          </cell>
          <cell r="H169">
            <v>64497.599999999999</v>
          </cell>
        </row>
        <row r="170">
          <cell r="B170">
            <v>145264</v>
          </cell>
          <cell r="H170">
            <v>63737</v>
          </cell>
        </row>
        <row r="171">
          <cell r="B171">
            <v>146215</v>
          </cell>
          <cell r="H171">
            <v>64817.2</v>
          </cell>
        </row>
        <row r="172">
          <cell r="B172">
            <v>147887</v>
          </cell>
          <cell r="H172">
            <v>64950</v>
          </cell>
        </row>
        <row r="173">
          <cell r="B173">
            <v>149941</v>
          </cell>
          <cell r="H173">
            <v>65751.199999999997</v>
          </cell>
        </row>
        <row r="174">
          <cell r="B174">
            <v>150389</v>
          </cell>
          <cell r="H174">
            <v>67984.100000000006</v>
          </cell>
        </row>
        <row r="175">
          <cell r="B175">
            <v>151683</v>
          </cell>
          <cell r="H175">
            <v>67479.8</v>
          </cell>
        </row>
        <row r="176">
          <cell r="B176">
            <v>153277</v>
          </cell>
          <cell r="H176">
            <v>66859.8</v>
          </cell>
        </row>
        <row r="177">
          <cell r="B177">
            <v>154317</v>
          </cell>
          <cell r="H177">
            <v>65432.4</v>
          </cell>
        </row>
        <row r="178">
          <cell r="B178">
            <v>155726</v>
          </cell>
          <cell r="H178">
            <v>66603.3</v>
          </cell>
        </row>
        <row r="179">
          <cell r="B179">
            <v>156735</v>
          </cell>
          <cell r="H179">
            <v>66823.5</v>
          </cell>
        </row>
        <row r="180">
          <cell r="B180">
            <v>157183</v>
          </cell>
          <cell r="H180">
            <v>67684.399999999994</v>
          </cell>
        </row>
        <row r="181">
          <cell r="B181">
            <v>158433</v>
          </cell>
          <cell r="H181">
            <v>67973.100000000006</v>
          </cell>
        </row>
        <row r="182">
          <cell r="B182">
            <v>160402</v>
          </cell>
          <cell r="H182">
            <v>67504.2</v>
          </cell>
        </row>
        <row r="183">
          <cell r="B183">
            <v>162929</v>
          </cell>
          <cell r="H183">
            <v>69631.399999999994</v>
          </cell>
        </row>
        <row r="184">
          <cell r="B184">
            <v>165124</v>
          </cell>
          <cell r="H184">
            <v>69913.7</v>
          </cell>
        </row>
        <row r="185">
          <cell r="B185">
            <v>165902</v>
          </cell>
          <cell r="H185">
            <v>70242.600000000006</v>
          </cell>
        </row>
        <row r="186">
          <cell r="B186">
            <v>166898</v>
          </cell>
          <cell r="H186">
            <v>71037.600000000006</v>
          </cell>
        </row>
        <row r="187">
          <cell r="B187">
            <v>168224</v>
          </cell>
          <cell r="H187">
            <v>70567.8</v>
          </cell>
        </row>
        <row r="188">
          <cell r="B188">
            <v>170470</v>
          </cell>
          <cell r="H188">
            <v>71256.5</v>
          </cell>
        </row>
        <row r="189">
          <cell r="B189">
            <v>174391</v>
          </cell>
          <cell r="H189">
            <v>72924.800000000003</v>
          </cell>
        </row>
        <row r="190">
          <cell r="B190">
            <v>177804</v>
          </cell>
          <cell r="H190">
            <v>73005.899999999994</v>
          </cell>
        </row>
        <row r="191">
          <cell r="B191">
            <v>178824</v>
          </cell>
          <cell r="H191">
            <v>74966.600000000006</v>
          </cell>
        </row>
        <row r="192">
          <cell r="B192">
            <v>180882</v>
          </cell>
          <cell r="H192">
            <v>74744.399999999994</v>
          </cell>
        </row>
        <row r="193">
          <cell r="B193">
            <v>183334</v>
          </cell>
          <cell r="H193">
            <v>75533.7</v>
          </cell>
        </row>
        <row r="194">
          <cell r="B194">
            <v>182714</v>
          </cell>
          <cell r="H194">
            <v>76171.399999999994</v>
          </cell>
        </row>
        <row r="195">
          <cell r="B195">
            <v>185995</v>
          </cell>
          <cell r="H195">
            <v>78259.399999999994</v>
          </cell>
        </row>
        <row r="196">
          <cell r="B196">
            <v>187075</v>
          </cell>
          <cell r="H196">
            <v>78005.399999999994</v>
          </cell>
        </row>
        <row r="197">
          <cell r="B197">
            <v>187502</v>
          </cell>
          <cell r="H197">
            <v>79416.600000000006</v>
          </cell>
        </row>
        <row r="198">
          <cell r="B198">
            <v>189634</v>
          </cell>
          <cell r="H198">
            <v>79604.800000000003</v>
          </cell>
        </row>
        <row r="199">
          <cell r="B199">
            <v>192632</v>
          </cell>
          <cell r="H199">
            <v>79541.3</v>
          </cell>
        </row>
        <row r="200">
          <cell r="B200">
            <v>194783</v>
          </cell>
          <cell r="H200">
            <v>81836</v>
          </cell>
        </row>
        <row r="201">
          <cell r="B201">
            <v>197291</v>
          </cell>
          <cell r="H201">
            <v>81399.399999999994</v>
          </cell>
        </row>
        <row r="202">
          <cell r="B202">
            <v>201458</v>
          </cell>
          <cell r="H202">
            <v>81359.199999999997</v>
          </cell>
        </row>
        <row r="203">
          <cell r="B203">
            <v>203119</v>
          </cell>
          <cell r="H203">
            <v>82731</v>
          </cell>
        </row>
        <row r="204">
          <cell r="B204">
            <v>206570</v>
          </cell>
          <cell r="H204">
            <v>82173.100000000006</v>
          </cell>
        </row>
        <row r="205">
          <cell r="B205">
            <v>209028</v>
          </cell>
          <cell r="H205">
            <v>85058.4</v>
          </cell>
        </row>
        <row r="206">
          <cell r="B206">
            <v>210043</v>
          </cell>
          <cell r="H206">
            <v>86295.7</v>
          </cell>
        </row>
        <row r="207">
          <cell r="B207">
            <v>209109</v>
          </cell>
          <cell r="H207">
            <v>88016.2</v>
          </cell>
        </row>
        <row r="208">
          <cell r="B208">
            <v>208344</v>
          </cell>
          <cell r="H208">
            <v>89061</v>
          </cell>
        </row>
        <row r="209">
          <cell r="B209">
            <v>207866</v>
          </cell>
          <cell r="H209">
            <v>89153.4</v>
          </cell>
        </row>
        <row r="210">
          <cell r="B210">
            <v>208698</v>
          </cell>
          <cell r="H210">
            <v>88698.3</v>
          </cell>
        </row>
        <row r="211">
          <cell r="B211">
            <v>212018</v>
          </cell>
          <cell r="H211">
            <v>89407.8</v>
          </cell>
        </row>
        <row r="212">
          <cell r="B212">
            <v>212914</v>
          </cell>
          <cell r="H212">
            <v>91476.7</v>
          </cell>
        </row>
        <row r="213">
          <cell r="B213">
            <v>215723</v>
          </cell>
          <cell r="H213">
            <v>93849</v>
          </cell>
        </row>
        <row r="214">
          <cell r="B214">
            <v>216756</v>
          </cell>
          <cell r="H214">
            <v>97268.7</v>
          </cell>
        </row>
        <row r="215">
          <cell r="B215">
            <v>219925</v>
          </cell>
          <cell r="H215">
            <v>96290.5</v>
          </cell>
        </row>
        <row r="216">
          <cell r="B216">
            <v>222130</v>
          </cell>
          <cell r="H216">
            <v>96084.9</v>
          </cell>
        </row>
        <row r="217">
          <cell r="B217">
            <v>224639</v>
          </cell>
          <cell r="H217">
            <v>96551.6</v>
          </cell>
        </row>
        <row r="218">
          <cell r="B218">
            <v>226080</v>
          </cell>
          <cell r="H218">
            <v>97484.9</v>
          </cell>
        </row>
        <row r="219">
          <cell r="B219">
            <v>227600</v>
          </cell>
          <cell r="H219">
            <v>97617.4</v>
          </cell>
        </row>
        <row r="220">
          <cell r="B220">
            <v>229019</v>
          </cell>
          <cell r="H220">
            <v>97746.8</v>
          </cell>
        </row>
        <row r="221">
          <cell r="B221">
            <v>229919</v>
          </cell>
          <cell r="H221">
            <v>98463</v>
          </cell>
        </row>
        <row r="222">
          <cell r="B222">
            <v>233117</v>
          </cell>
          <cell r="H222">
            <v>97541.6</v>
          </cell>
        </row>
        <row r="223">
          <cell r="B223">
            <v>234126</v>
          </cell>
          <cell r="H223">
            <v>100906.8</v>
          </cell>
        </row>
        <row r="224">
          <cell r="B224">
            <v>234790</v>
          </cell>
          <cell r="H224">
            <v>98556.7</v>
          </cell>
        </row>
        <row r="225">
          <cell r="B225">
            <v>235213</v>
          </cell>
          <cell r="H225">
            <v>96946.4</v>
          </cell>
        </row>
        <row r="226">
          <cell r="B226">
            <v>236472</v>
          </cell>
          <cell r="H226">
            <v>99093.4</v>
          </cell>
        </row>
        <row r="227">
          <cell r="B227">
            <v>237115</v>
          </cell>
          <cell r="H227">
            <v>97933.7</v>
          </cell>
        </row>
        <row r="228">
          <cell r="B228">
            <v>239107</v>
          </cell>
          <cell r="H228">
            <v>98233.3</v>
          </cell>
        </row>
        <row r="229">
          <cell r="B229">
            <v>240205</v>
          </cell>
          <cell r="H229">
            <v>99673</v>
          </cell>
        </row>
        <row r="230">
          <cell r="B230">
            <v>241969</v>
          </cell>
          <cell r="H230">
            <v>98468.5</v>
          </cell>
        </row>
        <row r="231">
          <cell r="B231">
            <v>242977</v>
          </cell>
          <cell r="H231">
            <v>97714.2</v>
          </cell>
        </row>
        <row r="232">
          <cell r="B232">
            <v>245203</v>
          </cell>
          <cell r="H232">
            <v>98031.1</v>
          </cell>
        </row>
        <row r="233">
          <cell r="B233">
            <v>246684</v>
          </cell>
          <cell r="H233">
            <v>97774.399999999994</v>
          </cell>
        </row>
        <row r="234">
          <cell r="B234">
            <v>247674</v>
          </cell>
          <cell r="H234">
            <v>99273.7</v>
          </cell>
        </row>
        <row r="235">
          <cell r="B235">
            <v>249154</v>
          </cell>
          <cell r="H235">
            <v>101105.9</v>
          </cell>
        </row>
        <row r="236">
          <cell r="B236">
            <v>251342</v>
          </cell>
          <cell r="H236">
            <v>101462.7</v>
          </cell>
        </row>
        <row r="237">
          <cell r="B237">
            <v>252476</v>
          </cell>
          <cell r="H237">
            <v>102945.3</v>
          </cell>
        </row>
        <row r="238">
          <cell r="B238">
            <v>254531</v>
          </cell>
          <cell r="H238">
            <v>105419.9</v>
          </cell>
        </row>
        <row r="239">
          <cell r="B239">
            <v>255631</v>
          </cell>
          <cell r="H239">
            <v>106823.9</v>
          </cell>
        </row>
        <row r="240">
          <cell r="B240">
            <v>257334</v>
          </cell>
          <cell r="H240">
            <v>108274.8</v>
          </cell>
        </row>
        <row r="241">
          <cell r="B241">
            <v>259183</v>
          </cell>
          <cell r="H241">
            <v>109260.3</v>
          </cell>
        </row>
        <row r="242">
          <cell r="B242">
            <v>260178</v>
          </cell>
          <cell r="H242">
            <v>110307.3</v>
          </cell>
        </row>
        <row r="243">
          <cell r="B243">
            <v>261761</v>
          </cell>
          <cell r="H243">
            <v>112459.2</v>
          </cell>
        </row>
        <row r="244">
          <cell r="B244">
            <v>263528</v>
          </cell>
          <cell r="H244">
            <v>113344.2</v>
          </cell>
        </row>
        <row r="245">
          <cell r="B245">
            <v>266007</v>
          </cell>
          <cell r="H245">
            <v>114941.5</v>
          </cell>
        </row>
        <row r="246">
          <cell r="B246">
            <v>267432</v>
          </cell>
          <cell r="H246">
            <v>116722.3</v>
          </cell>
        </row>
        <row r="247">
          <cell r="B247">
            <v>269477</v>
          </cell>
          <cell r="H247">
            <v>116613</v>
          </cell>
        </row>
        <row r="248">
          <cell r="B248">
            <v>269797</v>
          </cell>
          <cell r="H248">
            <v>118816.4</v>
          </cell>
        </row>
        <row r="249">
          <cell r="B249">
            <v>270424</v>
          </cell>
          <cell r="H249">
            <v>120257.8</v>
          </cell>
        </row>
        <row r="250">
          <cell r="B250">
            <v>270627</v>
          </cell>
          <cell r="H250">
            <v>121627.6</v>
          </cell>
        </row>
        <row r="251">
          <cell r="B251">
            <v>271715</v>
          </cell>
          <cell r="H251">
            <v>124301.3</v>
          </cell>
        </row>
        <row r="252">
          <cell r="B252">
            <v>271789</v>
          </cell>
          <cell r="H252">
            <v>125921.7</v>
          </cell>
        </row>
        <row r="253">
          <cell r="B253">
            <v>272529</v>
          </cell>
          <cell r="H253">
            <v>127179.9</v>
          </cell>
        </row>
        <row r="254">
          <cell r="B254">
            <v>268470</v>
          </cell>
          <cell r="H254">
            <v>128894.39999999999</v>
          </cell>
        </row>
        <row r="255">
          <cell r="B255">
            <v>235901</v>
          </cell>
          <cell r="H255">
            <v>130746</v>
          </cell>
        </row>
        <row r="256">
          <cell r="B256">
            <v>253755</v>
          </cell>
          <cell r="H256">
            <v>133338.1</v>
          </cell>
        </row>
        <row r="257">
          <cell r="B257">
            <v>265519</v>
          </cell>
          <cell r="H257">
            <v>135238.5</v>
          </cell>
        </row>
        <row r="258">
          <cell r="B258">
            <v>268633</v>
          </cell>
          <cell r="H258">
            <v>135508.79999999999</v>
          </cell>
        </row>
        <row r="259">
          <cell r="B259">
            <v>271423</v>
          </cell>
          <cell r="H259">
            <v>138451.1</v>
          </cell>
        </row>
        <row r="260">
          <cell r="B260">
            <v>258531</v>
          </cell>
          <cell r="H260">
            <v>142338.70000000001</v>
          </cell>
        </row>
        <row r="261">
          <cell r="B261">
            <v>275457</v>
          </cell>
          <cell r="H261">
            <v>142852</v>
          </cell>
        </row>
        <row r="262">
          <cell r="B262">
            <v>281512</v>
          </cell>
          <cell r="H262">
            <v>146396</v>
          </cell>
        </row>
        <row r="263">
          <cell r="B263">
            <v>287574</v>
          </cell>
          <cell r="H263">
            <v>146399.20000000001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39">
          <cell r="D39">
            <v>152.07845498854903</v>
          </cell>
        </row>
        <row r="40">
          <cell r="D40">
            <v>152.34397549530919</v>
          </cell>
        </row>
        <row r="41">
          <cell r="D41">
            <v>150.75084784963352</v>
          </cell>
        </row>
        <row r="42">
          <cell r="D42">
            <v>147.60992055024244</v>
          </cell>
        </row>
        <row r="43">
          <cell r="D43">
            <v>145.34529413584886</v>
          </cell>
        </row>
        <row r="44">
          <cell r="D44">
            <v>139.68500376181964</v>
          </cell>
        </row>
        <row r="45">
          <cell r="D45">
            <v>132.31288854645999</v>
          </cell>
        </row>
        <row r="46">
          <cell r="D46">
            <v>129.76419156733104</v>
          </cell>
        </row>
        <row r="47">
          <cell r="D47">
            <v>131.01433363300686</v>
          </cell>
        </row>
        <row r="48">
          <cell r="D48">
            <v>133.01982475109796</v>
          </cell>
        </row>
        <row r="49">
          <cell r="D49">
            <v>135.08118023638536</v>
          </cell>
        </row>
        <row r="50">
          <cell r="D50">
            <v>136.77539860771714</v>
          </cell>
        </row>
        <row r="51">
          <cell r="D51">
            <v>136.76362910306483</v>
          </cell>
        </row>
        <row r="52">
          <cell r="D52">
            <v>137.00963081582682</v>
          </cell>
        </row>
        <row r="53">
          <cell r="D53">
            <v>138.46371142907518</v>
          </cell>
        </row>
        <row r="54">
          <cell r="D54">
            <v>138.24611879006341</v>
          </cell>
        </row>
        <row r="55">
          <cell r="D55">
            <v>139.37409494250434</v>
          </cell>
        </row>
        <row r="56">
          <cell r="D56">
            <v>142.79709824296697</v>
          </cell>
        </row>
        <row r="57">
          <cell r="D57">
            <v>148.53938195286676</v>
          </cell>
        </row>
        <row r="58">
          <cell r="D58">
            <v>145.96241432187222</v>
          </cell>
        </row>
        <row r="59">
          <cell r="D59">
            <v>144.38330402017968</v>
          </cell>
        </row>
        <row r="60">
          <cell r="D60">
            <v>144.41752765957813</v>
          </cell>
        </row>
        <row r="61">
          <cell r="D61">
            <v>142.17511361512518</v>
          </cell>
        </row>
        <row r="62">
          <cell r="D62">
            <v>140.82095122640922</v>
          </cell>
        </row>
        <row r="63">
          <cell r="D63">
            <v>136.18095560270564</v>
          </cell>
        </row>
        <row r="64">
          <cell r="D64">
            <v>129.58767143973756</v>
          </cell>
        </row>
        <row r="65">
          <cell r="D65">
            <v>133.84507421283342</v>
          </cell>
        </row>
        <row r="66">
          <cell r="D66">
            <v>138.07612651974671</v>
          </cell>
        </row>
        <row r="67">
          <cell r="D67">
            <v>141.13489404568494</v>
          </cell>
        </row>
        <row r="68">
          <cell r="D68">
            <v>137.93378827705951</v>
          </cell>
        </row>
        <row r="69">
          <cell r="D69">
            <v>135.095390554304</v>
          </cell>
        </row>
        <row r="70">
          <cell r="D70">
            <v>138.55017143730851</v>
          </cell>
        </row>
        <row r="71">
          <cell r="D71">
            <v>128.52057099134564</v>
          </cell>
        </row>
        <row r="72">
          <cell r="D72">
            <v>113.83758166184303</v>
          </cell>
        </row>
        <row r="73">
          <cell r="D73">
            <v>116.83568457577988</v>
          </cell>
        </row>
        <row r="74">
          <cell r="D74">
            <v>109.77444447234841</v>
          </cell>
        </row>
        <row r="75">
          <cell r="D75">
            <v>109.19589176305031</v>
          </cell>
        </row>
        <row r="76">
          <cell r="D76">
            <v>107.69716933204072</v>
          </cell>
        </row>
        <row r="77">
          <cell r="D77">
            <v>92.999365937543871</v>
          </cell>
        </row>
        <row r="78">
          <cell r="D78">
            <v>98.506615195889751</v>
          </cell>
        </row>
        <row r="79">
          <cell r="D79">
            <v>100.05470459537608</v>
          </cell>
        </row>
        <row r="80">
          <cell r="D80">
            <v>103.44992094144791</v>
          </cell>
        </row>
        <row r="81">
          <cell r="D81">
            <v>105.1987533498116</v>
          </cell>
        </row>
        <row r="82">
          <cell r="D82">
            <v>100.26891007744932</v>
          </cell>
        </row>
        <row r="83">
          <cell r="D83">
            <v>100.47694831766303</v>
          </cell>
        </row>
        <row r="84">
          <cell r="D84">
            <v>108.50830844100963</v>
          </cell>
        </row>
        <row r="85">
          <cell r="D85">
            <v>116.16885188345054</v>
          </cell>
        </row>
        <row r="86">
          <cell r="D86">
            <v>118.72835522119989</v>
          </cell>
        </row>
        <row r="87">
          <cell r="D87">
            <v>121.34557965763643</v>
          </cell>
        </row>
        <row r="88">
          <cell r="D88">
            <v>115.32039739059591</v>
          </cell>
        </row>
        <row r="89">
          <cell r="D89">
            <v>115.24878550686807</v>
          </cell>
        </row>
        <row r="90">
          <cell r="D90">
            <v>118.65231284556792</v>
          </cell>
        </row>
        <row r="91">
          <cell r="D91">
            <v>118.30060216774147</v>
          </cell>
        </row>
        <row r="92">
          <cell r="D92">
            <v>121.16515861930786</v>
          </cell>
        </row>
        <row r="93">
          <cell r="D93">
            <v>123.35100331557631</v>
          </cell>
        </row>
        <row r="94">
          <cell r="D94">
            <v>115.39831089843292</v>
          </cell>
        </row>
        <row r="95">
          <cell r="D95">
            <v>115.93911020385714</v>
          </cell>
        </row>
        <row r="96">
          <cell r="D96">
            <v>119.01705958639472</v>
          </cell>
        </row>
        <row r="97">
          <cell r="D97">
            <v>120.77214029399697</v>
          </cell>
        </row>
        <row r="98">
          <cell r="D98">
            <v>117.68294168351589</v>
          </cell>
        </row>
        <row r="99">
          <cell r="D99">
            <v>112.3204279685668</v>
          </cell>
        </row>
        <row r="100">
          <cell r="D100">
            <v>113.44963942110047</v>
          </cell>
        </row>
        <row r="101">
          <cell r="D101">
            <v>106.09901434381004</v>
          </cell>
        </row>
        <row r="102">
          <cell r="D102">
            <v>102.96614925838725</v>
          </cell>
        </row>
        <row r="103">
          <cell r="D103">
            <v>102.24220529871644</v>
          </cell>
        </row>
        <row r="104">
          <cell r="D104">
            <v>99.275251621673391</v>
          </cell>
        </row>
        <row r="105">
          <cell r="D105">
            <v>95.026525690889201</v>
          </cell>
        </row>
        <row r="106">
          <cell r="D106">
            <v>95.142710194268631</v>
          </cell>
        </row>
        <row r="107">
          <cell r="D107">
            <v>102.17131568926294</v>
          </cell>
        </row>
        <row r="108">
          <cell r="D108">
            <v>102.2857312880614</v>
          </cell>
        </row>
        <row r="109">
          <cell r="D109">
            <v>101.48708378440394</v>
          </cell>
        </row>
        <row r="110">
          <cell r="D110">
            <v>102.74823879428496</v>
          </cell>
        </row>
        <row r="111">
          <cell r="D111">
            <v>100</v>
          </cell>
        </row>
        <row r="112">
          <cell r="D112">
            <v>92.538497206247143</v>
          </cell>
        </row>
        <row r="113">
          <cell r="D113">
            <v>97.889175564412398</v>
          </cell>
        </row>
        <row r="114">
          <cell r="D114">
            <v>101.34112330610374</v>
          </cell>
        </row>
        <row r="115">
          <cell r="D115">
            <v>103.54649667898887</v>
          </cell>
        </row>
        <row r="116">
          <cell r="D116">
            <v>108.82628887775169</v>
          </cell>
        </row>
        <row r="117">
          <cell r="D117">
            <v>108.79607810388418</v>
          </cell>
        </row>
        <row r="118">
          <cell r="D118">
            <v>110.75107004754166</v>
          </cell>
        </row>
        <row r="119">
          <cell r="D119">
            <v>111.8690638277283</v>
          </cell>
        </row>
        <row r="120">
          <cell r="D120">
            <v>110.83212410102898</v>
          </cell>
        </row>
        <row r="121">
          <cell r="D121">
            <v>108.31646277431997</v>
          </cell>
        </row>
        <row r="122">
          <cell r="D122">
            <v>111.18671862705006</v>
          </cell>
        </row>
        <row r="123">
          <cell r="D123">
            <v>117.16365642119418</v>
          </cell>
        </row>
        <row r="124">
          <cell r="D124">
            <v>110.83967439898422</v>
          </cell>
        </row>
        <row r="125">
          <cell r="D125">
            <v>107.30742581147021</v>
          </cell>
        </row>
        <row r="126">
          <cell r="D126">
            <v>103.54795779295607</v>
          </cell>
        </row>
        <row r="127">
          <cell r="D127">
            <v>105.45687620043552</v>
          </cell>
        </row>
        <row r="128">
          <cell r="D128">
            <v>110.46133775611737</v>
          </cell>
        </row>
        <row r="129">
          <cell r="D129">
            <v>109.3837648448708</v>
          </cell>
        </row>
        <row r="130">
          <cell r="D130">
            <v>106.46814798748179</v>
          </cell>
        </row>
        <row r="131">
          <cell r="D131">
            <v>105.87412336309725</v>
          </cell>
        </row>
        <row r="132">
          <cell r="D132">
            <v>100.45053298429994</v>
          </cell>
        </row>
        <row r="133">
          <cell r="D133">
            <v>100.03673680448586</v>
          </cell>
        </row>
        <row r="134">
          <cell r="D134">
            <v>95.56453463087152</v>
          </cell>
        </row>
        <row r="135">
          <cell r="D135">
            <v>97.70947940161102</v>
          </cell>
        </row>
        <row r="136">
          <cell r="D136">
            <v>97.397731437996754</v>
          </cell>
        </row>
        <row r="137">
          <cell r="D137">
            <v>97.233656789299459</v>
          </cell>
        </row>
        <row r="138">
          <cell r="D138">
            <v>98.353239731141002</v>
          </cell>
        </row>
        <row r="139">
          <cell r="D139">
            <v>102.04808312832299</v>
          </cell>
        </row>
        <row r="140">
          <cell r="D140">
            <v>105.59977472290065</v>
          </cell>
        </row>
        <row r="141">
          <cell r="D141">
            <v>102.0704697597163</v>
          </cell>
        </row>
        <row r="142">
          <cell r="D142">
            <v>104.76263636548464</v>
          </cell>
        </row>
        <row r="143">
          <cell r="D143">
            <v>108.92796138009109</v>
          </cell>
        </row>
        <row r="144">
          <cell r="D144">
            <v>116.37791303993615</v>
          </cell>
        </row>
        <row r="145">
          <cell r="D145">
            <v>119.29190785343393</v>
          </cell>
        </row>
        <row r="146">
          <cell r="D146">
            <v>125.9452825306618</v>
          </cell>
        </row>
        <row r="147">
          <cell r="D147">
            <v>132.237106596155</v>
          </cell>
        </row>
        <row r="148">
          <cell r="D148">
            <v>125.88191902025837</v>
          </cell>
        </row>
        <row r="149">
          <cell r="D149">
            <v>124.70486071189791</v>
          </cell>
        </row>
        <row r="150">
          <cell r="D150">
            <v>129.71511711684622</v>
          </cell>
        </row>
        <row r="151">
          <cell r="D151">
            <v>131.28627190492901</v>
          </cell>
        </row>
        <row r="152">
          <cell r="D152">
            <v>131.72977686398048</v>
          </cell>
        </row>
        <row r="153">
          <cell r="D153">
            <v>132.83389842184678</v>
          </cell>
        </row>
        <row r="154">
          <cell r="D154">
            <v>132.49725534458875</v>
          </cell>
        </row>
        <row r="155">
          <cell r="D155">
            <v>130.74031118534239</v>
          </cell>
        </row>
        <row r="156">
          <cell r="D156">
            <v>131.19935894799556</v>
          </cell>
        </row>
        <row r="157">
          <cell r="D157">
            <v>133.73462134533872</v>
          </cell>
        </row>
        <row r="158">
          <cell r="D158">
            <v>135.10857977019742</v>
          </cell>
        </row>
        <row r="159">
          <cell r="D159">
            <v>137.23459187584098</v>
          </cell>
        </row>
        <row r="160">
          <cell r="D160">
            <v>143.76965166833011</v>
          </cell>
        </row>
        <row r="161">
          <cell r="D161">
            <v>145.40336777197126</v>
          </cell>
        </row>
        <row r="162">
          <cell r="D162">
            <v>149.87020845789087</v>
          </cell>
        </row>
        <row r="163">
          <cell r="D163">
            <v>149.71469746867939</v>
          </cell>
        </row>
        <row r="164">
          <cell r="D164">
            <v>155.98264125554394</v>
          </cell>
        </row>
        <row r="165">
          <cell r="D165">
            <v>151.50620121931559</v>
          </cell>
        </row>
        <row r="166">
          <cell r="D166">
            <v>120.92502211415457</v>
          </cell>
        </row>
        <row r="167">
          <cell r="D167">
            <v>121.95965002061418</v>
          </cell>
        </row>
        <row r="168">
          <cell r="D168">
            <v>136.71770101553878</v>
          </cell>
        </row>
        <row r="169">
          <cell r="D169">
            <v>145.91049288372082</v>
          </cell>
        </row>
        <row r="170">
          <cell r="D170">
            <v>155.47164248131278</v>
          </cell>
        </row>
        <row r="171">
          <cell r="D171">
            <v>156.2554402751465</v>
          </cell>
        </row>
        <row r="172">
          <cell r="D172">
            <v>154.66079457589206</v>
          </cell>
        </row>
        <row r="173">
          <cell r="D173">
            <v>154.92529285291866</v>
          </cell>
        </row>
        <row r="174">
          <cell r="D174">
            <v>163.884128108624</v>
          </cell>
        </row>
        <row r="175">
          <cell r="D175">
            <v>165.82773316212734</v>
          </cell>
        </row>
        <row r="176">
          <cell r="D176">
            <v>172.62060702186648</v>
          </cell>
        </row>
        <row r="177">
          <cell r="D177">
            <v>168.20660822051894</v>
          </cell>
        </row>
        <row r="178">
          <cell r="D178">
            <v>165.94998802439648</v>
          </cell>
        </row>
        <row r="179">
          <cell r="D179">
            <v>172.37890528949239</v>
          </cell>
        </row>
        <row r="180">
          <cell r="D180">
            <v>167.34758543569473</v>
          </cell>
        </row>
        <row r="181">
          <cell r="D181">
            <v>172.18732476790575</v>
          </cell>
        </row>
        <row r="182">
          <cell r="D182">
            <v>170.77852841156079</v>
          </cell>
        </row>
        <row r="183">
          <cell r="D183">
            <v>174.88758582597316</v>
          </cell>
        </row>
        <row r="184">
          <cell r="D184">
            <v>170.42013002109655</v>
          </cell>
        </row>
        <row r="185">
          <cell r="D185">
            <v>159.1105023151315</v>
          </cell>
        </row>
        <row r="186">
          <cell r="D186">
            <v>160.60084676998073</v>
          </cell>
        </row>
        <row r="187">
          <cell r="D187">
            <v>156.41052839868578</v>
          </cell>
        </row>
        <row r="188">
          <cell r="D188">
            <v>162.43848166141069</v>
          </cell>
        </row>
        <row r="189">
          <cell r="D189">
            <v>161.40013869147259</v>
          </cell>
        </row>
        <row r="190">
          <cell r="D190">
            <v>154.66240381533009</v>
          </cell>
        </row>
        <row r="191">
          <cell r="D191">
            <v>146.18718173647724</v>
          </cell>
        </row>
        <row r="192">
          <cell r="D192">
            <v>145.43925491161804</v>
          </cell>
        </row>
        <row r="193">
          <cell r="D193">
            <v>138.84287397237699</v>
          </cell>
        </row>
        <row r="194">
          <cell r="D194">
            <v>139.15589727983399</v>
          </cell>
        </row>
        <row r="195">
          <cell r="D195">
            <v>140.06530906305662</v>
          </cell>
        </row>
        <row r="196">
          <cell r="D196">
            <v>141.8540883503438</v>
          </cell>
        </row>
        <row r="197">
          <cell r="D197">
            <v>143.44678931860594</v>
          </cell>
        </row>
        <row r="198">
          <cell r="D198">
            <v>146.07292159447383</v>
          </cell>
        </row>
        <row r="199">
          <cell r="D199">
            <v>148.90457154693627</v>
          </cell>
        </row>
        <row r="200">
          <cell r="D200">
            <v>145.79368492320256</v>
          </cell>
        </row>
        <row r="201">
          <cell r="D201">
            <v>150.60444417594553</v>
          </cell>
        </row>
        <row r="202">
          <cell r="D202">
            <v>146.44226021576372</v>
          </cell>
        </row>
        <row r="203">
          <cell r="D203">
            <v>145.33247036373891</v>
          </cell>
        </row>
        <row r="204">
          <cell r="D204">
            <v>141.45880377954899</v>
          </cell>
        </row>
        <row r="205">
          <cell r="D205">
            <v>142.16410728364167</v>
          </cell>
        </row>
        <row r="206">
          <cell r="D206">
            <v>141.29014811515754</v>
          </cell>
        </row>
        <row r="207">
          <cell r="D207">
            <v>137.78658994063221</v>
          </cell>
        </row>
        <row r="208">
          <cell r="D208">
            <v>136.55830329030167</v>
          </cell>
        </row>
        <row r="209">
          <cell r="D209">
            <v>135.14611006661747</v>
          </cell>
        </row>
        <row r="210">
          <cell r="D210">
            <v>134.82837217050576</v>
          </cell>
        </row>
        <row r="211">
          <cell r="D211">
            <v>130.39914796201202</v>
          </cell>
        </row>
        <row r="212">
          <cell r="D212">
            <v>131.26943219097967</v>
          </cell>
        </row>
        <row r="213">
          <cell r="D213">
            <v>139.84999366780161</v>
          </cell>
        </row>
        <row r="214">
          <cell r="D214">
            <v>139.07040171547021</v>
          </cell>
        </row>
        <row r="215">
          <cell r="D215">
            <v>145.37684042897666</v>
          </cell>
        </row>
        <row r="216">
          <cell r="D216">
            <v>145.21208022910744</v>
          </cell>
        </row>
        <row r="217">
          <cell r="D217">
            <v>140.07927563139469</v>
          </cell>
        </row>
        <row r="218">
          <cell r="D218">
            <v>140.19433189621412</v>
          </cell>
        </row>
        <row r="219">
          <cell r="D219">
            <v>141.38016236540429</v>
          </cell>
        </row>
        <row r="220">
          <cell r="D220">
            <v>146.93511990564912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 "/>
      <sheetName val="Hoja1"/>
    </sheetNames>
    <sheetDataSet>
      <sheetData sheetId="0"/>
      <sheetData sheetId="1"/>
      <sheetData sheetId="2">
        <row r="40">
          <cell r="E40">
            <v>1.0955999999999999</v>
          </cell>
        </row>
        <row r="41">
          <cell r="E41">
            <v>1.1079666666666668</v>
          </cell>
        </row>
        <row r="42">
          <cell r="E42">
            <v>1.1117333333333332</v>
          </cell>
        </row>
        <row r="43">
          <cell r="E43">
            <v>1.1308</v>
          </cell>
        </row>
        <row r="44">
          <cell r="E44">
            <v>1.1392666666666666</v>
          </cell>
        </row>
        <row r="45">
          <cell r="E45">
            <v>1.1379666666666666</v>
          </cell>
        </row>
        <row r="46">
          <cell r="E46">
            <v>1.1546000000000001</v>
          </cell>
        </row>
        <row r="47">
          <cell r="E47">
            <v>1.1586333333333334</v>
          </cell>
        </row>
        <row r="48">
          <cell r="E48">
            <v>1.1266333333333334</v>
          </cell>
        </row>
        <row r="49">
          <cell r="E49">
            <v>1.1094333333333335</v>
          </cell>
        </row>
        <row r="50">
          <cell r="E50">
            <v>1.1294666666666668</v>
          </cell>
        </row>
        <row r="51">
          <cell r="E51">
            <v>1.0990333333333335</v>
          </cell>
        </row>
        <row r="52">
          <cell r="E52">
            <v>1.0962333333333334</v>
          </cell>
        </row>
        <row r="53">
          <cell r="E53">
            <v>1.1382333333333334</v>
          </cell>
        </row>
        <row r="54">
          <cell r="E54">
            <v>1.1623666666666668</v>
          </cell>
        </row>
        <row r="55">
          <cell r="E55">
            <v>1.1725333333333332</v>
          </cell>
        </row>
        <row r="56">
          <cell r="E56">
            <v>1.1652333333333333</v>
          </cell>
        </row>
        <row r="57">
          <cell r="E57">
            <v>1.1456666666666668</v>
          </cell>
        </row>
        <row r="58">
          <cell r="E58">
            <v>1.1426000000000001</v>
          </cell>
        </row>
        <row r="59">
          <cell r="E59">
            <v>1.1380999999999999</v>
          </cell>
        </row>
        <row r="60">
          <cell r="E60">
            <v>1.0745666666666667</v>
          </cell>
        </row>
        <row r="61">
          <cell r="E61">
            <v>1.0437666666666667</v>
          </cell>
        </row>
        <row r="62">
          <cell r="E62">
            <v>0.96980000000000011</v>
          </cell>
        </row>
        <row r="63">
          <cell r="E63">
            <v>0.9573666666666667</v>
          </cell>
        </row>
        <row r="64">
          <cell r="E64">
            <v>0.93176666666666674</v>
          </cell>
        </row>
        <row r="65">
          <cell r="E65">
            <v>0.87483333333333346</v>
          </cell>
        </row>
        <row r="66">
          <cell r="E66">
            <v>0.88533333333333342</v>
          </cell>
        </row>
        <row r="67">
          <cell r="E67">
            <v>0.91026666666666667</v>
          </cell>
        </row>
        <row r="68">
          <cell r="E68">
            <v>0.93190000000000006</v>
          </cell>
        </row>
        <row r="69">
          <cell r="E69">
            <v>0.8935333333333334</v>
          </cell>
        </row>
        <row r="70">
          <cell r="E70">
            <v>0.83726666666666671</v>
          </cell>
        </row>
        <row r="71">
          <cell r="E71">
            <v>0.8453666666666666</v>
          </cell>
        </row>
        <row r="72">
          <cell r="E72">
            <v>0.74463333333333326</v>
          </cell>
        </row>
        <row r="73">
          <cell r="E73">
            <v>0.65859999999999996</v>
          </cell>
        </row>
        <row r="74">
          <cell r="E74">
            <v>0.71273333333333333</v>
          </cell>
        </row>
        <row r="75">
          <cell r="E75">
            <v>0.68869999999999998</v>
          </cell>
        </row>
        <row r="76">
          <cell r="E76">
            <v>0.70953333333333335</v>
          </cell>
        </row>
        <row r="77">
          <cell r="E77">
            <v>0.71096666666666675</v>
          </cell>
        </row>
        <row r="78">
          <cell r="E78">
            <v>0.61130000000000007</v>
          </cell>
        </row>
        <row r="79">
          <cell r="E79">
            <v>0.65186666666666671</v>
          </cell>
        </row>
        <row r="80">
          <cell r="E80">
            <v>0.6802999999999999</v>
          </cell>
        </row>
        <row r="81">
          <cell r="E81">
            <v>0.71293333333333331</v>
          </cell>
        </row>
        <row r="82">
          <cell r="E82">
            <v>0.70986666666666665</v>
          </cell>
        </row>
        <row r="83">
          <cell r="E83">
            <v>0.70113333333333339</v>
          </cell>
        </row>
        <row r="84">
          <cell r="E84">
            <v>0.72413333333333341</v>
          </cell>
        </row>
        <row r="85">
          <cell r="E85">
            <v>0.78586666666666671</v>
          </cell>
        </row>
        <row r="86">
          <cell r="E86">
            <v>0.79809999999999992</v>
          </cell>
        </row>
        <row r="87">
          <cell r="E87">
            <v>0.85306666666666675</v>
          </cell>
        </row>
        <row r="88">
          <cell r="E88">
            <v>0.83599999999999997</v>
          </cell>
        </row>
        <row r="89">
          <cell r="E89">
            <v>0.76549999999999996</v>
          </cell>
        </row>
        <row r="90">
          <cell r="E90">
            <v>0.76479999999999981</v>
          </cell>
        </row>
        <row r="91">
          <cell r="E91">
            <v>0.78576666666666661</v>
          </cell>
        </row>
        <row r="92">
          <cell r="E92">
            <v>0.76146666666666663</v>
          </cell>
        </row>
        <row r="93">
          <cell r="E93">
            <v>0.76966666666666672</v>
          </cell>
        </row>
        <row r="94">
          <cell r="E94">
            <v>0.81093333333333339</v>
          </cell>
        </row>
        <row r="95">
          <cell r="E95">
            <v>0.77749999999999997</v>
          </cell>
        </row>
        <row r="96">
          <cell r="E96">
            <v>0.78173333333333339</v>
          </cell>
        </row>
        <row r="97">
          <cell r="E97">
            <v>0.77023333333333321</v>
          </cell>
        </row>
        <row r="98">
          <cell r="E98">
            <v>0.78726666666666667</v>
          </cell>
        </row>
        <row r="99">
          <cell r="E99">
            <v>0.77610000000000001</v>
          </cell>
        </row>
        <row r="100">
          <cell r="E100">
            <v>0.75760000000000005</v>
          </cell>
        </row>
        <row r="101">
          <cell r="E101">
            <v>0.7556666666666666</v>
          </cell>
        </row>
        <row r="102">
          <cell r="E102">
            <v>0.72386666666666655</v>
          </cell>
        </row>
        <row r="103">
          <cell r="E103">
            <v>0.68856666666666655</v>
          </cell>
        </row>
        <row r="104">
          <cell r="E104">
            <v>0.69336666666666658</v>
          </cell>
        </row>
        <row r="105">
          <cell r="E105">
            <v>0.68690000000000007</v>
          </cell>
        </row>
        <row r="106">
          <cell r="E106">
            <v>0.66649999999999998</v>
          </cell>
        </row>
        <row r="107">
          <cell r="E107">
            <v>0.66526666666666667</v>
          </cell>
        </row>
        <row r="108">
          <cell r="E108">
            <v>0.70993333333333331</v>
          </cell>
        </row>
        <row r="109">
          <cell r="E109">
            <v>0.72586666666666666</v>
          </cell>
        </row>
        <row r="110">
          <cell r="E110">
            <v>0.74036666666666662</v>
          </cell>
        </row>
        <row r="111">
          <cell r="E111">
            <v>0.76213333333333333</v>
          </cell>
        </row>
        <row r="112">
          <cell r="E112">
            <v>0.74193333333333333</v>
          </cell>
        </row>
        <row r="113">
          <cell r="E113">
            <v>0.71743333333333326</v>
          </cell>
        </row>
        <row r="114">
          <cell r="E114">
            <v>0.74876666666666658</v>
          </cell>
        </row>
        <row r="115">
          <cell r="E115">
            <v>0.74949999999999994</v>
          </cell>
        </row>
        <row r="116">
          <cell r="E116">
            <v>0.76250000000000007</v>
          </cell>
        </row>
        <row r="117">
          <cell r="E117">
            <v>0.79090000000000005</v>
          </cell>
        </row>
        <row r="118">
          <cell r="E118">
            <v>0.78546666666666665</v>
          </cell>
        </row>
        <row r="119">
          <cell r="E119">
            <v>0.79969999999999997</v>
          </cell>
        </row>
        <row r="120">
          <cell r="E120">
            <v>0.77476666666666671</v>
          </cell>
        </row>
        <row r="121">
          <cell r="E121">
            <v>0.76263333333333339</v>
          </cell>
        </row>
        <row r="122">
          <cell r="E122">
            <v>0.7331333333333333</v>
          </cell>
        </row>
        <row r="123">
          <cell r="E123">
            <v>0.67886666666666662</v>
          </cell>
        </row>
        <row r="124">
          <cell r="E124">
            <v>0.6690666666666667</v>
          </cell>
        </row>
        <row r="125">
          <cell r="E125">
            <v>0.629</v>
          </cell>
        </row>
        <row r="126">
          <cell r="E126">
            <v>0.59163333333333334</v>
          </cell>
        </row>
        <row r="127">
          <cell r="E127">
            <v>0.62416666666666665</v>
          </cell>
        </row>
        <row r="128">
          <cell r="E128">
            <v>0.62680000000000002</v>
          </cell>
        </row>
        <row r="129">
          <cell r="E129">
            <v>0.65616666666666668</v>
          </cell>
        </row>
        <row r="130">
          <cell r="E130">
            <v>0.64783333333333337</v>
          </cell>
        </row>
        <row r="131">
          <cell r="E131">
            <v>0.64533333333333331</v>
          </cell>
        </row>
        <row r="132">
          <cell r="E132">
            <v>0.6193333333333334</v>
          </cell>
        </row>
        <row r="133">
          <cell r="E133">
            <v>0.58766666666666667</v>
          </cell>
        </row>
        <row r="134">
          <cell r="E134">
            <v>0.56676666666666664</v>
          </cell>
        </row>
        <row r="135">
          <cell r="E135">
            <v>0.53050000000000008</v>
          </cell>
        </row>
        <row r="136">
          <cell r="E136">
            <v>0.5202</v>
          </cell>
        </row>
        <row r="137">
          <cell r="E137">
            <v>0.5087666666666667</v>
          </cell>
        </row>
        <row r="138">
          <cell r="E138">
            <v>0.51019999999999999</v>
          </cell>
        </row>
        <row r="139">
          <cell r="E139">
            <v>0.51196666666666679</v>
          </cell>
        </row>
        <row r="140">
          <cell r="E140">
            <v>0.51860000000000006</v>
          </cell>
        </row>
        <row r="141">
          <cell r="E141">
            <v>0.55730000000000002</v>
          </cell>
        </row>
        <row r="142">
          <cell r="E142">
            <v>0.54816666666666658</v>
          </cell>
        </row>
        <row r="143">
          <cell r="E143">
            <v>0.56013333333333326</v>
          </cell>
        </row>
        <row r="144">
          <cell r="E144">
            <v>0.59913333333333341</v>
          </cell>
        </row>
        <row r="145">
          <cell r="E145">
            <v>0.64753333333333329</v>
          </cell>
        </row>
        <row r="146">
          <cell r="E146">
            <v>0.65766666666666662</v>
          </cell>
        </row>
        <row r="147">
          <cell r="E147">
            <v>0.72506666666666675</v>
          </cell>
        </row>
        <row r="148">
          <cell r="E148">
            <v>0.76470000000000005</v>
          </cell>
        </row>
        <row r="149">
          <cell r="E149">
            <v>0.70840000000000003</v>
          </cell>
        </row>
        <row r="150">
          <cell r="E150">
            <v>0.70479999999999998</v>
          </cell>
        </row>
        <row r="151">
          <cell r="E151">
            <v>0.76753333333333329</v>
          </cell>
        </row>
        <row r="152">
          <cell r="E152">
            <v>0.77893333333333337</v>
          </cell>
        </row>
        <row r="153">
          <cell r="E153">
            <v>0.76683333333333337</v>
          </cell>
        </row>
        <row r="154">
          <cell r="E154">
            <v>0.75603333333333333</v>
          </cell>
        </row>
        <row r="155">
          <cell r="E155">
            <v>0.74043333333333339</v>
          </cell>
        </row>
        <row r="156">
          <cell r="E156">
            <v>0.73503333333333332</v>
          </cell>
        </row>
        <row r="157">
          <cell r="E157">
            <v>0.75369999999999993</v>
          </cell>
        </row>
        <row r="158">
          <cell r="E158">
            <v>0.75883333333333347</v>
          </cell>
        </row>
        <row r="159">
          <cell r="E159">
            <v>0.78183333333333327</v>
          </cell>
        </row>
        <row r="160">
          <cell r="E160">
            <v>0.78900000000000003</v>
          </cell>
        </row>
        <row r="161">
          <cell r="E161">
            <v>0.83330000000000004</v>
          </cell>
        </row>
        <row r="162">
          <cell r="E162">
            <v>0.85376666666666667</v>
          </cell>
        </row>
        <row r="163">
          <cell r="E163">
            <v>0.89656666666666673</v>
          </cell>
        </row>
        <row r="164">
          <cell r="E164">
            <v>0.91766666666666674</v>
          </cell>
        </row>
        <row r="165">
          <cell r="E165">
            <v>0.95073333333333332</v>
          </cell>
        </row>
        <row r="166">
          <cell r="E166">
            <v>0.86896666666666667</v>
          </cell>
        </row>
        <row r="167">
          <cell r="E167">
            <v>0.67266666666666675</v>
          </cell>
        </row>
        <row r="168">
          <cell r="E168">
            <v>0.65883333333333338</v>
          </cell>
        </row>
        <row r="169">
          <cell r="E169">
            <v>0.77636666666666665</v>
          </cell>
        </row>
        <row r="170">
          <cell r="E170">
            <v>0.84916666666666663</v>
          </cell>
        </row>
        <row r="171">
          <cell r="E171">
            <v>0.91026666666666667</v>
          </cell>
        </row>
        <row r="172">
          <cell r="E172">
            <v>0.89890000000000014</v>
          </cell>
        </row>
        <row r="173">
          <cell r="E173">
            <v>0.87709999999999999</v>
          </cell>
        </row>
        <row r="174">
          <cell r="E174">
            <v>0.91903333333333326</v>
          </cell>
        </row>
        <row r="175">
          <cell r="E175">
            <v>0.98473333333333335</v>
          </cell>
        </row>
        <row r="176">
          <cell r="E176">
            <v>1.0140333333333336</v>
          </cell>
        </row>
        <row r="177">
          <cell r="E177">
            <v>1.0782666666666667</v>
          </cell>
        </row>
        <row r="178">
          <cell r="E178">
            <v>1.0475333333333332</v>
          </cell>
        </row>
        <row r="179">
          <cell r="E179">
            <v>1.0228666666666666</v>
          </cell>
        </row>
        <row r="180">
          <cell r="E180">
            <v>1.0618333333333332</v>
          </cell>
        </row>
        <row r="181">
          <cell r="E181">
            <v>1.0123666666666666</v>
          </cell>
        </row>
        <row r="182">
          <cell r="E182">
            <v>1.0430333333333335</v>
          </cell>
        </row>
        <row r="183">
          <cell r="E183">
            <v>1.0397666666666667</v>
          </cell>
        </row>
        <row r="184">
          <cell r="E184">
            <v>1.0365000000000002</v>
          </cell>
        </row>
        <row r="185">
          <cell r="E185">
            <v>0.97639999999999993</v>
          </cell>
        </row>
        <row r="186">
          <cell r="E186">
            <v>0.90976666666666661</v>
          </cell>
        </row>
        <row r="187">
          <cell r="E187">
            <v>0.91749999999999998</v>
          </cell>
        </row>
        <row r="188">
          <cell r="E188">
            <v>0.89769999999999994</v>
          </cell>
        </row>
        <row r="189">
          <cell r="E189">
            <v>0.93420000000000003</v>
          </cell>
        </row>
        <row r="190">
          <cell r="E190">
            <v>0.91416666666666657</v>
          </cell>
        </row>
        <row r="191">
          <cell r="E191">
            <v>0.84993333333333343</v>
          </cell>
        </row>
        <row r="192">
          <cell r="E192">
            <v>0.77356666666666662</v>
          </cell>
        </row>
        <row r="193">
          <cell r="E193">
            <v>0.77746666666666664</v>
          </cell>
        </row>
        <row r="194">
          <cell r="E194">
            <v>0.71510000000000007</v>
          </cell>
        </row>
        <row r="195">
          <cell r="E195">
            <v>0.71979999999999988</v>
          </cell>
        </row>
        <row r="196">
          <cell r="E196">
            <v>0.7299000000000001</v>
          </cell>
        </row>
        <row r="197">
          <cell r="E197">
            <v>0.74409999999999998</v>
          </cell>
        </row>
        <row r="198">
          <cell r="E198">
            <v>0.75553333333333328</v>
          </cell>
        </row>
        <row r="199">
          <cell r="E199">
            <v>0.74409999999999998</v>
          </cell>
        </row>
        <row r="200">
          <cell r="E200">
            <v>0.76330000000000009</v>
          </cell>
        </row>
        <row r="201">
          <cell r="E201">
            <v>0.75390000000000013</v>
          </cell>
        </row>
        <row r="202">
          <cell r="E202">
            <v>0.79079999999999995</v>
          </cell>
        </row>
        <row r="203">
          <cell r="E203">
            <v>0.76859999999999984</v>
          </cell>
        </row>
        <row r="204">
          <cell r="E204">
            <v>0.78433333333333322</v>
          </cell>
        </row>
        <row r="205">
          <cell r="E205">
            <v>0.75083333333333335</v>
          </cell>
        </row>
        <row r="206">
          <cell r="E206">
            <v>0.73043333333333338</v>
          </cell>
        </row>
        <row r="207">
          <cell r="E207">
            <v>0.71530000000000005</v>
          </cell>
        </row>
        <row r="208">
          <cell r="E208">
            <v>0.7167</v>
          </cell>
        </row>
        <row r="209">
          <cell r="E209">
            <v>0.6989333333333333</v>
          </cell>
        </row>
        <row r="210">
          <cell r="E210">
            <v>0.67870000000000008</v>
          </cell>
        </row>
        <row r="211">
          <cell r="E211">
            <v>0.69030000000000002</v>
          </cell>
        </row>
        <row r="212">
          <cell r="E212">
            <v>0.64743333333333331</v>
          </cell>
        </row>
        <row r="213">
          <cell r="E213">
            <v>0.66959999999999997</v>
          </cell>
        </row>
        <row r="214">
          <cell r="E214">
            <v>0.72250000000000003</v>
          </cell>
        </row>
        <row r="215">
          <cell r="E215">
            <v>0.73796666666666655</v>
          </cell>
        </row>
        <row r="216">
          <cell r="E216">
            <v>0.76919999999999999</v>
          </cell>
        </row>
        <row r="217">
          <cell r="E217">
            <v>0.76729999999999998</v>
          </cell>
        </row>
        <row r="218">
          <cell r="E218">
            <v>0.73073333333333335</v>
          </cell>
        </row>
        <row r="219">
          <cell r="E219">
            <v>0.73153333333333348</v>
          </cell>
        </row>
        <row r="220">
          <cell r="E220">
            <v>0.72249999999999981</v>
          </cell>
        </row>
        <row r="221">
          <cell r="E221">
            <v>0.70746666666666658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equeo"/>
      <sheetName val="Sheet2"/>
      <sheetName val="Sheet3"/>
    </sheetNames>
    <sheetDataSet>
      <sheetData sheetId="0">
        <row r="7">
          <cell r="E7">
            <v>6.7566666666666668</v>
          </cell>
        </row>
        <row r="8">
          <cell r="E8">
            <v>7.2833333333333341</v>
          </cell>
        </row>
        <row r="9">
          <cell r="E9">
            <v>8.1</v>
          </cell>
        </row>
        <row r="10">
          <cell r="E10">
            <v>9.5833333333333339</v>
          </cell>
        </row>
        <row r="11">
          <cell r="E11">
            <v>10.073333333333334</v>
          </cell>
        </row>
        <row r="12">
          <cell r="E12">
            <v>10.18</v>
          </cell>
        </row>
        <row r="13">
          <cell r="E13">
            <v>10.946666666666667</v>
          </cell>
        </row>
        <row r="14">
          <cell r="E14">
            <v>13.576666666666666</v>
          </cell>
        </row>
        <row r="15">
          <cell r="E15">
            <v>15.046666666666667</v>
          </cell>
        </row>
      </sheetData>
      <sheetData sheetId="1">
        <row r="7">
          <cell r="O7">
            <v>6.7283333333333335</v>
          </cell>
        </row>
        <row r="8">
          <cell r="O8">
            <v>6.5941666666666663</v>
          </cell>
        </row>
        <row r="9">
          <cell r="O9">
            <v>6.8525</v>
          </cell>
        </row>
        <row r="10">
          <cell r="O10">
            <v>7.541666666666667</v>
          </cell>
        </row>
        <row r="11">
          <cell r="O11">
            <v>7.791666666666667</v>
          </cell>
        </row>
        <row r="12">
          <cell r="O12">
            <v>8.5225000000000009</v>
          </cell>
        </row>
        <row r="13">
          <cell r="O13">
            <v>9.9958333333333336</v>
          </cell>
        </row>
        <row r="14">
          <cell r="O14">
            <v>12.245833333333334</v>
          </cell>
        </row>
        <row r="15">
          <cell r="O15">
            <v>13.063333333333333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12">
          <cell r="F12">
            <v>18</v>
          </cell>
          <cell r="H12">
            <v>13.254444444444443</v>
          </cell>
        </row>
        <row r="13">
          <cell r="F13">
            <v>10.916666666666666</v>
          </cell>
          <cell r="H13">
            <v>10.88</v>
          </cell>
        </row>
        <row r="14">
          <cell r="F14">
            <v>10.5</v>
          </cell>
          <cell r="H14">
            <v>9.85</v>
          </cell>
        </row>
        <row r="15">
          <cell r="F15">
            <v>16.583333333333332</v>
          </cell>
          <cell r="H15">
            <v>12.731111111111112</v>
          </cell>
        </row>
        <row r="16">
          <cell r="F16">
            <v>16</v>
          </cell>
          <cell r="H16">
            <v>13.275555555555556</v>
          </cell>
        </row>
        <row r="17">
          <cell r="F17">
            <v>18.666666666666668</v>
          </cell>
          <cell r="H17">
            <v>14.475555555555557</v>
          </cell>
        </row>
        <row r="18">
          <cell r="F18">
            <v>20</v>
          </cell>
          <cell r="H18">
            <v>15.477777777777776</v>
          </cell>
        </row>
        <row r="19">
          <cell r="F19">
            <v>15</v>
          </cell>
          <cell r="H19">
            <v>12.373333333333333</v>
          </cell>
        </row>
        <row r="20">
          <cell r="F20">
            <v>15</v>
          </cell>
          <cell r="H20">
            <v>11.785555555555556</v>
          </cell>
        </row>
        <row r="21">
          <cell r="F21">
            <v>13</v>
          </cell>
          <cell r="H21">
            <v>11.413333333333334</v>
          </cell>
        </row>
        <row r="22">
          <cell r="F22">
            <v>10.5</v>
          </cell>
          <cell r="H22">
            <v>10.115555555555554</v>
          </cell>
        </row>
        <row r="23">
          <cell r="F23">
            <v>9</v>
          </cell>
          <cell r="H23">
            <v>8.4622222222222216</v>
          </cell>
        </row>
        <row r="24">
          <cell r="F24">
            <v>8.5</v>
          </cell>
          <cell r="H24">
            <v>7.8511111111111118</v>
          </cell>
        </row>
        <row r="25">
          <cell r="F25">
            <v>9.25</v>
          </cell>
          <cell r="H25">
            <v>8.0566666666666666</v>
          </cell>
        </row>
        <row r="26">
          <cell r="F26">
            <v>9.5416666666666661</v>
          </cell>
          <cell r="H26">
            <v>8.1916666666666647</v>
          </cell>
        </row>
        <row r="27">
          <cell r="F27">
            <v>9.5</v>
          </cell>
          <cell r="H27">
            <v>8.068888888888889</v>
          </cell>
        </row>
        <row r="28">
          <cell r="F28">
            <v>9.8333333333333339</v>
          </cell>
          <cell r="H28">
            <v>8.3644444444444446</v>
          </cell>
        </row>
        <row r="29">
          <cell r="F29">
            <v>10.666666666666666</v>
          </cell>
          <cell r="H29">
            <v>9.0444444444444443</v>
          </cell>
        </row>
        <row r="30">
          <cell r="F30">
            <v>11.166666666666666</v>
          </cell>
          <cell r="H30">
            <v>9.6011111111111109</v>
          </cell>
        </row>
        <row r="31">
          <cell r="F31">
            <v>9.0833333333333339</v>
          </cell>
          <cell r="H31">
            <v>8.3222222222222229</v>
          </cell>
        </row>
        <row r="32">
          <cell r="F32">
            <v>8.5833333333333339</v>
          </cell>
          <cell r="H32">
            <v>8.06</v>
          </cell>
        </row>
        <row r="33">
          <cell r="F33">
            <v>7.916666666666667</v>
          </cell>
          <cell r="H33">
            <v>7.5177777777777779</v>
          </cell>
        </row>
        <row r="34">
          <cell r="F34">
            <v>8</v>
          </cell>
          <cell r="H34">
            <v>7.4244444444444442</v>
          </cell>
        </row>
        <row r="35">
          <cell r="F35">
            <v>7.916666666666667</v>
          </cell>
          <cell r="H35">
            <v>7.3322222222222235</v>
          </cell>
        </row>
        <row r="36">
          <cell r="F36">
            <v>7.583333333333333</v>
          </cell>
          <cell r="H36">
            <v>7.5955555555555554</v>
          </cell>
        </row>
        <row r="37">
          <cell r="F37">
            <v>6.833333333333333</v>
          </cell>
          <cell r="H37">
            <v>6.3933333333333335</v>
          </cell>
        </row>
        <row r="38">
          <cell r="F38">
            <v>6.041666666666667</v>
          </cell>
          <cell r="H38">
            <v>6.0516666666666667</v>
          </cell>
        </row>
        <row r="39">
          <cell r="F39">
            <v>5.916666666666667</v>
          </cell>
          <cell r="H39">
            <v>5.8144444444444447</v>
          </cell>
        </row>
        <row r="40">
          <cell r="F40">
            <v>6</v>
          </cell>
          <cell r="H40">
            <v>5.3855555555555563</v>
          </cell>
        </row>
        <row r="41">
          <cell r="F41">
            <v>6.75</v>
          </cell>
          <cell r="H41">
            <v>5.9044444444444437</v>
          </cell>
        </row>
        <row r="42">
          <cell r="F42">
            <v>6.916666666666667</v>
          </cell>
          <cell r="H42">
            <v>6.2022222222222227</v>
          </cell>
        </row>
        <row r="43">
          <cell r="F43">
            <v>6.875</v>
          </cell>
          <cell r="H43">
            <v>5.9472222222222229</v>
          </cell>
        </row>
        <row r="44">
          <cell r="F44">
            <v>6.833333333333333</v>
          </cell>
          <cell r="H44">
            <v>5.9988888888888896</v>
          </cell>
        </row>
        <row r="45">
          <cell r="F45">
            <v>7.5</v>
          </cell>
          <cell r="H45">
            <v>6.402222222222222</v>
          </cell>
        </row>
        <row r="46">
          <cell r="F46">
            <v>8.0833333333333339</v>
          </cell>
          <cell r="H46">
            <v>6.8722222222222227</v>
          </cell>
        </row>
        <row r="47">
          <cell r="F47">
            <v>8.4583333333333339</v>
          </cell>
          <cell r="H47">
            <v>7.266111111111111</v>
          </cell>
        </row>
        <row r="48">
          <cell r="F48">
            <v>9.625</v>
          </cell>
          <cell r="H48">
            <v>8.0016666666666669</v>
          </cell>
        </row>
        <row r="49">
          <cell r="F49">
            <v>9.7083333333333339</v>
          </cell>
          <cell r="H49">
            <v>8.3827777777777772</v>
          </cell>
        </row>
        <row r="50">
          <cell r="F50">
            <v>8.25</v>
          </cell>
          <cell r="H50">
            <v>7.9655555555555546</v>
          </cell>
        </row>
        <row r="51">
          <cell r="F51">
            <v>8.25</v>
          </cell>
          <cell r="H51">
            <v>8.2077777777777765</v>
          </cell>
        </row>
        <row r="52">
          <cell r="F52">
            <v>8.25</v>
          </cell>
          <cell r="H52">
            <v>8.6022222222222222</v>
          </cell>
        </row>
        <row r="53">
          <cell r="F53">
            <v>8.25</v>
          </cell>
          <cell r="H53">
            <v>9.1355555555555554</v>
          </cell>
        </row>
        <row r="54">
          <cell r="F54">
            <v>8</v>
          </cell>
          <cell r="H54">
            <v>8.94</v>
          </cell>
        </row>
        <row r="55">
          <cell r="F55">
            <v>7.416666666666667</v>
          </cell>
          <cell r="H55">
            <v>8.5488888888888894</v>
          </cell>
        </row>
        <row r="56">
          <cell r="F56">
            <v>6.333333333333333</v>
          </cell>
          <cell r="H56">
            <v>7.5355555555555567</v>
          </cell>
        </row>
        <row r="57">
          <cell r="F57">
            <v>5.75</v>
          </cell>
          <cell r="H57">
            <v>6.9877777777777785</v>
          </cell>
        </row>
        <row r="58">
          <cell r="F58">
            <v>5.5</v>
          </cell>
          <cell r="H58">
            <v>6.6022222222222213</v>
          </cell>
        </row>
        <row r="59">
          <cell r="F59">
            <v>4.583333333333333</v>
          </cell>
          <cell r="H59">
            <v>5.8088888888888901</v>
          </cell>
        </row>
        <row r="60">
          <cell r="F60">
            <v>4</v>
          </cell>
          <cell r="H60">
            <v>5.31</v>
          </cell>
        </row>
        <row r="61">
          <cell r="F61">
            <v>3.75</v>
          </cell>
          <cell r="H61">
            <v>4.6399999999999997</v>
          </cell>
        </row>
        <row r="62">
          <cell r="F62">
            <v>3.1666666666666665</v>
          </cell>
          <cell r="H62">
            <v>3.9499999999999997</v>
          </cell>
        </row>
        <row r="63">
          <cell r="F63">
            <v>3</v>
          </cell>
          <cell r="H63">
            <v>4.6999999999999993</v>
          </cell>
        </row>
        <row r="64">
          <cell r="F64">
            <v>3</v>
          </cell>
          <cell r="H64">
            <v>3.9455555555555546</v>
          </cell>
        </row>
        <row r="65">
          <cell r="F65">
            <v>3</v>
          </cell>
          <cell r="H65">
            <v>3.5544444444444441</v>
          </cell>
        </row>
        <row r="66">
          <cell r="F66">
            <v>3</v>
          </cell>
          <cell r="H66">
            <v>3.3288888888888888</v>
          </cell>
        </row>
        <row r="67">
          <cell r="F67">
            <v>3</v>
          </cell>
          <cell r="H67">
            <v>3.0388888888888892</v>
          </cell>
        </row>
        <row r="68">
          <cell r="F68">
            <v>3.25</v>
          </cell>
          <cell r="H68">
            <v>3.18</v>
          </cell>
        </row>
        <row r="69">
          <cell r="F69">
            <v>4.083333333333333</v>
          </cell>
          <cell r="H69">
            <v>4.0888888888888886</v>
          </cell>
        </row>
        <row r="70">
          <cell r="F70">
            <v>4.583333333333333</v>
          </cell>
          <cell r="H70">
            <v>4.0199999999999996</v>
          </cell>
        </row>
        <row r="71">
          <cell r="F71">
            <v>5.25</v>
          </cell>
          <cell r="H71">
            <v>4.4544444444444444</v>
          </cell>
        </row>
        <row r="72">
          <cell r="F72">
            <v>5.833333333333333</v>
          </cell>
          <cell r="H72">
            <v>5.3311111111111114</v>
          </cell>
        </row>
        <row r="73">
          <cell r="F73">
            <v>6</v>
          </cell>
          <cell r="H73">
            <v>4.8644444444444446</v>
          </cell>
        </row>
        <row r="74">
          <cell r="F74">
            <v>5.75</v>
          </cell>
          <cell r="H74">
            <v>4.4355555555555553</v>
          </cell>
        </row>
        <row r="75">
          <cell r="F75">
            <v>5.666666666666667</v>
          </cell>
          <cell r="H75">
            <v>4.2233333333333336</v>
          </cell>
        </row>
        <row r="76">
          <cell r="F76">
            <v>5.25</v>
          </cell>
          <cell r="H76">
            <v>3.6522222222222225</v>
          </cell>
        </row>
        <row r="77">
          <cell r="F77">
            <v>5.25</v>
          </cell>
          <cell r="H77">
            <v>3.5</v>
          </cell>
        </row>
        <row r="78">
          <cell r="F78">
            <v>5.25</v>
          </cell>
          <cell r="H78">
            <v>3.3055555555555554</v>
          </cell>
        </row>
        <row r="79">
          <cell r="F79">
            <v>5.25</v>
          </cell>
          <cell r="H79">
            <v>2.9444444444444442</v>
          </cell>
        </row>
        <row r="80">
          <cell r="F80">
            <v>5.333333333333333</v>
          </cell>
          <cell r="H80">
            <v>2.9444444444444442</v>
          </cell>
        </row>
        <row r="81">
          <cell r="F81">
            <v>5.5</v>
          </cell>
          <cell r="H81">
            <v>3.0277777777777781</v>
          </cell>
        </row>
        <row r="82">
          <cell r="F82">
            <v>5.5</v>
          </cell>
          <cell r="H82">
            <v>3.0833333333333335</v>
          </cell>
        </row>
        <row r="83">
          <cell r="F83">
            <v>5.5</v>
          </cell>
          <cell r="H83">
            <v>3.2777777777777772</v>
          </cell>
        </row>
        <row r="84">
          <cell r="F84">
            <v>5.5</v>
          </cell>
          <cell r="H84">
            <v>3.5833333333333335</v>
          </cell>
        </row>
        <row r="85">
          <cell r="F85">
            <v>5.5</v>
          </cell>
          <cell r="H85">
            <v>3.5833333333333335</v>
          </cell>
        </row>
        <row r="86">
          <cell r="F86">
            <v>5.416666666666667</v>
          </cell>
          <cell r="H86">
            <v>3.7222222222222219</v>
          </cell>
        </row>
        <row r="87">
          <cell r="F87">
            <v>4.833333333333333</v>
          </cell>
          <cell r="H87">
            <v>3.3888888888888893</v>
          </cell>
        </row>
        <row r="88">
          <cell r="F88">
            <v>4.75</v>
          </cell>
          <cell r="H88">
            <v>3.2666666666666671</v>
          </cell>
        </row>
        <row r="89">
          <cell r="F89">
            <v>4.833333333333333</v>
          </cell>
          <cell r="H89">
            <v>3.1388888888888888</v>
          </cell>
        </row>
        <row r="90">
          <cell r="F90">
            <v>5.166666666666667</v>
          </cell>
          <cell r="H90">
            <v>3.2222222222222219</v>
          </cell>
        </row>
        <row r="91">
          <cell r="F91">
            <v>5.416666666666667</v>
          </cell>
          <cell r="H91">
            <v>3.3611111111111107</v>
          </cell>
        </row>
        <row r="92">
          <cell r="F92">
            <v>5.75</v>
          </cell>
          <cell r="H92">
            <v>3.5833333333333335</v>
          </cell>
        </row>
        <row r="93">
          <cell r="F93">
            <v>6.333333333333333</v>
          </cell>
          <cell r="H93">
            <v>3.9722222222222219</v>
          </cell>
        </row>
        <row r="94">
          <cell r="F94">
            <v>6.5</v>
          </cell>
          <cell r="H94">
            <v>4.1388888888888893</v>
          </cell>
        </row>
        <row r="95">
          <cell r="F95">
            <v>6.5</v>
          </cell>
          <cell r="H95">
            <v>4.166666666666667</v>
          </cell>
        </row>
        <row r="96">
          <cell r="F96">
            <v>5.333333333333333</v>
          </cell>
          <cell r="H96">
            <v>3.6</v>
          </cell>
        </row>
        <row r="97">
          <cell r="F97">
            <v>4.083333333333333</v>
          </cell>
          <cell r="H97">
            <v>2.8888888888888893</v>
          </cell>
        </row>
        <row r="98">
          <cell r="F98">
            <v>3.4166666666666665</v>
          </cell>
          <cell r="H98">
            <v>2.4444444444444442</v>
          </cell>
        </row>
        <row r="99">
          <cell r="F99">
            <v>2.0833333333333335</v>
          </cell>
          <cell r="H99">
            <v>1.5</v>
          </cell>
        </row>
        <row r="100">
          <cell r="F100">
            <v>1.75</v>
          </cell>
          <cell r="H100">
            <v>1.25</v>
          </cell>
        </row>
        <row r="101">
          <cell r="F101">
            <v>1.75</v>
          </cell>
          <cell r="H101">
            <v>1.3611111111111109</v>
          </cell>
        </row>
        <row r="102">
          <cell r="F102">
            <v>1.75</v>
          </cell>
          <cell r="H102">
            <v>1.5</v>
          </cell>
        </row>
        <row r="103">
          <cell r="F103">
            <v>1.4166666666666667</v>
          </cell>
          <cell r="H103">
            <v>1.3888888888888886</v>
          </cell>
        </row>
        <row r="104">
          <cell r="F104">
            <v>1.25</v>
          </cell>
          <cell r="H104">
            <v>1.3611111111111109</v>
          </cell>
        </row>
        <row r="105">
          <cell r="F105">
            <v>1.1666666666666667</v>
          </cell>
          <cell r="H105">
            <v>1.4722222222222223</v>
          </cell>
        </row>
        <row r="106">
          <cell r="F106">
            <v>1</v>
          </cell>
          <cell r="H106">
            <v>1.3055555555555556</v>
          </cell>
        </row>
        <row r="107">
          <cell r="F107">
            <v>1</v>
          </cell>
          <cell r="H107">
            <v>1.25</v>
          </cell>
        </row>
        <row r="108">
          <cell r="F108">
            <v>1</v>
          </cell>
          <cell r="H108">
            <v>1.1388888888888891</v>
          </cell>
        </row>
        <row r="109">
          <cell r="F109">
            <v>1.0833333333333333</v>
          </cell>
          <cell r="H109">
            <v>1.0277777777777777</v>
          </cell>
        </row>
        <row r="110">
          <cell r="F110">
            <v>1.5</v>
          </cell>
          <cell r="H110">
            <v>1.1944444444444444</v>
          </cell>
        </row>
        <row r="111">
          <cell r="F111">
            <v>2</v>
          </cell>
          <cell r="H111">
            <v>1.5</v>
          </cell>
        </row>
        <row r="112">
          <cell r="F112">
            <v>2.5</v>
          </cell>
          <cell r="H112">
            <v>1.6666666666666667</v>
          </cell>
        </row>
        <row r="113">
          <cell r="F113">
            <v>3</v>
          </cell>
          <cell r="H113">
            <v>1.8333333333333333</v>
          </cell>
        </row>
        <row r="114">
          <cell r="F114">
            <v>3.5</v>
          </cell>
          <cell r="H114">
            <v>2.0277777777777781</v>
          </cell>
        </row>
        <row r="115">
          <cell r="F115">
            <v>4</v>
          </cell>
          <cell r="H115">
            <v>2.3611111111111112</v>
          </cell>
        </row>
        <row r="116">
          <cell r="F116">
            <v>4.583333333333333</v>
          </cell>
          <cell r="H116">
            <v>2.7222222222222219</v>
          </cell>
        </row>
        <row r="117">
          <cell r="F117">
            <v>5</v>
          </cell>
          <cell r="H117">
            <v>3.0555555555555554</v>
          </cell>
        </row>
        <row r="118">
          <cell r="F118">
            <v>5.25</v>
          </cell>
          <cell r="H118">
            <v>3.25</v>
          </cell>
        </row>
        <row r="119">
          <cell r="F119">
            <v>5.25</v>
          </cell>
          <cell r="H119">
            <v>3.25</v>
          </cell>
        </row>
        <row r="120">
          <cell r="F120">
            <v>5.25</v>
          </cell>
          <cell r="H120">
            <v>3.3055555555555558</v>
          </cell>
        </row>
        <row r="121">
          <cell r="F121">
            <v>5.25</v>
          </cell>
          <cell r="H121">
            <v>3.3333333333333335</v>
          </cell>
        </row>
        <row r="122">
          <cell r="F122">
            <v>5.083333333333333</v>
          </cell>
          <cell r="H122">
            <v>3.3611111111111107</v>
          </cell>
        </row>
        <row r="123">
          <cell r="F123">
            <v>4.416666666666667</v>
          </cell>
          <cell r="H123">
            <v>3.1111111111111107</v>
          </cell>
        </row>
        <row r="124">
          <cell r="F124">
            <v>2.75</v>
          </cell>
          <cell r="H124">
            <v>2.3611111111111112</v>
          </cell>
        </row>
        <row r="125">
          <cell r="F125">
            <v>2</v>
          </cell>
          <cell r="H125">
            <v>1.8333333333333333</v>
          </cell>
        </row>
        <row r="126">
          <cell r="F126">
            <v>2</v>
          </cell>
          <cell r="H126">
            <v>1.8333333333333333</v>
          </cell>
        </row>
        <row r="127">
          <cell r="F127">
            <v>0.70833333333333337</v>
          </cell>
          <cell r="H127">
            <v>0.98055555555555562</v>
          </cell>
        </row>
        <row r="128">
          <cell r="F128">
            <v>0.125</v>
          </cell>
          <cell r="H128">
            <v>0.3527777777777778</v>
          </cell>
        </row>
        <row r="129">
          <cell r="F129">
            <v>0.125</v>
          </cell>
          <cell r="H129">
            <v>0.15833333333333333</v>
          </cell>
        </row>
        <row r="130">
          <cell r="F130">
            <v>0.125</v>
          </cell>
          <cell r="H130">
            <v>0.15833333333333333</v>
          </cell>
        </row>
        <row r="131">
          <cell r="F131">
            <v>0.125</v>
          </cell>
          <cell r="H131">
            <v>0.15833333333333333</v>
          </cell>
        </row>
        <row r="132">
          <cell r="F132">
            <v>0.125</v>
          </cell>
          <cell r="H132">
            <v>0.15833333333333333</v>
          </cell>
        </row>
        <row r="133">
          <cell r="F133">
            <v>0.125</v>
          </cell>
          <cell r="H133">
            <v>0.18611111111111112</v>
          </cell>
        </row>
        <row r="134">
          <cell r="F134">
            <v>0.125</v>
          </cell>
          <cell r="H134">
            <v>0.3527777777777778</v>
          </cell>
        </row>
        <row r="135">
          <cell r="F135">
            <v>0.125</v>
          </cell>
          <cell r="H135">
            <v>0.39166666666666666</v>
          </cell>
        </row>
        <row r="136">
          <cell r="F136">
            <v>0.125</v>
          </cell>
          <cell r="H136">
            <v>0.39166666666666666</v>
          </cell>
        </row>
        <row r="137">
          <cell r="F137">
            <v>0.125</v>
          </cell>
          <cell r="H137">
            <v>0.39166666666666666</v>
          </cell>
        </row>
        <row r="138">
          <cell r="F138">
            <v>0.125</v>
          </cell>
          <cell r="H138">
            <v>0.39166666666666666</v>
          </cell>
        </row>
        <row r="139">
          <cell r="F139">
            <v>0.125</v>
          </cell>
          <cell r="H139">
            <v>0.39166666666666666</v>
          </cell>
        </row>
        <row r="140">
          <cell r="F140">
            <v>0.125</v>
          </cell>
          <cell r="H140">
            <v>0.39166666666666666</v>
          </cell>
        </row>
        <row r="141">
          <cell r="F141">
            <v>0.125</v>
          </cell>
          <cell r="H141">
            <v>0.39166666666666666</v>
          </cell>
        </row>
        <row r="142">
          <cell r="F142">
            <v>0.125</v>
          </cell>
          <cell r="H142">
            <v>0.39166666666666666</v>
          </cell>
        </row>
        <row r="143">
          <cell r="F143">
            <v>0.125</v>
          </cell>
          <cell r="H143">
            <v>0.39166666666666666</v>
          </cell>
        </row>
        <row r="144">
          <cell r="F144">
            <v>0.125</v>
          </cell>
          <cell r="H144">
            <v>0.39166666666666666</v>
          </cell>
        </row>
        <row r="145">
          <cell r="F145">
            <v>0.125</v>
          </cell>
          <cell r="H145">
            <v>0.40833333333333338</v>
          </cell>
        </row>
        <row r="146">
          <cell r="F146">
            <v>0.125</v>
          </cell>
          <cell r="H146">
            <v>0.40833333333333338</v>
          </cell>
        </row>
        <row r="147">
          <cell r="F147">
            <v>0.125</v>
          </cell>
          <cell r="H147">
            <v>0.40833333333333338</v>
          </cell>
        </row>
        <row r="148">
          <cell r="F148">
            <v>0.125</v>
          </cell>
          <cell r="H148">
            <v>0.40833333333333338</v>
          </cell>
        </row>
        <row r="149">
          <cell r="F149">
            <v>0.125</v>
          </cell>
          <cell r="H149">
            <v>0.40833333333333338</v>
          </cell>
        </row>
        <row r="150">
          <cell r="F150">
            <v>0.125</v>
          </cell>
          <cell r="H150">
            <v>0.40833333333333338</v>
          </cell>
        </row>
        <row r="151">
          <cell r="F151">
            <v>0.125</v>
          </cell>
          <cell r="H151">
            <v>0.40833333333333338</v>
          </cell>
        </row>
        <row r="152">
          <cell r="F152">
            <v>0.125</v>
          </cell>
          <cell r="H152">
            <v>0.32500000000000001</v>
          </cell>
        </row>
        <row r="153">
          <cell r="F153">
            <v>0.125</v>
          </cell>
          <cell r="H153">
            <v>0.32500000000000001</v>
          </cell>
        </row>
        <row r="154">
          <cell r="F154">
            <v>0.125</v>
          </cell>
          <cell r="H154">
            <v>0.24166666666666667</v>
          </cell>
        </row>
        <row r="155">
          <cell r="F155">
            <v>0.20833333333333334</v>
          </cell>
          <cell r="H155">
            <v>0.26944444444444443</v>
          </cell>
        </row>
        <row r="156">
          <cell r="F156">
            <v>0.375</v>
          </cell>
          <cell r="H156">
            <v>0.25833333333333336</v>
          </cell>
        </row>
        <row r="157">
          <cell r="F157">
            <v>0.375</v>
          </cell>
          <cell r="H157">
            <v>0.25833333333333336</v>
          </cell>
        </row>
        <row r="158">
          <cell r="F158">
            <v>0.375</v>
          </cell>
          <cell r="H158">
            <v>0.25833333333333336</v>
          </cell>
        </row>
        <row r="159">
          <cell r="F159">
            <v>0.45833333333333331</v>
          </cell>
          <cell r="H159">
            <v>0.28611111111111115</v>
          </cell>
        </row>
        <row r="160">
          <cell r="F160">
            <v>0.70833333333333337</v>
          </cell>
          <cell r="H160">
            <v>0.36944444444444441</v>
          </cell>
        </row>
        <row r="161">
          <cell r="F161">
            <v>0.95833333333333337</v>
          </cell>
          <cell r="H161">
            <v>0.45277777777777778</v>
          </cell>
        </row>
        <row r="162">
          <cell r="F162">
            <v>1.125</v>
          </cell>
          <cell r="H162">
            <v>0.61944444444444446</v>
          </cell>
        </row>
        <row r="163">
          <cell r="F163">
            <v>1.2083333333333333</v>
          </cell>
          <cell r="H163">
            <v>0.70277777777777783</v>
          </cell>
        </row>
        <row r="164">
          <cell r="F164">
            <v>1.4583333333333333</v>
          </cell>
          <cell r="H164">
            <v>0.86944444444444446</v>
          </cell>
        </row>
        <row r="165">
          <cell r="F165">
            <v>1.7083333333333333</v>
          </cell>
          <cell r="H165">
            <v>0.95277777777777783</v>
          </cell>
        </row>
        <row r="166">
          <cell r="F166">
            <v>1.9583333333333333</v>
          </cell>
          <cell r="H166">
            <v>1.1194444444444445</v>
          </cell>
        </row>
        <row r="167">
          <cell r="F167">
            <v>2.2083333333333335</v>
          </cell>
          <cell r="H167">
            <v>1.2861111111111112</v>
          </cell>
        </row>
        <row r="168">
          <cell r="F168">
            <v>2.375</v>
          </cell>
          <cell r="H168">
            <v>1.3416666666666668</v>
          </cell>
        </row>
        <row r="169">
          <cell r="F169">
            <v>2.375</v>
          </cell>
          <cell r="H169">
            <v>1.3416666666666668</v>
          </cell>
        </row>
        <row r="170">
          <cell r="F170">
            <v>2.0416666666666665</v>
          </cell>
          <cell r="H170">
            <v>1.2305555555555554</v>
          </cell>
        </row>
        <row r="171">
          <cell r="F171">
            <v>1.625</v>
          </cell>
          <cell r="H171">
            <v>1.0916666666666666</v>
          </cell>
        </row>
        <row r="172">
          <cell r="F172">
            <v>1.125</v>
          </cell>
          <cell r="H172">
            <v>0.7583333333333333</v>
          </cell>
        </row>
        <row r="173">
          <cell r="F173">
            <v>0.125</v>
          </cell>
          <cell r="H173">
            <v>9.1666666666666674E-2</v>
          </cell>
        </row>
        <row r="174">
          <cell r="F174">
            <v>0.125</v>
          </cell>
          <cell r="H174">
            <v>9.1666666666666674E-2</v>
          </cell>
        </row>
        <row r="175">
          <cell r="F175">
            <v>0.125</v>
          </cell>
          <cell r="H175">
            <v>9.1666666666666674E-2</v>
          </cell>
        </row>
        <row r="176">
          <cell r="F176">
            <v>0.125</v>
          </cell>
          <cell r="H176">
            <v>9.1666666666666674E-2</v>
          </cell>
        </row>
        <row r="177">
          <cell r="F177">
            <v>0.125</v>
          </cell>
          <cell r="H177">
            <v>9.1666666666666674E-2</v>
          </cell>
        </row>
        <row r="178">
          <cell r="F178">
            <v>0.125</v>
          </cell>
          <cell r="H178">
            <v>9.1666666666666674E-2</v>
          </cell>
        </row>
        <row r="179">
          <cell r="F179">
            <v>0.125</v>
          </cell>
          <cell r="H179">
            <v>9.1666666666666674E-2</v>
          </cell>
        </row>
        <row r="180">
          <cell r="F180">
            <v>0.20833333333333334</v>
          </cell>
          <cell r="H180">
            <v>0.14722222222222223</v>
          </cell>
        </row>
        <row r="181">
          <cell r="F181">
            <v>0.95833333333333337</v>
          </cell>
          <cell r="H181">
            <v>0.67499999999999993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s.gov.au/" TargetMode="External"/><Relationship Id="rId3" Type="http://schemas.openxmlformats.org/officeDocument/2006/relationships/hyperlink" Target="http://abs.gov.au/" TargetMode="External"/><Relationship Id="rId7" Type="http://schemas.openxmlformats.org/officeDocument/2006/relationships/hyperlink" Target="http://www.newyorkfed.or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abs.gov.au/" TargetMode="External"/><Relationship Id="rId1" Type="http://schemas.openxmlformats.org/officeDocument/2006/relationships/hyperlink" Target="http://abs.gov.au/" TargetMode="External"/><Relationship Id="rId6" Type="http://schemas.openxmlformats.org/officeDocument/2006/relationships/hyperlink" Target="http://www.abs.gov.au/" TargetMode="External"/><Relationship Id="rId11" Type="http://schemas.openxmlformats.org/officeDocument/2006/relationships/hyperlink" Target="http://www.newyorkfed.org/" TargetMode="External"/><Relationship Id="rId5" Type="http://schemas.openxmlformats.org/officeDocument/2006/relationships/hyperlink" Target="https://www.rba.gov.au/statistics/" TargetMode="External"/><Relationship Id="rId10" Type="http://schemas.openxmlformats.org/officeDocument/2006/relationships/hyperlink" Target="http://www.wmcompany.com/" TargetMode="External"/><Relationship Id="rId4" Type="http://schemas.openxmlformats.org/officeDocument/2006/relationships/hyperlink" Target="http://abs.gov.au/" TargetMode="External"/><Relationship Id="rId9" Type="http://schemas.openxmlformats.org/officeDocument/2006/relationships/hyperlink" Target="http://www.abs.gov.a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6E62-25C6-4153-BEED-4477C90CAF90}">
  <dimension ref="A2:C36"/>
  <sheetViews>
    <sheetView workbookViewId="0">
      <selection activeCell="C10" sqref="C10"/>
    </sheetView>
  </sheetViews>
  <sheetFormatPr baseColWidth="10" defaultColWidth="11.42578125" defaultRowHeight="15"/>
  <cols>
    <col min="1" max="1" width="28.28515625" style="2" bestFit="1" customWidth="1"/>
    <col min="2" max="2" width="11.42578125" style="2"/>
    <col min="3" max="3" width="61.28515625" style="2" bestFit="1" customWidth="1"/>
    <col min="4" max="16384" width="11.42578125" style="2"/>
  </cols>
  <sheetData>
    <row r="2" spans="1:3" ht="18.75">
      <c r="A2" s="70" t="s">
        <v>174</v>
      </c>
      <c r="B2" s="70"/>
      <c r="C2" s="65" t="s">
        <v>175</v>
      </c>
    </row>
    <row r="3" spans="1:3">
      <c r="A3" s="67" t="str">
        <f>RBA!B2</f>
        <v>Interbank Overnight Cash Rate</v>
      </c>
      <c r="B3" s="62" t="s">
        <v>17</v>
      </c>
      <c r="C3" s="62" t="s">
        <v>166</v>
      </c>
    </row>
    <row r="4" spans="1:3">
      <c r="A4" s="68"/>
      <c r="B4" s="63" t="s">
        <v>136</v>
      </c>
      <c r="C4" s="63" t="s">
        <v>167</v>
      </c>
    </row>
    <row r="5" spans="1:3">
      <c r="A5" s="68"/>
      <c r="B5" s="63" t="s">
        <v>137</v>
      </c>
      <c r="C5" s="63" t="s">
        <v>168</v>
      </c>
    </row>
    <row r="6" spans="1:3">
      <c r="A6" s="69"/>
      <c r="B6" s="64" t="s">
        <v>138</v>
      </c>
      <c r="C6" s="64" t="s">
        <v>169</v>
      </c>
    </row>
    <row r="7" spans="1:3">
      <c r="A7" s="67" t="str">
        <f>RBA!C2</f>
        <v>3-month BABs/NCDs</v>
      </c>
      <c r="B7" s="62" t="s">
        <v>22</v>
      </c>
      <c r="C7" s="62" t="s">
        <v>166</v>
      </c>
    </row>
    <row r="8" spans="1:3">
      <c r="A8" s="68"/>
      <c r="B8" s="63" t="s">
        <v>139</v>
      </c>
      <c r="C8" s="63" t="s">
        <v>167</v>
      </c>
    </row>
    <row r="9" spans="1:3">
      <c r="A9" s="68"/>
      <c r="B9" s="63" t="s">
        <v>140</v>
      </c>
      <c r="C9" s="63" t="s">
        <v>168</v>
      </c>
    </row>
    <row r="10" spans="1:3">
      <c r="A10" s="69"/>
      <c r="B10" s="64" t="s">
        <v>141</v>
      </c>
      <c r="C10" s="64" t="s">
        <v>169</v>
      </c>
    </row>
    <row r="11" spans="1:3">
      <c r="A11" s="2" t="str">
        <f>RBA!D2</f>
        <v>Real GDP</v>
      </c>
      <c r="B11" s="2" t="s">
        <v>29</v>
      </c>
      <c r="C11" s="2" t="s">
        <v>170</v>
      </c>
    </row>
    <row r="12" spans="1:3">
      <c r="A12" s="2" t="str">
        <f>RBA!M2</f>
        <v>Household consumption</v>
      </c>
      <c r="B12" s="2" t="s">
        <v>70</v>
      </c>
      <c r="C12" s="2" t="s">
        <v>170</v>
      </c>
    </row>
    <row r="13" spans="1:3">
      <c r="A13" s="2" t="str">
        <f>RBA!N2</f>
        <v>Public demand</v>
      </c>
      <c r="B13" s="2" t="s">
        <v>69</v>
      </c>
      <c r="C13" s="2" t="s">
        <v>170</v>
      </c>
    </row>
    <row r="14" spans="1:3">
      <c r="A14" s="2" t="str">
        <f>RBA!G2</f>
        <v>Terms of trade</v>
      </c>
      <c r="B14" s="2" t="s">
        <v>41</v>
      </c>
      <c r="C14" s="2" t="s">
        <v>170</v>
      </c>
    </row>
    <row r="15" spans="1:3">
      <c r="A15" s="67" t="str">
        <f>RBA!F2</f>
        <v>GDP Deflactor</v>
      </c>
      <c r="B15" s="62" t="s">
        <v>36</v>
      </c>
      <c r="C15" s="62" t="s">
        <v>176</v>
      </c>
    </row>
    <row r="16" spans="1:3">
      <c r="A16" s="68"/>
      <c r="B16" s="63" t="s">
        <v>134</v>
      </c>
      <c r="C16" s="63" t="s">
        <v>177</v>
      </c>
    </row>
    <row r="17" spans="1:3">
      <c r="A17" s="68"/>
      <c r="B17" s="63" t="s">
        <v>142</v>
      </c>
      <c r="C17" s="63" t="s">
        <v>178</v>
      </c>
    </row>
    <row r="18" spans="1:3">
      <c r="A18" s="69"/>
      <c r="B18" s="64" t="s">
        <v>143</v>
      </c>
      <c r="C18" s="64" t="s">
        <v>179</v>
      </c>
    </row>
    <row r="19" spans="1:3">
      <c r="A19" s="67" t="str">
        <f>RBA!H2</f>
        <v>Consumer price index</v>
      </c>
      <c r="B19" s="2" t="s">
        <v>50</v>
      </c>
      <c r="C19" s="62" t="s">
        <v>176</v>
      </c>
    </row>
    <row r="20" spans="1:3">
      <c r="A20" s="68"/>
      <c r="B20" s="2" t="s">
        <v>135</v>
      </c>
      <c r="C20" s="63" t="s">
        <v>177</v>
      </c>
    </row>
    <row r="21" spans="1:3">
      <c r="A21" s="68"/>
      <c r="B21" s="2" t="s">
        <v>148</v>
      </c>
      <c r="C21" s="63" t="s">
        <v>178</v>
      </c>
    </row>
    <row r="22" spans="1:3">
      <c r="A22" s="69"/>
      <c r="B22" s="2" t="s">
        <v>149</v>
      </c>
      <c r="C22" s="64" t="s">
        <v>179</v>
      </c>
    </row>
    <row r="23" spans="1:3">
      <c r="A23" s="67" t="str">
        <f>RBA!I2</f>
        <v>United States Federal Funds Maximum Target Rate</v>
      </c>
      <c r="B23" s="62" t="s">
        <v>144</v>
      </c>
      <c r="C23" s="62" t="s">
        <v>166</v>
      </c>
    </row>
    <row r="24" spans="1:3">
      <c r="A24" s="68"/>
      <c r="B24" s="63" t="s">
        <v>145</v>
      </c>
      <c r="C24" s="63" t="s">
        <v>167</v>
      </c>
    </row>
    <row r="25" spans="1:3">
      <c r="A25" s="68"/>
      <c r="B25" s="63" t="s">
        <v>146</v>
      </c>
      <c r="C25" s="63" t="s">
        <v>168</v>
      </c>
    </row>
    <row r="26" spans="1:3">
      <c r="A26" s="69"/>
      <c r="B26" s="64" t="s">
        <v>147</v>
      </c>
      <c r="C26" s="64" t="s">
        <v>169</v>
      </c>
    </row>
    <row r="27" spans="1:3">
      <c r="A27" s="67" t="str">
        <f>RBA!J2</f>
        <v>Trade-weighted foreign interest rate</v>
      </c>
      <c r="B27" s="2" t="s">
        <v>159</v>
      </c>
      <c r="C27" s="62" t="s">
        <v>166</v>
      </c>
    </row>
    <row r="28" spans="1:3">
      <c r="A28" s="68"/>
      <c r="B28" s="2" t="s">
        <v>163</v>
      </c>
      <c r="C28" s="63" t="s">
        <v>167</v>
      </c>
    </row>
    <row r="29" spans="1:3">
      <c r="A29" s="68"/>
      <c r="B29" s="2" t="s">
        <v>164</v>
      </c>
      <c r="C29" s="63" t="s">
        <v>168</v>
      </c>
    </row>
    <row r="30" spans="1:3">
      <c r="A30" s="69"/>
      <c r="B30" s="2" t="s">
        <v>165</v>
      </c>
      <c r="C30" s="64" t="s">
        <v>169</v>
      </c>
    </row>
    <row r="31" spans="1:3">
      <c r="A31" s="62" t="str">
        <f>RBA!K2</f>
        <v>M1: Seasonally adjusted</v>
      </c>
      <c r="B31" s="62" t="s">
        <v>64</v>
      </c>
      <c r="C31" s="62" t="s">
        <v>169</v>
      </c>
    </row>
    <row r="32" spans="1:3">
      <c r="A32" s="2" t="str">
        <f>RBA!L2</f>
        <v>M3: Seasonally adjusted</v>
      </c>
      <c r="B32" s="2" t="s">
        <v>65</v>
      </c>
      <c r="C32" s="2" t="s">
        <v>169</v>
      </c>
    </row>
    <row r="33" spans="1:3" ht="15" customHeight="1">
      <c r="A33" s="67" t="str">
        <f>RBA!P2</f>
        <v>Invert real export-weighted index</v>
      </c>
      <c r="B33" s="62" t="s">
        <v>79</v>
      </c>
      <c r="C33" s="62" t="s">
        <v>166</v>
      </c>
    </row>
    <row r="34" spans="1:3">
      <c r="A34" s="68"/>
      <c r="B34" s="64" t="s">
        <v>156</v>
      </c>
      <c r="C34" s="64" t="s">
        <v>180</v>
      </c>
    </row>
    <row r="35" spans="1:3">
      <c r="A35" s="67" t="str">
        <f>RBA!R2</f>
        <v>Invert nominal exchange rate</v>
      </c>
      <c r="B35" s="62" t="s">
        <v>89</v>
      </c>
      <c r="C35" s="62" t="s">
        <v>166</v>
      </c>
    </row>
    <row r="36" spans="1:3">
      <c r="A36" s="69"/>
      <c r="B36" s="64" t="s">
        <v>157</v>
      </c>
      <c r="C36" s="64" t="s">
        <v>180</v>
      </c>
    </row>
  </sheetData>
  <mergeCells count="9">
    <mergeCell ref="A27:A30"/>
    <mergeCell ref="A33:A34"/>
    <mergeCell ref="A35:A36"/>
    <mergeCell ref="A2:B2"/>
    <mergeCell ref="A3:A6"/>
    <mergeCell ref="A7:A10"/>
    <mergeCell ref="A15:A18"/>
    <mergeCell ref="A19:A22"/>
    <mergeCell ref="A2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6CB3-1214-4E6F-9CD9-41FC8658AC31}">
  <dimension ref="A1:U19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T15" sqref="T15"/>
    </sheetView>
  </sheetViews>
  <sheetFormatPr baseColWidth="10" defaultColWidth="11.5703125" defaultRowHeight="15"/>
  <cols>
    <col min="1" max="1" width="11.5703125" style="2"/>
    <col min="2" max="2" width="20" style="2" customWidth="1"/>
    <col min="3" max="15" width="22.7109375" style="2" customWidth="1"/>
    <col min="16" max="16" width="25.28515625" style="2" customWidth="1"/>
    <col min="17" max="17" width="29" style="2" customWidth="1"/>
    <col min="18" max="21" width="7.85546875" style="2" customWidth="1"/>
    <col min="22" max="16384" width="11.5703125" style="2"/>
  </cols>
  <sheetData>
    <row r="1" spans="1:21" ht="18.75">
      <c r="A1" s="1" t="s">
        <v>42</v>
      </c>
      <c r="C1" s="3" t="s">
        <v>44</v>
      </c>
      <c r="D1" s="4" t="s">
        <v>43</v>
      </c>
      <c r="H1" s="66">
        <f>LN(K14)-LN(H14)</f>
        <v>0.48834627438635536</v>
      </c>
    </row>
    <row r="2" spans="1:21" ht="48.75">
      <c r="A2" s="26" t="s">
        <v>0</v>
      </c>
      <c r="B2" s="32" t="s">
        <v>8</v>
      </c>
      <c r="C2" s="29" t="s">
        <v>18</v>
      </c>
      <c r="D2" s="33" t="s">
        <v>23</v>
      </c>
      <c r="E2" s="33" t="s">
        <v>30</v>
      </c>
      <c r="F2" s="33" t="s">
        <v>34</v>
      </c>
      <c r="G2" s="33" t="s">
        <v>37</v>
      </c>
      <c r="H2" s="33" t="s">
        <v>45</v>
      </c>
      <c r="I2" s="33" t="s">
        <v>51</v>
      </c>
      <c r="J2" s="33" t="s">
        <v>171</v>
      </c>
      <c r="K2" s="33" t="s">
        <v>57</v>
      </c>
      <c r="L2" s="33" t="s">
        <v>58</v>
      </c>
      <c r="M2" s="33" t="s">
        <v>66</v>
      </c>
      <c r="N2" s="33" t="s">
        <v>71</v>
      </c>
      <c r="O2" s="33" t="s">
        <v>74</v>
      </c>
      <c r="P2" s="33" t="s">
        <v>173</v>
      </c>
      <c r="Q2" s="33" t="s">
        <v>83</v>
      </c>
      <c r="R2" s="33" t="s">
        <v>172</v>
      </c>
      <c r="S2" s="33"/>
      <c r="T2" s="33"/>
      <c r="U2" s="33"/>
    </row>
    <row r="3" spans="1:21" ht="72.75">
      <c r="A3" s="12" t="s">
        <v>1</v>
      </c>
      <c r="B3" s="34" t="s">
        <v>9</v>
      </c>
      <c r="C3" s="13" t="s">
        <v>19</v>
      </c>
      <c r="D3" s="14" t="s">
        <v>24</v>
      </c>
      <c r="E3" s="14" t="s">
        <v>31</v>
      </c>
      <c r="F3" s="14"/>
      <c r="G3" s="14" t="s">
        <v>38</v>
      </c>
      <c r="H3" s="14" t="s">
        <v>46</v>
      </c>
      <c r="I3" s="14" t="s">
        <v>52</v>
      </c>
      <c r="J3" s="14" t="s">
        <v>158</v>
      </c>
      <c r="K3" s="14" t="s">
        <v>59</v>
      </c>
      <c r="L3" s="14" t="s">
        <v>60</v>
      </c>
      <c r="M3" s="14" t="s">
        <v>67</v>
      </c>
      <c r="N3" s="14" t="s">
        <v>72</v>
      </c>
      <c r="O3" s="14" t="s">
        <v>75</v>
      </c>
      <c r="P3" s="14" t="s">
        <v>75</v>
      </c>
      <c r="Q3" s="55" t="s">
        <v>84</v>
      </c>
      <c r="R3" s="15"/>
      <c r="S3" s="15"/>
      <c r="T3" s="15"/>
      <c r="U3" s="15"/>
    </row>
    <row r="4" spans="1:21">
      <c r="A4" s="12" t="s">
        <v>2</v>
      </c>
      <c r="B4" s="13" t="s">
        <v>15</v>
      </c>
      <c r="C4" s="13" t="s">
        <v>15</v>
      </c>
      <c r="D4" s="14" t="s">
        <v>15</v>
      </c>
      <c r="E4" s="14" t="s">
        <v>15</v>
      </c>
      <c r="F4" s="14" t="s">
        <v>15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15</v>
      </c>
      <c r="M4" s="14" t="s">
        <v>15</v>
      </c>
      <c r="N4" s="14" t="s">
        <v>15</v>
      </c>
      <c r="O4" s="15" t="s">
        <v>15</v>
      </c>
      <c r="P4" s="15" t="s">
        <v>15</v>
      </c>
      <c r="Q4" s="14" t="s">
        <v>15</v>
      </c>
      <c r="R4" s="14"/>
      <c r="S4" s="14"/>
      <c r="T4" s="14"/>
      <c r="U4" s="14"/>
    </row>
    <row r="5" spans="1:21">
      <c r="A5" s="12" t="s">
        <v>3</v>
      </c>
      <c r="B5" s="13" t="s">
        <v>10</v>
      </c>
      <c r="C5" s="13" t="s">
        <v>10</v>
      </c>
      <c r="D5" s="14" t="s">
        <v>25</v>
      </c>
      <c r="E5" s="14" t="s">
        <v>25</v>
      </c>
      <c r="F5" s="14" t="s">
        <v>25</v>
      </c>
      <c r="G5" s="14" t="s">
        <v>25</v>
      </c>
      <c r="H5" s="14" t="s">
        <v>10</v>
      </c>
      <c r="I5" s="14" t="s">
        <v>10</v>
      </c>
      <c r="J5" s="14" t="s">
        <v>10</v>
      </c>
      <c r="K5" s="14" t="s">
        <v>25</v>
      </c>
      <c r="L5" s="14" t="s">
        <v>25</v>
      </c>
      <c r="M5" s="14" t="s">
        <v>25</v>
      </c>
      <c r="N5" s="14" t="s">
        <v>25</v>
      </c>
      <c r="O5" s="15" t="s">
        <v>76</v>
      </c>
      <c r="P5" s="15" t="s">
        <v>76</v>
      </c>
      <c r="Q5" s="15" t="s">
        <v>85</v>
      </c>
      <c r="R5" s="15"/>
      <c r="S5" s="15"/>
      <c r="T5" s="15"/>
      <c r="U5" s="15"/>
    </row>
    <row r="6" spans="1:21">
      <c r="A6" s="26" t="s">
        <v>4</v>
      </c>
      <c r="B6" s="13" t="s">
        <v>11</v>
      </c>
      <c r="C6" s="13" t="s">
        <v>11</v>
      </c>
      <c r="D6" s="14" t="s">
        <v>26</v>
      </c>
      <c r="E6" s="14" t="s">
        <v>26</v>
      </c>
      <c r="F6" s="14" t="s">
        <v>26</v>
      </c>
      <c r="G6" s="14" t="s">
        <v>39</v>
      </c>
      <c r="H6" s="14" t="s">
        <v>47</v>
      </c>
      <c r="I6" s="14" t="s">
        <v>53</v>
      </c>
      <c r="J6" s="14" t="s">
        <v>53</v>
      </c>
      <c r="K6" s="14" t="s">
        <v>61</v>
      </c>
      <c r="L6" s="14" t="s">
        <v>61</v>
      </c>
      <c r="M6" s="14" t="s">
        <v>26</v>
      </c>
      <c r="N6" s="14" t="s">
        <v>26</v>
      </c>
      <c r="O6" s="15" t="s">
        <v>77</v>
      </c>
      <c r="P6" s="15" t="s">
        <v>77</v>
      </c>
      <c r="Q6" s="21" t="s">
        <v>86</v>
      </c>
      <c r="R6" s="21"/>
      <c r="S6" s="21"/>
      <c r="T6" s="21"/>
      <c r="U6" s="21"/>
    </row>
    <row r="7" spans="1:21" ht="24.75">
      <c r="A7" s="26" t="s">
        <v>5</v>
      </c>
      <c r="B7" s="16" t="s">
        <v>12</v>
      </c>
      <c r="C7" s="17" t="s">
        <v>20</v>
      </c>
      <c r="D7" s="18" t="s">
        <v>27</v>
      </c>
      <c r="E7" s="18" t="s">
        <v>27</v>
      </c>
      <c r="F7" s="18" t="s">
        <v>27</v>
      </c>
      <c r="G7" s="18" t="s">
        <v>27</v>
      </c>
      <c r="H7" s="18" t="s">
        <v>48</v>
      </c>
      <c r="I7" s="19" t="s">
        <v>54</v>
      </c>
      <c r="J7" s="19" t="s">
        <v>54</v>
      </c>
      <c r="K7" s="19" t="s">
        <v>12</v>
      </c>
      <c r="L7" s="19" t="s">
        <v>12</v>
      </c>
      <c r="M7" s="20" t="s">
        <v>27</v>
      </c>
      <c r="N7" s="20" t="s">
        <v>27</v>
      </c>
      <c r="O7" s="21" t="s">
        <v>12</v>
      </c>
      <c r="P7" s="21" t="s">
        <v>12</v>
      </c>
      <c r="Q7" s="21" t="s">
        <v>87</v>
      </c>
      <c r="R7" s="21"/>
      <c r="S7" s="21"/>
      <c r="T7" s="21"/>
      <c r="U7" s="21"/>
    </row>
    <row r="8" spans="1:21">
      <c r="A8" s="30" t="s">
        <v>6</v>
      </c>
      <c r="B8" s="22" t="s">
        <v>13</v>
      </c>
      <c r="C8" s="22" t="s">
        <v>13</v>
      </c>
      <c r="D8" s="23">
        <v>44813</v>
      </c>
      <c r="E8" s="23">
        <v>44813</v>
      </c>
      <c r="F8" s="23">
        <v>44813</v>
      </c>
      <c r="G8" s="23">
        <v>44813</v>
      </c>
      <c r="H8" s="23">
        <v>44770</v>
      </c>
      <c r="I8" s="23">
        <v>44806</v>
      </c>
      <c r="J8" s="23">
        <v>44806</v>
      </c>
      <c r="K8" s="23">
        <v>44804</v>
      </c>
      <c r="L8" s="23">
        <v>44804</v>
      </c>
      <c r="M8" s="23">
        <v>44813</v>
      </c>
      <c r="N8" s="23">
        <v>44813</v>
      </c>
      <c r="O8" s="24">
        <v>44775</v>
      </c>
      <c r="P8" s="24">
        <v>44775</v>
      </c>
      <c r="Q8" s="24">
        <v>40178</v>
      </c>
      <c r="R8" s="24"/>
      <c r="S8" s="24"/>
      <c r="T8" s="24"/>
      <c r="U8" s="24"/>
    </row>
    <row r="9" spans="1:21">
      <c r="A9" s="26" t="s">
        <v>7</v>
      </c>
      <c r="B9" s="16" t="s">
        <v>14</v>
      </c>
      <c r="C9" s="16" t="s">
        <v>21</v>
      </c>
      <c r="D9" s="14" t="s">
        <v>28</v>
      </c>
      <c r="E9" s="25" t="s">
        <v>32</v>
      </c>
      <c r="F9" s="16" t="s">
        <v>33</v>
      </c>
      <c r="G9" s="14" t="s">
        <v>40</v>
      </c>
      <c r="H9" s="14" t="s">
        <v>49</v>
      </c>
      <c r="I9" s="14" t="s">
        <v>55</v>
      </c>
      <c r="J9" s="14"/>
      <c r="K9" s="14" t="s">
        <v>62</v>
      </c>
      <c r="L9" s="14" t="s">
        <v>63</v>
      </c>
      <c r="M9" s="25" t="s">
        <v>68</v>
      </c>
      <c r="N9" s="25" t="s">
        <v>73</v>
      </c>
      <c r="O9" s="21" t="s">
        <v>78</v>
      </c>
      <c r="P9" s="21" t="s">
        <v>78</v>
      </c>
      <c r="Q9" s="21" t="s">
        <v>88</v>
      </c>
      <c r="R9" s="21"/>
      <c r="S9" s="21"/>
      <c r="T9" s="21"/>
      <c r="U9" s="21"/>
    </row>
    <row r="10" spans="1:21">
      <c r="A10" s="26" t="s">
        <v>16</v>
      </c>
      <c r="B10" s="27" t="s">
        <v>17</v>
      </c>
      <c r="C10" s="27" t="s">
        <v>22</v>
      </c>
      <c r="D10" s="28" t="s">
        <v>29</v>
      </c>
      <c r="E10" s="27" t="s">
        <v>35</v>
      </c>
      <c r="F10" s="27" t="s">
        <v>36</v>
      </c>
      <c r="G10" s="27" t="s">
        <v>41</v>
      </c>
      <c r="H10" s="27" t="s">
        <v>50</v>
      </c>
      <c r="I10" s="27" t="s">
        <v>56</v>
      </c>
      <c r="J10" s="27" t="s">
        <v>159</v>
      </c>
      <c r="K10" s="27" t="s">
        <v>64</v>
      </c>
      <c r="L10" s="27" t="s">
        <v>65</v>
      </c>
      <c r="M10" s="27" t="s">
        <v>70</v>
      </c>
      <c r="N10" s="27" t="s">
        <v>69</v>
      </c>
      <c r="O10" s="27" t="s">
        <v>79</v>
      </c>
      <c r="P10" s="27" t="s">
        <v>91</v>
      </c>
      <c r="Q10" s="27" t="s">
        <v>89</v>
      </c>
      <c r="R10" s="27" t="s">
        <v>155</v>
      </c>
      <c r="S10" s="27" t="s">
        <v>90</v>
      </c>
      <c r="T10" s="27" t="s">
        <v>156</v>
      </c>
      <c r="U10" s="27" t="s">
        <v>157</v>
      </c>
    </row>
    <row r="11" spans="1:21">
      <c r="A11" s="31">
        <v>28215</v>
      </c>
      <c r="B11" s="6">
        <f>[1]Data!C653</f>
        <v>7.4853333333333332</v>
      </c>
      <c r="C11" s="6">
        <f>[1]Data!I653</f>
        <v>9.3233333333333341</v>
      </c>
      <c r="D11" s="7">
        <f>[2]Data!B82</f>
        <v>138274</v>
      </c>
      <c r="E11" s="7">
        <f>[2]Data!M82</f>
        <v>24277</v>
      </c>
      <c r="F11" s="8">
        <f>E11/D11*100</f>
        <v>17.557169099035249</v>
      </c>
      <c r="G11" s="9">
        <f>[2]Data!O82</f>
        <v>64.8</v>
      </c>
      <c r="H11" s="9">
        <f>[3]Data!B231</f>
        <v>19.600000000000001</v>
      </c>
      <c r="I11" s="8"/>
      <c r="J11" s="8"/>
      <c r="K11" s="8">
        <f>[4]Data!K771</f>
        <v>32.715000000000003</v>
      </c>
      <c r="L11" s="8">
        <f>[4]Data!L771</f>
        <v>124.846</v>
      </c>
      <c r="M11" s="8">
        <f>[5]Data!B82</f>
        <v>75061</v>
      </c>
      <c r="N11" s="8"/>
      <c r="O11" s="8">
        <f>[6]Data!D39</f>
        <v>152.07845498854903</v>
      </c>
      <c r="P11" s="35">
        <f>1/O11</f>
        <v>6.5755533883829669E-3</v>
      </c>
      <c r="Q11" s="35">
        <f>[7]Hoja1!E40</f>
        <v>1.0955999999999999</v>
      </c>
      <c r="R11" s="35">
        <f>1/Q11</f>
        <v>0.91274187659729833</v>
      </c>
      <c r="S11" s="35"/>
      <c r="T11" s="35"/>
      <c r="U11" s="35"/>
    </row>
    <row r="12" spans="1:21">
      <c r="A12" s="31">
        <v>28306</v>
      </c>
      <c r="B12" s="6">
        <f>[1]Data!C654</f>
        <v>8.5086666666666666</v>
      </c>
      <c r="C12" s="6">
        <f>[1]Data!I654</f>
        <v>10.916666666666666</v>
      </c>
      <c r="D12" s="7">
        <f>[2]Data!B83</f>
        <v>140234</v>
      </c>
      <c r="E12" s="7">
        <f>[2]Data!M83</f>
        <v>25100</v>
      </c>
      <c r="F12" s="8">
        <f t="shared" ref="F12:F75" si="0">E12/D12*100</f>
        <v>17.898655105038721</v>
      </c>
      <c r="G12" s="9">
        <f>[2]Data!O83</f>
        <v>64.2</v>
      </c>
      <c r="H12" s="9">
        <f>[3]Data!B232</f>
        <v>20.100000000000001</v>
      </c>
      <c r="I12" s="8"/>
      <c r="J12" s="8"/>
      <c r="K12" s="8">
        <f>[4]Data!K772</f>
        <v>33.066000000000003</v>
      </c>
      <c r="L12" s="8">
        <f>[4]Data!L772</f>
        <v>127.62100000000001</v>
      </c>
      <c r="M12" s="8">
        <f>[5]Data!B83</f>
        <v>75811</v>
      </c>
      <c r="N12" s="8"/>
      <c r="O12" s="8">
        <f>[6]Data!D40</f>
        <v>152.34397549530919</v>
      </c>
      <c r="P12" s="35">
        <f t="shared" ref="P12:P75" si="1">1/O12</f>
        <v>6.5640928481007828E-3</v>
      </c>
      <c r="Q12" s="35">
        <f>[7]Hoja1!E41</f>
        <v>1.1079666666666668</v>
      </c>
      <c r="R12" s="35">
        <f t="shared" ref="R12:R75" si="2">1/Q12</f>
        <v>0.9025542284665603</v>
      </c>
      <c r="S12" s="35"/>
      <c r="T12" s="35"/>
      <c r="U12" s="35"/>
    </row>
    <row r="13" spans="1:21">
      <c r="A13" s="31">
        <v>28398</v>
      </c>
      <c r="B13" s="6">
        <f>[1]Data!C655</f>
        <v>9.4916666666666671</v>
      </c>
      <c r="C13" s="6">
        <f>[1]Data!I655</f>
        <v>10.683333333333332</v>
      </c>
      <c r="D13" s="7">
        <f>[2]Data!B84</f>
        <v>139635</v>
      </c>
      <c r="E13" s="7">
        <f>[2]Data!M84</f>
        <v>25440</v>
      </c>
      <c r="F13" s="8">
        <f t="shared" si="0"/>
        <v>18.218927919217961</v>
      </c>
      <c r="G13" s="9">
        <f>[2]Data!O84</f>
        <v>60.8</v>
      </c>
      <c r="H13" s="9">
        <f>[3]Data!B233</f>
        <v>20.5</v>
      </c>
      <c r="I13" s="8"/>
      <c r="J13" s="8"/>
      <c r="K13" s="8">
        <f>[4]Data!K773</f>
        <v>33.619</v>
      </c>
      <c r="L13" s="8">
        <f>[4]Data!L773</f>
        <v>129.24099999999999</v>
      </c>
      <c r="M13" s="8">
        <f>[5]Data!B84</f>
        <v>75974</v>
      </c>
      <c r="N13" s="8"/>
      <c r="O13" s="8">
        <f>[6]Data!D41</f>
        <v>150.75084784963352</v>
      </c>
      <c r="P13" s="35">
        <f t="shared" si="1"/>
        <v>6.6334618628311158E-3</v>
      </c>
      <c r="Q13" s="35">
        <f>[7]Hoja1!E42</f>
        <v>1.1117333333333332</v>
      </c>
      <c r="R13" s="35">
        <f t="shared" si="2"/>
        <v>0.89949628208203414</v>
      </c>
      <c r="S13" s="35"/>
      <c r="T13" s="35"/>
      <c r="U13" s="35"/>
    </row>
    <row r="14" spans="1:21">
      <c r="A14" s="31">
        <v>28490</v>
      </c>
      <c r="B14" s="6">
        <f>[1]Data!C656</f>
        <v>9.0556666666666654</v>
      </c>
      <c r="C14" s="6">
        <f>[1]Data!I656</f>
        <v>9.9266666666666676</v>
      </c>
      <c r="D14" s="7">
        <f>[2]Data!B85</f>
        <v>139189</v>
      </c>
      <c r="E14" s="7">
        <f>[2]Data!M85</f>
        <v>25726</v>
      </c>
      <c r="F14" s="8">
        <f t="shared" si="0"/>
        <v>18.482782403781908</v>
      </c>
      <c r="G14" s="9">
        <f>[2]Data!O85</f>
        <v>59</v>
      </c>
      <c r="H14" s="9">
        <f>[3]Data!B234</f>
        <v>21</v>
      </c>
      <c r="I14" s="8"/>
      <c r="J14" s="8"/>
      <c r="K14" s="8">
        <f>[4]Data!K774</f>
        <v>34.221999999999994</v>
      </c>
      <c r="L14" s="8">
        <f>[4]Data!L774</f>
        <v>131.38399999999999</v>
      </c>
      <c r="M14" s="8">
        <f>[5]Data!B85</f>
        <v>76033</v>
      </c>
      <c r="N14" s="8"/>
      <c r="O14" s="8">
        <f>[6]Data!D42</f>
        <v>147.60992055024244</v>
      </c>
      <c r="P14" s="35">
        <f t="shared" si="1"/>
        <v>6.7746124127180665E-3</v>
      </c>
      <c r="Q14" s="35">
        <f>[7]Hoja1!E43</f>
        <v>1.1308</v>
      </c>
      <c r="R14" s="35">
        <f t="shared" si="2"/>
        <v>0.8843296781039971</v>
      </c>
      <c r="S14" s="35"/>
      <c r="T14" s="35"/>
      <c r="U14" s="35"/>
    </row>
    <row r="15" spans="1:21">
      <c r="A15" s="46">
        <v>28580</v>
      </c>
      <c r="B15" s="47">
        <f>[1]Data!C657</f>
        <v>8.3756666666666657</v>
      </c>
      <c r="C15" s="47">
        <f>[1]Data!I657</f>
        <v>9.6933333333333334</v>
      </c>
      <c r="D15" s="48">
        <f>[2]Data!B86</f>
        <v>140176</v>
      </c>
      <c r="E15" s="48">
        <f>[2]Data!M86</f>
        <v>26577</v>
      </c>
      <c r="F15" s="49">
        <f t="shared" si="0"/>
        <v>18.95973633146901</v>
      </c>
      <c r="G15" s="50">
        <f>[2]Data!O86</f>
        <v>58.8</v>
      </c>
      <c r="H15" s="50">
        <f>[3]Data!B235</f>
        <v>21.3</v>
      </c>
      <c r="I15" s="57">
        <f>[8]Sheet1!E7*I16/[8]Sheet1!E8</f>
        <v>8.0828533451484272</v>
      </c>
      <c r="J15" s="57">
        <f>[8]chequeo!O7*J16/[8]chequeo!O8</f>
        <v>6.8267660400895922</v>
      </c>
      <c r="K15" s="49">
        <f>[4]Data!K775</f>
        <v>34.625</v>
      </c>
      <c r="L15" s="49">
        <f>[4]Data!L775</f>
        <v>135.083</v>
      </c>
      <c r="M15" s="49">
        <f>[5]Data!B86</f>
        <v>76310</v>
      </c>
      <c r="N15" s="49"/>
      <c r="O15" s="49">
        <f>[6]Data!D43</f>
        <v>145.34529413584886</v>
      </c>
      <c r="P15" s="51">
        <f t="shared" si="1"/>
        <v>6.8801677133443137E-3</v>
      </c>
      <c r="Q15" s="51">
        <f>[7]Hoja1!E44</f>
        <v>1.1392666666666666</v>
      </c>
      <c r="R15" s="51">
        <f t="shared" si="2"/>
        <v>0.87775762186201656</v>
      </c>
      <c r="S15" s="51">
        <f t="shared" ref="S15:S76" si="3">I15-B15+4*(Q15-Q14)</f>
        <v>-0.25894665485157198</v>
      </c>
      <c r="T15" s="51">
        <f>LN(P15)-LN(P14)</f>
        <v>1.5460871913319352E-2</v>
      </c>
      <c r="U15" s="51">
        <f>LN(Q15)-LN(Q14)</f>
        <v>7.4594337252634757E-3</v>
      </c>
    </row>
    <row r="16" spans="1:21">
      <c r="A16" s="31">
        <v>28671</v>
      </c>
      <c r="B16" s="6">
        <f>[1]Data!C658</f>
        <v>8.6073333333333331</v>
      </c>
      <c r="C16" s="6">
        <f>[1]Data!I658</f>
        <v>10.696666666666667</v>
      </c>
      <c r="D16" s="7">
        <f>[2]Data!B87</f>
        <v>141329</v>
      </c>
      <c r="E16" s="7">
        <f>[2]Data!M87</f>
        <v>27368</v>
      </c>
      <c r="F16" s="8">
        <f t="shared" si="0"/>
        <v>19.364744673775373</v>
      </c>
      <c r="G16" s="9">
        <f>[2]Data!O87</f>
        <v>60</v>
      </c>
      <c r="H16" s="9">
        <f>[3]Data!B236</f>
        <v>21.7</v>
      </c>
      <c r="I16" s="58">
        <f>[8]Sheet1!E8*I17/[8]Sheet1!E9</f>
        <v>8.7128932210899439</v>
      </c>
      <c r="J16" s="58">
        <f>[8]chequeo!O8*J17/[8]chequeo!O9</f>
        <v>6.6906365711207503</v>
      </c>
      <c r="K16" s="8">
        <f>[4]Data!K776</f>
        <v>35.783000000000001</v>
      </c>
      <c r="L16" s="8">
        <f>[4]Data!L776</f>
        <v>139.80000000000001</v>
      </c>
      <c r="M16" s="8">
        <f>[5]Data!B87</f>
        <v>77986</v>
      </c>
      <c r="N16" s="8"/>
      <c r="O16" s="8">
        <f>[6]Data!D44</f>
        <v>139.68500376181964</v>
      </c>
      <c r="P16" s="35">
        <f t="shared" si="1"/>
        <v>7.1589646208917654E-3</v>
      </c>
      <c r="Q16" s="35">
        <f>[7]Hoja1!E45</f>
        <v>1.1379666666666666</v>
      </c>
      <c r="R16" s="35">
        <f t="shared" si="2"/>
        <v>0.87876036204926922</v>
      </c>
      <c r="S16" s="35">
        <f t="shared" si="3"/>
        <v>0.10035988775661053</v>
      </c>
      <c r="T16" s="56">
        <f t="shared" ref="T16:T79" si="4">LN(P16)-LN(P15)</f>
        <v>3.9722335907672601E-2</v>
      </c>
      <c r="U16" s="56">
        <f t="shared" ref="U16:U79" si="5">LN(Q16)-LN(Q15)</f>
        <v>-1.1417364414883224E-3</v>
      </c>
    </row>
    <row r="17" spans="1:21">
      <c r="A17" s="31">
        <v>28763</v>
      </c>
      <c r="B17" s="6">
        <f>[1]Data!C659</f>
        <v>9.000333333333332</v>
      </c>
      <c r="C17" s="6">
        <f>[1]Data!I659</f>
        <v>9.7533333333333321</v>
      </c>
      <c r="D17" s="7">
        <f>[2]Data!B88</f>
        <v>143478</v>
      </c>
      <c r="E17" s="7">
        <f>[2]Data!M88</f>
        <v>28284</v>
      </c>
      <c r="F17" s="8">
        <f t="shared" si="0"/>
        <v>19.713126751139548</v>
      </c>
      <c r="G17" s="9">
        <f>[2]Data!O88</f>
        <v>58.9</v>
      </c>
      <c r="H17" s="9">
        <f>[3]Data!B237</f>
        <v>22.1</v>
      </c>
      <c r="I17" s="58">
        <f>[8]Sheet1!E9*I18/[8]Sheet1!E10</f>
        <v>9.6898537882144442</v>
      </c>
      <c r="J17" s="58">
        <f>[8]chequeo!O9*J18/[8]chequeo!O10</f>
        <v>6.9527492132346689</v>
      </c>
      <c r="K17" s="8">
        <f>[4]Data!K777</f>
        <v>36.830999999999996</v>
      </c>
      <c r="L17" s="8">
        <f>[4]Data!L777</f>
        <v>143.99</v>
      </c>
      <c r="M17" s="8">
        <f>[5]Data!B88</f>
        <v>77820</v>
      </c>
      <c r="N17" s="8"/>
      <c r="O17" s="8">
        <f>[6]Data!D45</f>
        <v>132.31288854645999</v>
      </c>
      <c r="P17" s="35">
        <f t="shared" si="1"/>
        <v>7.5578427089426194E-3</v>
      </c>
      <c r="Q17" s="35">
        <f>[7]Hoja1!E46</f>
        <v>1.1546000000000001</v>
      </c>
      <c r="R17" s="35">
        <f t="shared" si="2"/>
        <v>0.86610081413476525</v>
      </c>
      <c r="S17" s="35">
        <f t="shared" si="3"/>
        <v>0.75605378821444624</v>
      </c>
      <c r="T17" s="56">
        <f t="shared" si="4"/>
        <v>5.4220429014319116E-2</v>
      </c>
      <c r="U17" s="56">
        <f t="shared" si="5"/>
        <v>1.4510919523622823E-2</v>
      </c>
    </row>
    <row r="18" spans="1:21">
      <c r="A18" s="31">
        <v>28855</v>
      </c>
      <c r="B18" s="6">
        <f>[1]Data!C660</f>
        <v>8.5613333333333319</v>
      </c>
      <c r="C18" s="6">
        <f>[1]Data!I660</f>
        <v>9.2299999999999986</v>
      </c>
      <c r="D18" s="7">
        <f>[2]Data!B89</f>
        <v>144665</v>
      </c>
      <c r="E18" s="7">
        <f>[2]Data!M89</f>
        <v>29030</v>
      </c>
      <c r="F18" s="8">
        <f t="shared" si="0"/>
        <v>20.067051463726539</v>
      </c>
      <c r="G18" s="9">
        <f>[2]Data!O89</f>
        <v>58.5</v>
      </c>
      <c r="H18" s="9">
        <f>[3]Data!B238</f>
        <v>22.6</v>
      </c>
      <c r="I18" s="58">
        <f>[8]Sheet1!E10*I19/[8]Sheet1!E11</f>
        <v>11.464333185644662</v>
      </c>
      <c r="J18" s="58">
        <f>[8]chequeo!O10*J19/[8]chequeo!O11</f>
        <v>7.6519981004224435</v>
      </c>
      <c r="K18" s="8">
        <f>[4]Data!K778</f>
        <v>37.909999999999997</v>
      </c>
      <c r="L18" s="8">
        <f>[4]Data!L778</f>
        <v>147.77199999999999</v>
      </c>
      <c r="M18" s="8">
        <f>[5]Data!B89</f>
        <v>77021</v>
      </c>
      <c r="N18" s="8"/>
      <c r="O18" s="8">
        <f>[6]Data!D46</f>
        <v>129.76419156733104</v>
      </c>
      <c r="P18" s="35">
        <f t="shared" si="1"/>
        <v>7.7062862097909942E-3</v>
      </c>
      <c r="Q18" s="35">
        <f>[7]Hoja1!E47</f>
        <v>1.1586333333333334</v>
      </c>
      <c r="R18" s="35">
        <f t="shared" si="2"/>
        <v>0.86308581949998553</v>
      </c>
      <c r="S18" s="35">
        <f t="shared" si="3"/>
        <v>2.9191331856446636</v>
      </c>
      <c r="T18" s="56">
        <f t="shared" si="4"/>
        <v>1.9450593166100205E-2</v>
      </c>
      <c r="U18" s="56">
        <f t="shared" si="5"/>
        <v>3.4871859768579871E-3</v>
      </c>
    </row>
    <row r="19" spans="1:21">
      <c r="A19" s="31">
        <v>28945</v>
      </c>
      <c r="B19" s="6">
        <f>[1]Data!C661</f>
        <v>8.0619999999999994</v>
      </c>
      <c r="C19" s="6">
        <f>[1]Data!I661</f>
        <v>8.7566666666666659</v>
      </c>
      <c r="D19" s="7">
        <f>[2]Data!B90</f>
        <v>148632</v>
      </c>
      <c r="E19" s="7">
        <f>[2]Data!M90</f>
        <v>30484</v>
      </c>
      <c r="F19" s="8">
        <f t="shared" si="0"/>
        <v>20.509715269928414</v>
      </c>
      <c r="G19" s="9">
        <f>[2]Data!O90</f>
        <v>59.5</v>
      </c>
      <c r="H19" s="9">
        <f>[3]Data!B239</f>
        <v>23</v>
      </c>
      <c r="I19" s="58">
        <f>[8]Sheet1!E11*I20/[8]Sheet1!E12</f>
        <v>12.050509525919365</v>
      </c>
      <c r="J19" s="58">
        <f>[8]chequeo!O11*J20/[8]chequeo!O12</f>
        <v>7.905655496016557</v>
      </c>
      <c r="K19" s="8">
        <f>[4]Data!K779</f>
        <v>39.698</v>
      </c>
      <c r="L19" s="8">
        <f>[4]Data!L779</f>
        <v>153.42699999999999</v>
      </c>
      <c r="M19" s="8">
        <f>[5]Data!B90</f>
        <v>77853</v>
      </c>
      <c r="N19" s="8"/>
      <c r="O19" s="8">
        <f>[6]Data!D47</f>
        <v>131.01433363300686</v>
      </c>
      <c r="P19" s="35">
        <f t="shared" si="1"/>
        <v>7.6327526330147045E-3</v>
      </c>
      <c r="Q19" s="35">
        <f>[7]Hoja1!E48</f>
        <v>1.1266333333333334</v>
      </c>
      <c r="R19" s="35">
        <f t="shared" si="2"/>
        <v>0.88760022485872359</v>
      </c>
      <c r="S19" s="35">
        <f t="shared" si="3"/>
        <v>3.8605095259193654</v>
      </c>
      <c r="T19" s="56">
        <f t="shared" si="4"/>
        <v>-9.5878419550716742E-3</v>
      </c>
      <c r="U19" s="56">
        <f t="shared" si="5"/>
        <v>-2.8007315031221405E-2</v>
      </c>
    </row>
    <row r="20" spans="1:21">
      <c r="A20" s="31">
        <v>29036</v>
      </c>
      <c r="B20" s="6">
        <f>[1]Data!C662</f>
        <v>8.9236666666666675</v>
      </c>
      <c r="C20" s="6">
        <f>[1]Data!I662</f>
        <v>10.406666666666666</v>
      </c>
      <c r="D20" s="7">
        <f>[2]Data!B91</f>
        <v>146247</v>
      </c>
      <c r="E20" s="7">
        <f>[2]Data!M91</f>
        <v>30954</v>
      </c>
      <c r="F20" s="8">
        <f t="shared" si="0"/>
        <v>21.165562370510163</v>
      </c>
      <c r="G20" s="9">
        <f>[2]Data!O91</f>
        <v>61.9</v>
      </c>
      <c r="H20" s="9">
        <f>[3]Data!B240</f>
        <v>23.6</v>
      </c>
      <c r="I20" s="58">
        <f>[8]Sheet1!E12*I21/[8]Sheet1!E13</f>
        <v>12.178112538768278</v>
      </c>
      <c r="J20" s="58">
        <f>[8]chequeo!O12*J21/[8]chequeo!O13</f>
        <v>8.6471806158033502</v>
      </c>
      <c r="K20" s="8">
        <f>[4]Data!K780</f>
        <v>41.635000000000005</v>
      </c>
      <c r="L20" s="8">
        <f>[4]Data!L780</f>
        <v>158.595</v>
      </c>
      <c r="M20" s="8">
        <f>[5]Data!B91</f>
        <v>78203</v>
      </c>
      <c r="N20" s="8"/>
      <c r="O20" s="8">
        <f>[6]Data!D48</f>
        <v>133.01982475109796</v>
      </c>
      <c r="P20" s="35">
        <f t="shared" si="1"/>
        <v>7.5176764205723851E-3</v>
      </c>
      <c r="Q20" s="35">
        <f>[7]Hoja1!E49</f>
        <v>1.1094333333333335</v>
      </c>
      <c r="R20" s="35">
        <f t="shared" si="2"/>
        <v>0.90136105519334186</v>
      </c>
      <c r="S20" s="35">
        <f t="shared" si="3"/>
        <v>3.1856458721016114</v>
      </c>
      <c r="T20" s="56">
        <f t="shared" si="4"/>
        <v>-1.5191441131207739E-2</v>
      </c>
      <c r="U20" s="56">
        <f t="shared" si="5"/>
        <v>-1.5384460131457986E-2</v>
      </c>
    </row>
    <row r="21" spans="1:21">
      <c r="A21" s="31">
        <v>29128</v>
      </c>
      <c r="B21" s="6">
        <f>[1]Data!C663</f>
        <v>10.033333333333333</v>
      </c>
      <c r="C21" s="6">
        <f>[1]Data!I663</f>
        <v>9.836666666666666</v>
      </c>
      <c r="D21" s="7">
        <f>[2]Data!B92</f>
        <v>147610</v>
      </c>
      <c r="E21" s="7">
        <f>[2]Data!M92</f>
        <v>32027</v>
      </c>
      <c r="F21" s="8">
        <f t="shared" si="0"/>
        <v>21.697039495969108</v>
      </c>
      <c r="G21" s="9">
        <f>[2]Data!O92</f>
        <v>61.9</v>
      </c>
      <c r="H21" s="9">
        <f>[3]Data!B241</f>
        <v>24.2</v>
      </c>
      <c r="I21" s="58">
        <f>[8]Sheet1!E13*I22/[8]Sheet1!E14</f>
        <v>13.095259193619851</v>
      </c>
      <c r="J21" s="58">
        <f>[8]chequeo!O13*J22/[8]chequeo!O14</f>
        <v>10.142068200504662</v>
      </c>
      <c r="K21" s="8">
        <f>[4]Data!K781</f>
        <v>43.135000000000005</v>
      </c>
      <c r="L21" s="8">
        <f>[4]Data!L781</f>
        <v>161.95499999999998</v>
      </c>
      <c r="M21" s="8">
        <f>[5]Data!B92</f>
        <v>78314</v>
      </c>
      <c r="N21" s="8"/>
      <c r="O21" s="8">
        <f>[6]Data!D49</f>
        <v>135.08118023638536</v>
      </c>
      <c r="P21" s="35">
        <f t="shared" si="1"/>
        <v>7.4029557503869125E-3</v>
      </c>
      <c r="Q21" s="35">
        <f>[7]Hoja1!E50</f>
        <v>1.1294666666666668</v>
      </c>
      <c r="R21" s="35">
        <f t="shared" si="2"/>
        <v>0.88537362767087702</v>
      </c>
      <c r="S21" s="35">
        <f t="shared" si="3"/>
        <v>3.1420591936198514</v>
      </c>
      <c r="T21" s="56">
        <f t="shared" si="4"/>
        <v>-1.5377757400668379E-2</v>
      </c>
      <c r="U21" s="56">
        <f t="shared" si="5"/>
        <v>1.7896170448274448E-2</v>
      </c>
    </row>
    <row r="22" spans="1:21">
      <c r="A22" s="31">
        <v>29220</v>
      </c>
      <c r="B22" s="6">
        <f>[1]Data!C664</f>
        <v>9.1796666666666678</v>
      </c>
      <c r="C22" s="6">
        <f>[1]Data!I664</f>
        <v>10.093333333333332</v>
      </c>
      <c r="D22" s="7">
        <f>[2]Data!B93</f>
        <v>150456</v>
      </c>
      <c r="E22" s="7">
        <f>[2]Data!M93</f>
        <v>33307</v>
      </c>
      <c r="F22" s="8">
        <f t="shared" si="0"/>
        <v>22.137369064709951</v>
      </c>
      <c r="G22" s="9">
        <f>[2]Data!O93</f>
        <v>62.6</v>
      </c>
      <c r="H22" s="9">
        <f>[3]Data!B242</f>
        <v>24.9</v>
      </c>
      <c r="I22" s="58">
        <f>[8]Sheet1!E14*I23/[8]Sheet1!E15</f>
        <v>16.241470979175897</v>
      </c>
      <c r="J22" s="58">
        <f>[8]chequeo!O14*J23/[8]chequeo!O15</f>
        <v>12.424984760851689</v>
      </c>
      <c r="K22" s="8">
        <f>[4]Data!K782</f>
        <v>43.946000000000005</v>
      </c>
      <c r="L22" s="8">
        <f>[4]Data!L782</f>
        <v>166.94</v>
      </c>
      <c r="M22" s="8">
        <f>[5]Data!B93</f>
        <v>78640</v>
      </c>
      <c r="N22" s="8"/>
      <c r="O22" s="8">
        <f>[6]Data!D50</f>
        <v>136.77539860771714</v>
      </c>
      <c r="P22" s="35">
        <f t="shared" si="1"/>
        <v>7.3112563383425453E-3</v>
      </c>
      <c r="Q22" s="35">
        <f>[7]Hoja1!E51</f>
        <v>1.0990333333333335</v>
      </c>
      <c r="R22" s="35">
        <f t="shared" si="2"/>
        <v>0.90989050984198216</v>
      </c>
      <c r="S22" s="35">
        <f t="shared" si="3"/>
        <v>6.9400709791758963</v>
      </c>
      <c r="T22" s="56">
        <f t="shared" si="4"/>
        <v>-1.2464221484061788E-2</v>
      </c>
      <c r="U22" s="56">
        <f t="shared" si="5"/>
        <v>-2.7314539342049221E-2</v>
      </c>
    </row>
    <row r="23" spans="1:21">
      <c r="A23" s="31">
        <v>29311</v>
      </c>
      <c r="B23" s="6">
        <f>[1]Data!C665</f>
        <v>9.5</v>
      </c>
      <c r="C23" s="6">
        <f>[1]Data!I665</f>
        <v>10.520000000000001</v>
      </c>
      <c r="D23" s="7">
        <f>[2]Data!B94</f>
        <v>151132</v>
      </c>
      <c r="E23" s="7">
        <f>[2]Data!M94</f>
        <v>34206</v>
      </c>
      <c r="F23" s="8">
        <f t="shared" si="0"/>
        <v>22.633194823068575</v>
      </c>
      <c r="G23" s="9">
        <f>[2]Data!O94</f>
        <v>62.7</v>
      </c>
      <c r="H23" s="9">
        <f>[3]Data!B243</f>
        <v>25.4</v>
      </c>
      <c r="I23" s="8">
        <f>[9]Data!F12</f>
        <v>18</v>
      </c>
      <c r="J23" s="8">
        <f>[9]Data!H12</f>
        <v>13.254444444444443</v>
      </c>
      <c r="K23" s="8">
        <f>[4]Data!K783</f>
        <v>46.051000000000002</v>
      </c>
      <c r="L23" s="8">
        <f>[4]Data!L783</f>
        <v>174.44299999999998</v>
      </c>
      <c r="M23" s="8">
        <f>[5]Data!B94</f>
        <v>79621</v>
      </c>
      <c r="N23" s="8"/>
      <c r="O23" s="8">
        <f>[6]Data!D51</f>
        <v>136.76362910306483</v>
      </c>
      <c r="P23" s="35">
        <f t="shared" si="1"/>
        <v>7.3118855251084469E-3</v>
      </c>
      <c r="Q23" s="35">
        <f>[7]Hoja1!E52</f>
        <v>1.0962333333333334</v>
      </c>
      <c r="R23" s="35">
        <f t="shared" si="2"/>
        <v>0.91221455286283326</v>
      </c>
      <c r="S23" s="35">
        <f t="shared" si="3"/>
        <v>8.4887999999999995</v>
      </c>
      <c r="T23" s="56">
        <f t="shared" si="4"/>
        <v>8.6053567990518331E-5</v>
      </c>
      <c r="U23" s="56">
        <f t="shared" si="5"/>
        <v>-2.5509443211521043E-3</v>
      </c>
    </row>
    <row r="24" spans="1:21">
      <c r="A24" s="31">
        <v>29402</v>
      </c>
      <c r="B24" s="6">
        <f>[1]Data!C666</f>
        <v>12.708666666666666</v>
      </c>
      <c r="C24" s="6">
        <f>[1]Data!I666</f>
        <v>13.646666666666667</v>
      </c>
      <c r="D24" s="7">
        <f>[2]Data!B95</f>
        <v>151523</v>
      </c>
      <c r="E24" s="7">
        <f>[2]Data!M95</f>
        <v>34985</v>
      </c>
      <c r="F24" s="8">
        <f t="shared" si="0"/>
        <v>23.088903994773073</v>
      </c>
      <c r="G24" s="9">
        <f>[2]Data!O95</f>
        <v>61.4</v>
      </c>
      <c r="H24" s="9">
        <f>[3]Data!B244</f>
        <v>26.2</v>
      </c>
      <c r="I24" s="8">
        <f>[9]Data!F13</f>
        <v>10.916666666666666</v>
      </c>
      <c r="J24" s="8">
        <f>[9]Data!H13</f>
        <v>10.88</v>
      </c>
      <c r="K24" s="8">
        <f>[4]Data!K784</f>
        <v>47.004000000000005</v>
      </c>
      <c r="L24" s="8">
        <f>[4]Data!L784</f>
        <v>178.845</v>
      </c>
      <c r="M24" s="8">
        <f>[5]Data!B95</f>
        <v>79888</v>
      </c>
      <c r="N24" s="8"/>
      <c r="O24" s="8">
        <f>[6]Data!D52</f>
        <v>137.00963081582682</v>
      </c>
      <c r="P24" s="35">
        <f t="shared" si="1"/>
        <v>7.2987569855161149E-3</v>
      </c>
      <c r="Q24" s="35">
        <f>[7]Hoja1!E53</f>
        <v>1.1382333333333334</v>
      </c>
      <c r="R24" s="35">
        <f t="shared" si="2"/>
        <v>0.87855448502064593</v>
      </c>
      <c r="S24" s="35">
        <f t="shared" si="3"/>
        <v>-1.6239999999999997</v>
      </c>
      <c r="T24" s="56">
        <f t="shared" si="4"/>
        <v>-1.7971205737410401E-3</v>
      </c>
      <c r="U24" s="56">
        <f t="shared" si="5"/>
        <v>3.7597291521257667E-2</v>
      </c>
    </row>
    <row r="25" spans="1:21">
      <c r="A25" s="31">
        <v>29494</v>
      </c>
      <c r="B25" s="6">
        <f>[1]Data!C667</f>
        <v>12.167666666666667</v>
      </c>
      <c r="C25" s="6">
        <f>[1]Data!I667</f>
        <v>12.296666666666667</v>
      </c>
      <c r="D25" s="7">
        <f>[2]Data!B96</f>
        <v>152331</v>
      </c>
      <c r="E25" s="7">
        <f>[2]Data!M96</f>
        <v>36139</v>
      </c>
      <c r="F25" s="8">
        <f t="shared" si="0"/>
        <v>23.72399577236413</v>
      </c>
      <c r="G25" s="9">
        <f>[2]Data!O96</f>
        <v>61.2</v>
      </c>
      <c r="H25" s="9">
        <f>[3]Data!B245</f>
        <v>26.6</v>
      </c>
      <c r="I25" s="8">
        <f>[9]Data!F14</f>
        <v>10.5</v>
      </c>
      <c r="J25" s="8">
        <f>[9]Data!H14</f>
        <v>9.85</v>
      </c>
      <c r="K25" s="8">
        <f>[4]Data!K785</f>
        <v>48.727000000000004</v>
      </c>
      <c r="L25" s="8">
        <f>[4]Data!L785</f>
        <v>184.935</v>
      </c>
      <c r="M25" s="8">
        <f>[5]Data!B96</f>
        <v>80503</v>
      </c>
      <c r="N25" s="8"/>
      <c r="O25" s="8">
        <f>[6]Data!D53</f>
        <v>138.46371142907518</v>
      </c>
      <c r="P25" s="35">
        <f t="shared" si="1"/>
        <v>7.2221088809411756E-3</v>
      </c>
      <c r="Q25" s="35">
        <f>[7]Hoja1!E54</f>
        <v>1.1623666666666668</v>
      </c>
      <c r="R25" s="35">
        <f t="shared" si="2"/>
        <v>0.86031372773938219</v>
      </c>
      <c r="S25" s="35">
        <f t="shared" si="3"/>
        <v>-1.5711333333333339</v>
      </c>
      <c r="T25" s="56">
        <f t="shared" si="4"/>
        <v>-1.0557058670921826E-2</v>
      </c>
      <c r="U25" s="56">
        <f t="shared" si="5"/>
        <v>2.0980803795653452E-2</v>
      </c>
    </row>
    <row r="26" spans="1:21">
      <c r="A26" s="31">
        <v>29586</v>
      </c>
      <c r="B26" s="6">
        <f>[1]Data!C668</f>
        <v>10.343999999999999</v>
      </c>
      <c r="C26" s="6">
        <f>[1]Data!I668</f>
        <v>11.646666666666667</v>
      </c>
      <c r="D26" s="7">
        <f>[2]Data!B97</f>
        <v>154948</v>
      </c>
      <c r="E26" s="7">
        <f>[2]Data!M97</f>
        <v>37798</v>
      </c>
      <c r="F26" s="8">
        <f t="shared" si="0"/>
        <v>24.3939902418876</v>
      </c>
      <c r="G26" s="9">
        <f>[2]Data!O97</f>
        <v>61.2</v>
      </c>
      <c r="H26" s="9">
        <f>[3]Data!B246</f>
        <v>27.2</v>
      </c>
      <c r="I26" s="8">
        <f>[9]Data!F15</f>
        <v>16.583333333333332</v>
      </c>
      <c r="J26" s="8">
        <f>[9]Data!H15</f>
        <v>12.731111111111112</v>
      </c>
      <c r="K26" s="8">
        <f>[4]Data!K786</f>
        <v>51.225999999999999</v>
      </c>
      <c r="L26" s="8">
        <f>[4]Data!L786</f>
        <v>191.31799999999998</v>
      </c>
      <c r="M26" s="8">
        <f>[5]Data!B97</f>
        <v>81274</v>
      </c>
      <c r="N26" s="8"/>
      <c r="O26" s="8">
        <f>[6]Data!D54</f>
        <v>138.24611879006341</v>
      </c>
      <c r="P26" s="35">
        <f t="shared" si="1"/>
        <v>7.23347612759076E-3</v>
      </c>
      <c r="Q26" s="35">
        <f>[7]Hoja1!E55</f>
        <v>1.1725333333333332</v>
      </c>
      <c r="R26" s="35">
        <f t="shared" si="2"/>
        <v>0.85285421878553569</v>
      </c>
      <c r="S26" s="35">
        <f t="shared" si="3"/>
        <v>6.2799999999999985</v>
      </c>
      <c r="T26" s="56">
        <f t="shared" si="4"/>
        <v>1.5727137969001603E-3</v>
      </c>
      <c r="U26" s="56">
        <f t="shared" si="5"/>
        <v>8.7084936554944481E-3</v>
      </c>
    </row>
    <row r="27" spans="1:21">
      <c r="A27" s="31">
        <v>29676</v>
      </c>
      <c r="B27" s="6">
        <f>[1]Data!C669</f>
        <v>11.221333333333334</v>
      </c>
      <c r="C27" s="6">
        <f>[1]Data!I669</f>
        <v>13.533333333333333</v>
      </c>
      <c r="D27" s="7">
        <f>[2]Data!B98</f>
        <v>155554</v>
      </c>
      <c r="E27" s="7">
        <f>[2]Data!M98</f>
        <v>38555</v>
      </c>
      <c r="F27" s="8">
        <f t="shared" si="0"/>
        <v>24.785604998907132</v>
      </c>
      <c r="G27" s="9">
        <f>[2]Data!O98</f>
        <v>62</v>
      </c>
      <c r="H27" s="9">
        <f>[3]Data!B247</f>
        <v>27.8</v>
      </c>
      <c r="I27" s="8">
        <f>[9]Data!F16</f>
        <v>16</v>
      </c>
      <c r="J27" s="8">
        <f>[9]Data!H16</f>
        <v>13.275555555555556</v>
      </c>
      <c r="K27" s="8">
        <f>[4]Data!K787</f>
        <v>51.379999999999995</v>
      </c>
      <c r="L27" s="8">
        <f>[4]Data!L787</f>
        <v>196.61799999999999</v>
      </c>
      <c r="M27" s="8">
        <f>[5]Data!B98</f>
        <v>81684</v>
      </c>
      <c r="N27" s="8"/>
      <c r="O27" s="8">
        <f>[6]Data!D55</f>
        <v>139.37409494250434</v>
      </c>
      <c r="P27" s="35">
        <f t="shared" si="1"/>
        <v>7.1749344841487766E-3</v>
      </c>
      <c r="Q27" s="35">
        <f>[7]Hoja1!E56</f>
        <v>1.1652333333333333</v>
      </c>
      <c r="R27" s="35">
        <f t="shared" si="2"/>
        <v>0.8581972137197128</v>
      </c>
      <c r="S27" s="35">
        <f t="shared" si="3"/>
        <v>4.7494666666666667</v>
      </c>
      <c r="T27" s="56">
        <f t="shared" si="4"/>
        <v>-8.126082350124797E-3</v>
      </c>
      <c r="U27" s="56">
        <f t="shared" si="5"/>
        <v>-6.2452971302445204E-3</v>
      </c>
    </row>
    <row r="28" spans="1:21">
      <c r="A28" s="31">
        <v>29767</v>
      </c>
      <c r="B28" s="6">
        <f>[1]Data!C670</f>
        <v>14.202666666666666</v>
      </c>
      <c r="C28" s="6">
        <f>[1]Data!I670</f>
        <v>16.183333333333334</v>
      </c>
      <c r="D28" s="7">
        <f>[2]Data!B99</f>
        <v>157950</v>
      </c>
      <c r="E28" s="7">
        <f>[2]Data!M99</f>
        <v>39983</v>
      </c>
      <c r="F28" s="8">
        <f t="shared" si="0"/>
        <v>25.313706869262425</v>
      </c>
      <c r="G28" s="9">
        <f>[2]Data!O99</f>
        <v>61</v>
      </c>
      <c r="H28" s="9">
        <f>[3]Data!B248</f>
        <v>28.4</v>
      </c>
      <c r="I28" s="8">
        <f>[9]Data!F17</f>
        <v>18.666666666666668</v>
      </c>
      <c r="J28" s="8">
        <f>[9]Data!H17</f>
        <v>14.475555555555557</v>
      </c>
      <c r="K28" s="8">
        <f>[4]Data!K788</f>
        <v>52.763999999999996</v>
      </c>
      <c r="L28" s="8">
        <f>[4]Data!L788</f>
        <v>202.565</v>
      </c>
      <c r="M28" s="8">
        <f>[5]Data!B99</f>
        <v>83307</v>
      </c>
      <c r="N28" s="8"/>
      <c r="O28" s="8">
        <f>[6]Data!D56</f>
        <v>142.79709824296697</v>
      </c>
      <c r="P28" s="35">
        <f t="shared" si="1"/>
        <v>7.0029434232516128E-3</v>
      </c>
      <c r="Q28" s="35">
        <f>[7]Hoja1!E57</f>
        <v>1.1456666666666668</v>
      </c>
      <c r="R28" s="35">
        <f t="shared" si="2"/>
        <v>0.87285423334303158</v>
      </c>
      <c r="S28" s="35">
        <f t="shared" si="3"/>
        <v>4.3857333333333361</v>
      </c>
      <c r="T28" s="56">
        <f t="shared" si="4"/>
        <v>-2.4263080764387546E-2</v>
      </c>
      <c r="U28" s="56">
        <f t="shared" si="5"/>
        <v>-1.6934643886521716E-2</v>
      </c>
    </row>
    <row r="29" spans="1:21">
      <c r="A29" s="31">
        <v>29859</v>
      </c>
      <c r="B29" s="6">
        <f>[1]Data!C671</f>
        <v>15.038666666666666</v>
      </c>
      <c r="C29" s="6">
        <f>[1]Data!I671</f>
        <v>15.486666666666666</v>
      </c>
      <c r="D29" s="7">
        <f>[2]Data!B100</f>
        <v>161143</v>
      </c>
      <c r="E29" s="7">
        <f>[2]Data!M100</f>
        <v>42156</v>
      </c>
      <c r="F29" s="8">
        <f t="shared" si="0"/>
        <v>26.160615105837671</v>
      </c>
      <c r="G29" s="9">
        <f>[2]Data!O100</f>
        <v>62.2</v>
      </c>
      <c r="H29" s="9">
        <f>[3]Data!B249</f>
        <v>29</v>
      </c>
      <c r="I29" s="8">
        <f>[9]Data!F18</f>
        <v>20</v>
      </c>
      <c r="J29" s="8">
        <f>[9]Data!H18</f>
        <v>15.477777777777776</v>
      </c>
      <c r="K29" s="8">
        <f>[4]Data!K789</f>
        <v>53.992999999999995</v>
      </c>
      <c r="L29" s="8">
        <f>[4]Data!L789</f>
        <v>208.01</v>
      </c>
      <c r="M29" s="8">
        <f>[5]Data!B100</f>
        <v>85282</v>
      </c>
      <c r="N29" s="8"/>
      <c r="O29" s="8">
        <f>[6]Data!D57</f>
        <v>148.53938195286676</v>
      </c>
      <c r="P29" s="35">
        <f t="shared" si="1"/>
        <v>6.732221360105776E-3</v>
      </c>
      <c r="Q29" s="35">
        <f>[7]Hoja1!E58</f>
        <v>1.1426000000000001</v>
      </c>
      <c r="R29" s="35">
        <f t="shared" si="2"/>
        <v>0.87519691930684396</v>
      </c>
      <c r="S29" s="35">
        <f t="shared" si="3"/>
        <v>4.9490666666666669</v>
      </c>
      <c r="T29" s="56">
        <f t="shared" si="4"/>
        <v>-3.9425392148075389E-2</v>
      </c>
      <c r="U29" s="56">
        <f t="shared" si="5"/>
        <v>-2.6803418913621258E-3</v>
      </c>
    </row>
    <row r="30" spans="1:21">
      <c r="A30" s="31">
        <v>29951</v>
      </c>
      <c r="B30" s="6">
        <f>[1]Data!C672</f>
        <v>14.832000000000001</v>
      </c>
      <c r="C30" s="6">
        <f>[1]Data!I672</f>
        <v>14.949999999999998</v>
      </c>
      <c r="D30" s="7">
        <f>[2]Data!B101</f>
        <v>160482</v>
      </c>
      <c r="E30" s="7">
        <f>[2]Data!M101</f>
        <v>43353</v>
      </c>
      <c r="F30" s="8">
        <f t="shared" si="0"/>
        <v>27.014244588178116</v>
      </c>
      <c r="G30" s="9">
        <f>[2]Data!O101</f>
        <v>60.5</v>
      </c>
      <c r="H30" s="9">
        <f>[3]Data!B250</f>
        <v>30.2</v>
      </c>
      <c r="I30" s="8">
        <f>[9]Data!F19</f>
        <v>15</v>
      </c>
      <c r="J30" s="8">
        <f>[9]Data!H19</f>
        <v>12.373333333333333</v>
      </c>
      <c r="K30" s="8">
        <f>[4]Data!K790</f>
        <v>54.204999999999998</v>
      </c>
      <c r="L30" s="8">
        <f>[4]Data!L790</f>
        <v>213.435</v>
      </c>
      <c r="M30" s="8">
        <f>[5]Data!B101</f>
        <v>85508</v>
      </c>
      <c r="N30" s="8"/>
      <c r="O30" s="8">
        <f>[6]Data!D58</f>
        <v>145.96241432187222</v>
      </c>
      <c r="P30" s="35">
        <f t="shared" si="1"/>
        <v>6.8510787838493006E-3</v>
      </c>
      <c r="Q30" s="35">
        <f>[7]Hoja1!E59</f>
        <v>1.1380999999999999</v>
      </c>
      <c r="R30" s="35">
        <f t="shared" si="2"/>
        <v>0.87865741147526588</v>
      </c>
      <c r="S30" s="35">
        <f t="shared" si="3"/>
        <v>0.14999999999999858</v>
      </c>
      <c r="T30" s="56">
        <f t="shared" si="4"/>
        <v>1.7500969005292077E-2</v>
      </c>
      <c r="U30" s="56">
        <f t="shared" si="5"/>
        <v>-3.9461620025181832E-3</v>
      </c>
    </row>
    <row r="31" spans="1:21">
      <c r="A31" s="31">
        <v>30041</v>
      </c>
      <c r="B31" s="6">
        <f>[1]Data!C673</f>
        <v>15.426666666666668</v>
      </c>
      <c r="C31" s="6">
        <f>[1]Data!I673</f>
        <v>17.406666666666666</v>
      </c>
      <c r="D31" s="7">
        <f>[2]Data!B102</f>
        <v>159194</v>
      </c>
      <c r="E31" s="7">
        <f>[2]Data!M102</f>
        <v>44279</v>
      </c>
      <c r="F31" s="8">
        <f t="shared" si="0"/>
        <v>27.814490495872963</v>
      </c>
      <c r="G31" s="9">
        <f>[2]Data!O102</f>
        <v>58.7</v>
      </c>
      <c r="H31" s="9">
        <f>[3]Data!B251</f>
        <v>30.8</v>
      </c>
      <c r="I31" s="8">
        <f>[9]Data!F20</f>
        <v>15</v>
      </c>
      <c r="J31" s="8">
        <f>[9]Data!H20</f>
        <v>11.785555555555556</v>
      </c>
      <c r="K31" s="8">
        <f>[4]Data!K791</f>
        <v>54.563999999999993</v>
      </c>
      <c r="L31" s="8">
        <f>[4]Data!L791</f>
        <v>219.01299999999998</v>
      </c>
      <c r="M31" s="8">
        <f>[5]Data!B102</f>
        <v>86147</v>
      </c>
      <c r="N31" s="8"/>
      <c r="O31" s="8">
        <f>[6]Data!D59</f>
        <v>144.38330402017968</v>
      </c>
      <c r="P31" s="35">
        <f t="shared" si="1"/>
        <v>6.9260085630138742E-3</v>
      </c>
      <c r="Q31" s="35">
        <f>[7]Hoja1!E60</f>
        <v>1.0745666666666667</v>
      </c>
      <c r="R31" s="35">
        <f t="shared" si="2"/>
        <v>0.93060768681949313</v>
      </c>
      <c r="S31" s="35">
        <f t="shared" si="3"/>
        <v>-0.68080000000000052</v>
      </c>
      <c r="T31" s="56">
        <f t="shared" si="4"/>
        <v>1.0877555769495117E-2</v>
      </c>
      <c r="U31" s="56">
        <f t="shared" si="5"/>
        <v>-5.7442725768232034E-2</v>
      </c>
    </row>
    <row r="32" spans="1:21">
      <c r="A32" s="31">
        <v>30132</v>
      </c>
      <c r="B32" s="6">
        <f>[1]Data!C674</f>
        <v>18.355666666666668</v>
      </c>
      <c r="C32" s="6">
        <f>[1]Data!I674</f>
        <v>19.470000000000002</v>
      </c>
      <c r="D32" s="7">
        <f>[2]Data!B103</f>
        <v>160602</v>
      </c>
      <c r="E32" s="7">
        <f>[2]Data!M103</f>
        <v>45967</v>
      </c>
      <c r="F32" s="8">
        <f t="shared" si="0"/>
        <v>28.621685906775756</v>
      </c>
      <c r="G32" s="9">
        <f>[2]Data!O103</f>
        <v>60.2</v>
      </c>
      <c r="H32" s="9">
        <f>[3]Data!B252</f>
        <v>31.5</v>
      </c>
      <c r="I32" s="8">
        <f>[9]Data!F21</f>
        <v>13</v>
      </c>
      <c r="J32" s="8">
        <f>[9]Data!H21</f>
        <v>11.413333333333334</v>
      </c>
      <c r="K32" s="8">
        <f>[4]Data!K792</f>
        <v>54.083999999999996</v>
      </c>
      <c r="L32" s="8">
        <f>[4]Data!L792</f>
        <v>226.267</v>
      </c>
      <c r="M32" s="8">
        <f>[5]Data!B103</f>
        <v>88025</v>
      </c>
      <c r="N32" s="8"/>
      <c r="O32" s="8">
        <f>[6]Data!D60</f>
        <v>144.41752765957813</v>
      </c>
      <c r="P32" s="35">
        <f t="shared" si="1"/>
        <v>6.9243672579495062E-3</v>
      </c>
      <c r="Q32" s="35">
        <f>[7]Hoja1!E61</f>
        <v>1.0437666666666667</v>
      </c>
      <c r="R32" s="35">
        <f t="shared" si="2"/>
        <v>0.95806853383578694</v>
      </c>
      <c r="S32" s="35">
        <f t="shared" si="3"/>
        <v>-5.4788666666666677</v>
      </c>
      <c r="T32" s="56">
        <f t="shared" si="4"/>
        <v>-2.3700513159585768E-4</v>
      </c>
      <c r="U32" s="56">
        <f t="shared" si="5"/>
        <v>-2.9081514418162605E-2</v>
      </c>
    </row>
    <row r="33" spans="1:21">
      <c r="A33" s="31">
        <v>30224</v>
      </c>
      <c r="B33" s="6">
        <f>[1]Data!C675</f>
        <v>17.791666666666668</v>
      </c>
      <c r="C33" s="6">
        <f>[1]Data!I675</f>
        <v>16.64</v>
      </c>
      <c r="D33" s="7">
        <f>[2]Data!B104</f>
        <v>159551</v>
      </c>
      <c r="E33" s="7">
        <f>[2]Data!M104</f>
        <v>46541</v>
      </c>
      <c r="F33" s="8">
        <f t="shared" si="0"/>
        <v>29.169983265538917</v>
      </c>
      <c r="G33" s="9">
        <f>[2]Data!O104</f>
        <v>59.9</v>
      </c>
      <c r="H33" s="9">
        <f>[3]Data!B253</f>
        <v>32.6</v>
      </c>
      <c r="I33" s="8">
        <f>[9]Data!F22</f>
        <v>10.5</v>
      </c>
      <c r="J33" s="8">
        <f>[9]Data!H22</f>
        <v>10.115555555555554</v>
      </c>
      <c r="K33" s="8">
        <f>[4]Data!K793</f>
        <v>53.872</v>
      </c>
      <c r="L33" s="8">
        <f>[4]Data!L793</f>
        <v>230.95299999999997</v>
      </c>
      <c r="M33" s="8">
        <f>[5]Data!B104</f>
        <v>87829</v>
      </c>
      <c r="N33" s="8"/>
      <c r="O33" s="8">
        <f>[6]Data!D61</f>
        <v>142.17511361512518</v>
      </c>
      <c r="P33" s="35">
        <f t="shared" si="1"/>
        <v>7.0335797494563475E-3</v>
      </c>
      <c r="Q33" s="35">
        <f>[7]Hoja1!E62</f>
        <v>0.96980000000000011</v>
      </c>
      <c r="R33" s="35">
        <f t="shared" si="2"/>
        <v>1.0311404413281087</v>
      </c>
      <c r="S33" s="35">
        <f t="shared" si="3"/>
        <v>-7.5875333333333348</v>
      </c>
      <c r="T33" s="56">
        <f t="shared" si="4"/>
        <v>1.5649109462276378E-2</v>
      </c>
      <c r="U33" s="56">
        <f t="shared" si="5"/>
        <v>-7.3501379430197369E-2</v>
      </c>
    </row>
    <row r="34" spans="1:21">
      <c r="A34" s="31">
        <v>30316</v>
      </c>
      <c r="B34" s="6">
        <f>[1]Data!C676</f>
        <v>13.717999999999998</v>
      </c>
      <c r="C34" s="6">
        <f>[1]Data!I676</f>
        <v>13.82</v>
      </c>
      <c r="D34" s="7">
        <f>[2]Data!B105</f>
        <v>157005</v>
      </c>
      <c r="E34" s="7">
        <f>[2]Data!M105</f>
        <v>47275</v>
      </c>
      <c r="F34" s="8">
        <f t="shared" si="0"/>
        <v>30.110506034839656</v>
      </c>
      <c r="G34" s="9">
        <f>[2]Data!O105</f>
        <v>59.3</v>
      </c>
      <c r="H34" s="9">
        <f>[3]Data!B254</f>
        <v>33.6</v>
      </c>
      <c r="I34" s="8">
        <f>[9]Data!F23</f>
        <v>9</v>
      </c>
      <c r="J34" s="8">
        <f>[9]Data!H23</f>
        <v>8.4622222222222216</v>
      </c>
      <c r="K34" s="8">
        <f>[4]Data!K794</f>
        <v>53.942</v>
      </c>
      <c r="L34" s="8">
        <f>[4]Data!L794</f>
        <v>236.744</v>
      </c>
      <c r="M34" s="8">
        <f>[5]Data!B105</f>
        <v>88662</v>
      </c>
      <c r="N34" s="8"/>
      <c r="O34" s="8">
        <f>[6]Data!D62</f>
        <v>140.82095122640922</v>
      </c>
      <c r="P34" s="35">
        <f t="shared" si="1"/>
        <v>7.1012160569219503E-3</v>
      </c>
      <c r="Q34" s="35">
        <f>[7]Hoja1!E63</f>
        <v>0.9573666666666667</v>
      </c>
      <c r="R34" s="35">
        <f t="shared" si="2"/>
        <v>1.0445318756310713</v>
      </c>
      <c r="S34" s="35">
        <f t="shared" si="3"/>
        <v>-4.7677333333333323</v>
      </c>
      <c r="T34" s="56">
        <f t="shared" si="4"/>
        <v>9.5702583361747529E-3</v>
      </c>
      <c r="U34" s="56">
        <f t="shared" si="5"/>
        <v>-1.2903404835907965E-2</v>
      </c>
    </row>
    <row r="35" spans="1:21">
      <c r="A35" s="31">
        <v>30406</v>
      </c>
      <c r="B35" s="6">
        <f>[1]Data!C677</f>
        <v>13.923666666666668</v>
      </c>
      <c r="C35" s="6">
        <f>[1]Data!I677</f>
        <v>13.226666666666667</v>
      </c>
      <c r="D35" s="7">
        <f>[2]Data!B106</f>
        <v>155461</v>
      </c>
      <c r="E35" s="7">
        <f>[2]Data!M106</f>
        <v>47684</v>
      </c>
      <c r="F35" s="8">
        <f t="shared" si="0"/>
        <v>30.672644586101981</v>
      </c>
      <c r="G35" s="9">
        <f>[2]Data!O106</f>
        <v>59.6</v>
      </c>
      <c r="H35" s="9">
        <f>[3]Data!B255</f>
        <v>34.299999999999997</v>
      </c>
      <c r="I35" s="8">
        <f>[9]Data!F24</f>
        <v>8.5</v>
      </c>
      <c r="J35" s="8">
        <f>[9]Data!H24</f>
        <v>7.8511111111111118</v>
      </c>
      <c r="K35" s="8">
        <f>[4]Data!K795</f>
        <v>55.600999999999999</v>
      </c>
      <c r="L35" s="8">
        <f>[4]Data!L795</f>
        <v>244.93599999999998</v>
      </c>
      <c r="M35" s="8">
        <f>[5]Data!B106</f>
        <v>88682</v>
      </c>
      <c r="N35" s="8"/>
      <c r="O35" s="8">
        <f>[6]Data!D63</f>
        <v>136.18095560270564</v>
      </c>
      <c r="P35" s="35">
        <f t="shared" si="1"/>
        <v>7.3431706773845846E-3</v>
      </c>
      <c r="Q35" s="35">
        <f>[7]Hoja1!E64</f>
        <v>0.93176666666666674</v>
      </c>
      <c r="R35" s="35">
        <f t="shared" si="2"/>
        <v>1.0732300647515471</v>
      </c>
      <c r="S35" s="35">
        <f t="shared" si="3"/>
        <v>-5.5260666666666669</v>
      </c>
      <c r="T35" s="56">
        <f t="shared" si="4"/>
        <v>3.350467674484392E-2</v>
      </c>
      <c r="U35" s="56">
        <f t="shared" si="5"/>
        <v>-2.710403414825302E-2</v>
      </c>
    </row>
    <row r="36" spans="1:21">
      <c r="A36" s="31">
        <v>30497</v>
      </c>
      <c r="B36" s="6">
        <f>[1]Data!C678</f>
        <v>12.084333333333333</v>
      </c>
      <c r="C36" s="6">
        <f>[1]Data!I678</f>
        <v>13.436666666666667</v>
      </c>
      <c r="D36" s="7">
        <f>[2]Data!B107</f>
        <v>155136</v>
      </c>
      <c r="E36" s="7">
        <f>[2]Data!M107</f>
        <v>48215</v>
      </c>
      <c r="F36" s="8">
        <f t="shared" si="0"/>
        <v>31.079182136963695</v>
      </c>
      <c r="G36" s="9">
        <f>[2]Data!O107</f>
        <v>60.3</v>
      </c>
      <c r="H36" s="9">
        <f>[3]Data!B256</f>
        <v>35</v>
      </c>
      <c r="I36" s="8">
        <f>[9]Data!F25</f>
        <v>9.25</v>
      </c>
      <c r="J36" s="8">
        <f>[9]Data!H25</f>
        <v>8.0566666666666666</v>
      </c>
      <c r="K36" s="8">
        <f>[4]Data!K796</f>
        <v>56.757999999999996</v>
      </c>
      <c r="L36" s="8">
        <f>[4]Data!L796</f>
        <v>254.05700000000002</v>
      </c>
      <c r="M36" s="8">
        <f>[5]Data!B107</f>
        <v>88087</v>
      </c>
      <c r="N36" s="8"/>
      <c r="O36" s="8">
        <f>[6]Data!D64</f>
        <v>129.58767143973756</v>
      </c>
      <c r="P36" s="35">
        <f t="shared" si="1"/>
        <v>7.7167834631941216E-3</v>
      </c>
      <c r="Q36" s="35">
        <f>[7]Hoja1!E65</f>
        <v>0.87483333333333346</v>
      </c>
      <c r="R36" s="35">
        <f t="shared" si="2"/>
        <v>1.1430748714040768</v>
      </c>
      <c r="S36" s="35">
        <f t="shared" si="3"/>
        <v>-3.0620666666666665</v>
      </c>
      <c r="T36" s="56">
        <f t="shared" si="4"/>
        <v>4.9626905619771122E-2</v>
      </c>
      <c r="U36" s="56">
        <f t="shared" si="5"/>
        <v>-6.3049033662846116E-2</v>
      </c>
    </row>
    <row r="37" spans="1:21">
      <c r="A37" s="31">
        <v>30589</v>
      </c>
      <c r="B37" s="6">
        <f>[1]Data!C679</f>
        <v>10.665333333333333</v>
      </c>
      <c r="C37" s="6">
        <f>[1]Data!I679</f>
        <v>12.006666666666668</v>
      </c>
      <c r="D37" s="7">
        <f>[2]Data!B108</f>
        <v>159497</v>
      </c>
      <c r="E37" s="7">
        <f>[2]Data!M108</f>
        <v>51010</v>
      </c>
      <c r="F37" s="8">
        <f t="shared" si="0"/>
        <v>31.981792760992374</v>
      </c>
      <c r="G37" s="9">
        <f>[2]Data!O108</f>
        <v>60.2</v>
      </c>
      <c r="H37" s="9">
        <f>[3]Data!B257</f>
        <v>35.6</v>
      </c>
      <c r="I37" s="8">
        <f>[9]Data!F26</f>
        <v>9.5416666666666661</v>
      </c>
      <c r="J37" s="8">
        <f>[9]Data!H26</f>
        <v>8.1916666666666647</v>
      </c>
      <c r="K37" s="8">
        <f>[4]Data!K797</f>
        <v>58.259</v>
      </c>
      <c r="L37" s="8">
        <f>[4]Data!L797</f>
        <v>262.27499999999998</v>
      </c>
      <c r="M37" s="8">
        <f>[5]Data!B108</f>
        <v>88735</v>
      </c>
      <c r="N37" s="8"/>
      <c r="O37" s="8">
        <f>[6]Data!D65</f>
        <v>133.84507421283342</v>
      </c>
      <c r="P37" s="35">
        <f t="shared" si="1"/>
        <v>7.4713246332087828E-3</v>
      </c>
      <c r="Q37" s="35">
        <f>[7]Hoja1!E66</f>
        <v>0.88533333333333342</v>
      </c>
      <c r="R37" s="35">
        <f t="shared" si="2"/>
        <v>1.1295180722891565</v>
      </c>
      <c r="S37" s="35">
        <f t="shared" si="3"/>
        <v>-1.081666666666667</v>
      </c>
      <c r="T37" s="56">
        <f t="shared" si="4"/>
        <v>-3.2325316875111199E-2</v>
      </c>
      <c r="U37" s="56">
        <f t="shared" si="5"/>
        <v>1.1930829903969958E-2</v>
      </c>
    </row>
    <row r="38" spans="1:21">
      <c r="A38" s="31">
        <v>30681</v>
      </c>
      <c r="B38" s="6">
        <f>[1]Data!C680</f>
        <v>8.322000000000001</v>
      </c>
      <c r="C38" s="6">
        <f>[1]Data!I680</f>
        <v>10.126666666666667</v>
      </c>
      <c r="D38" s="7">
        <f>[2]Data!B109</f>
        <v>162135</v>
      </c>
      <c r="E38" s="7">
        <f>[2]Data!M109</f>
        <v>52402</v>
      </c>
      <c r="F38" s="8">
        <f t="shared" si="0"/>
        <v>32.319980263360783</v>
      </c>
      <c r="G38" s="9">
        <f>[2]Data!O109</f>
        <v>61</v>
      </c>
      <c r="H38" s="9">
        <f>[3]Data!B258</f>
        <v>36.5</v>
      </c>
      <c r="I38" s="8">
        <f>[9]Data!F27</f>
        <v>9.5</v>
      </c>
      <c r="J38" s="8">
        <f>[9]Data!H27</f>
        <v>8.068888888888889</v>
      </c>
      <c r="K38" s="8">
        <f>[4]Data!K798</f>
        <v>60.576000000000008</v>
      </c>
      <c r="L38" s="8">
        <f>[4]Data!L798</f>
        <v>270.529</v>
      </c>
      <c r="M38" s="8">
        <f>[5]Data!B109</f>
        <v>88834</v>
      </c>
      <c r="N38" s="8"/>
      <c r="O38" s="8">
        <f>[6]Data!D66</f>
        <v>138.07612651974671</v>
      </c>
      <c r="P38" s="35">
        <f t="shared" si="1"/>
        <v>7.2423816137178994E-3</v>
      </c>
      <c r="Q38" s="35">
        <f>[7]Hoja1!E67</f>
        <v>0.91026666666666667</v>
      </c>
      <c r="R38" s="35">
        <f t="shared" si="2"/>
        <v>1.098579170938919</v>
      </c>
      <c r="S38" s="35">
        <f t="shared" si="3"/>
        <v>1.2777333333333321</v>
      </c>
      <c r="T38" s="56">
        <f t="shared" si="4"/>
        <v>-3.1122206017886178E-2</v>
      </c>
      <c r="U38" s="56">
        <f t="shared" si="5"/>
        <v>2.7773374947800675E-2</v>
      </c>
    </row>
    <row r="39" spans="1:21">
      <c r="A39" s="31">
        <v>30772</v>
      </c>
      <c r="B39" s="6">
        <f>[1]Data!C681</f>
        <v>10.487</v>
      </c>
      <c r="C39" s="6">
        <f>[1]Data!I681</f>
        <v>11.856666666666664</v>
      </c>
      <c r="D39" s="7">
        <f>[2]Data!B110</f>
        <v>166203</v>
      </c>
      <c r="E39" s="7">
        <f>[2]Data!M110</f>
        <v>54584</v>
      </c>
      <c r="F39" s="8">
        <f t="shared" si="0"/>
        <v>32.841765792434551</v>
      </c>
      <c r="G39" s="9">
        <f>[2]Data!O110</f>
        <v>60.7</v>
      </c>
      <c r="H39" s="9">
        <f>[3]Data!B259</f>
        <v>36.299999999999997</v>
      </c>
      <c r="I39" s="8">
        <f>[9]Data!F28</f>
        <v>9.8333333333333339</v>
      </c>
      <c r="J39" s="8">
        <f>[9]Data!H28</f>
        <v>8.3644444444444446</v>
      </c>
      <c r="K39" s="8">
        <f>[4]Data!K799</f>
        <v>62.167999999999999</v>
      </c>
      <c r="L39" s="8">
        <f>[4]Data!L799</f>
        <v>280.59000000000003</v>
      </c>
      <c r="M39" s="8">
        <f>[5]Data!B110</f>
        <v>89982</v>
      </c>
      <c r="N39" s="8"/>
      <c r="O39" s="8">
        <f>[6]Data!D67</f>
        <v>141.13489404568494</v>
      </c>
      <c r="P39" s="35">
        <f t="shared" si="1"/>
        <v>7.0854199931329733E-3</v>
      </c>
      <c r="Q39" s="35">
        <f>[7]Hoja1!E68</f>
        <v>0.93190000000000006</v>
      </c>
      <c r="R39" s="35">
        <f t="shared" si="2"/>
        <v>1.0730765103551883</v>
      </c>
      <c r="S39" s="35">
        <f t="shared" si="3"/>
        <v>-0.5671333333333326</v>
      </c>
      <c r="T39" s="56">
        <f t="shared" si="4"/>
        <v>-2.1910953889864082E-2</v>
      </c>
      <c r="U39" s="56">
        <f t="shared" si="5"/>
        <v>2.3487915915594321E-2</v>
      </c>
    </row>
    <row r="40" spans="1:21">
      <c r="A40" s="31">
        <v>30863</v>
      </c>
      <c r="B40" s="6">
        <f>[1]Data!C682</f>
        <v>13.851999999999999</v>
      </c>
      <c r="C40" s="6">
        <f>[1]Data!I682</f>
        <v>13.49</v>
      </c>
      <c r="D40" s="7">
        <f>[2]Data!B111</f>
        <v>168115</v>
      </c>
      <c r="E40" s="7">
        <f>[2]Data!M111</f>
        <v>55777</v>
      </c>
      <c r="F40" s="8">
        <f t="shared" si="0"/>
        <v>33.177884186420009</v>
      </c>
      <c r="G40" s="9">
        <f>[2]Data!O111</f>
        <v>61.1</v>
      </c>
      <c r="H40" s="9">
        <f>[3]Data!B260</f>
        <v>36.4</v>
      </c>
      <c r="I40" s="8">
        <f>[9]Data!F29</f>
        <v>10.666666666666666</v>
      </c>
      <c r="J40" s="8">
        <f>[9]Data!H29</f>
        <v>9.0444444444444443</v>
      </c>
      <c r="K40" s="8">
        <f>[4]Data!K800</f>
        <v>62.710999999999991</v>
      </c>
      <c r="L40" s="8">
        <f>[4]Data!L800</f>
        <v>286.86699999999996</v>
      </c>
      <c r="M40" s="8">
        <f>[5]Data!B111</f>
        <v>89508</v>
      </c>
      <c r="N40" s="8"/>
      <c r="O40" s="8">
        <f>[6]Data!D68</f>
        <v>137.93378827705951</v>
      </c>
      <c r="P40" s="35">
        <f t="shared" si="1"/>
        <v>7.2498552565768634E-3</v>
      </c>
      <c r="Q40" s="35">
        <f>[7]Hoja1!E69</f>
        <v>0.8935333333333334</v>
      </c>
      <c r="R40" s="35">
        <f t="shared" si="2"/>
        <v>1.1191524285607699</v>
      </c>
      <c r="S40" s="35">
        <f t="shared" si="3"/>
        <v>-3.3387999999999991</v>
      </c>
      <c r="T40" s="56">
        <f t="shared" si="4"/>
        <v>2.2942353471361976E-2</v>
      </c>
      <c r="U40" s="56">
        <f t="shared" si="5"/>
        <v>-4.20418724153232E-2</v>
      </c>
    </row>
    <row r="41" spans="1:21">
      <c r="A41" s="31">
        <v>30955</v>
      </c>
      <c r="B41" s="6">
        <f>[1]Data!C683</f>
        <v>11.625333333333336</v>
      </c>
      <c r="C41" s="6">
        <f>[1]Data!I683</f>
        <v>11.463333333333333</v>
      </c>
      <c r="D41" s="7">
        <f>[2]Data!B112</f>
        <v>169534</v>
      </c>
      <c r="E41" s="7">
        <f>[2]Data!M112</f>
        <v>56455</v>
      </c>
      <c r="F41" s="8">
        <f t="shared" si="0"/>
        <v>33.300104993688585</v>
      </c>
      <c r="G41" s="9">
        <f>[2]Data!O112</f>
        <v>61.3</v>
      </c>
      <c r="H41" s="9">
        <f>[3]Data!B261</f>
        <v>36.9</v>
      </c>
      <c r="I41" s="8">
        <f>[9]Data!F30</f>
        <v>11.166666666666666</v>
      </c>
      <c r="J41" s="8">
        <f>[9]Data!H30</f>
        <v>9.6011111111111109</v>
      </c>
      <c r="K41" s="8">
        <f>[4]Data!K801</f>
        <v>64.400999999999996</v>
      </c>
      <c r="L41" s="8">
        <f>[4]Data!L801</f>
        <v>296.56399999999996</v>
      </c>
      <c r="M41" s="8">
        <f>[5]Data!B112</f>
        <v>88616</v>
      </c>
      <c r="N41" s="8"/>
      <c r="O41" s="8">
        <f>[6]Data!D69</f>
        <v>135.095390554304</v>
      </c>
      <c r="P41" s="35">
        <f t="shared" si="1"/>
        <v>7.4021770535393078E-3</v>
      </c>
      <c r="Q41" s="35">
        <f>[7]Hoja1!E70</f>
        <v>0.83726666666666671</v>
      </c>
      <c r="R41" s="35">
        <f t="shared" si="2"/>
        <v>1.1943626084879368</v>
      </c>
      <c r="S41" s="35">
        <f t="shared" si="3"/>
        <v>-0.68373333333333619</v>
      </c>
      <c r="T41" s="56">
        <f t="shared" si="4"/>
        <v>2.0792649309871791E-2</v>
      </c>
      <c r="U41" s="56">
        <f t="shared" si="5"/>
        <v>-6.5041022460369927E-2</v>
      </c>
    </row>
    <row r="42" spans="1:21">
      <c r="A42" s="31">
        <v>31047</v>
      </c>
      <c r="B42" s="6">
        <f>[1]Data!C684</f>
        <v>11.556666666666667</v>
      </c>
      <c r="C42" s="6">
        <f>[1]Data!I684</f>
        <v>11.589999999999998</v>
      </c>
      <c r="D42" s="7">
        <f>[2]Data!B113</f>
        <v>170685</v>
      </c>
      <c r="E42" s="7">
        <f>[2]Data!M113</f>
        <v>57385</v>
      </c>
      <c r="F42" s="8">
        <f t="shared" si="0"/>
        <v>33.620411869818675</v>
      </c>
      <c r="G42" s="9">
        <f>[2]Data!O113</f>
        <v>61.2</v>
      </c>
      <c r="H42" s="9">
        <f>[3]Data!B262</f>
        <v>37.4</v>
      </c>
      <c r="I42" s="8">
        <f>[9]Data!F31</f>
        <v>9.0833333333333339</v>
      </c>
      <c r="J42" s="8">
        <f>[9]Data!H31</f>
        <v>8.3222222222222229</v>
      </c>
      <c r="K42" s="8">
        <f>[4]Data!K802</f>
        <v>65.999000000000009</v>
      </c>
      <c r="L42" s="8">
        <f>[4]Data!L802</f>
        <v>307.95799999999997</v>
      </c>
      <c r="M42" s="8">
        <f>[5]Data!B113</f>
        <v>89003</v>
      </c>
      <c r="N42" s="8"/>
      <c r="O42" s="8">
        <f>[6]Data!D70</f>
        <v>138.55017143730851</v>
      </c>
      <c r="P42" s="35">
        <f t="shared" si="1"/>
        <v>7.217602039940328E-3</v>
      </c>
      <c r="Q42" s="35">
        <f>[7]Hoja1!E71</f>
        <v>0.8453666666666666</v>
      </c>
      <c r="R42" s="35">
        <f t="shared" si="2"/>
        <v>1.1829186546271835</v>
      </c>
      <c r="S42" s="35">
        <f t="shared" si="3"/>
        <v>-2.4409333333333332</v>
      </c>
      <c r="T42" s="56">
        <f t="shared" si="4"/>
        <v>-2.5251383060956201E-2</v>
      </c>
      <c r="U42" s="56">
        <f t="shared" si="5"/>
        <v>9.6278403723183414E-3</v>
      </c>
    </row>
    <row r="43" spans="1:21">
      <c r="A43" s="31">
        <v>31137</v>
      </c>
      <c r="B43" s="6">
        <f>[1]Data!C685</f>
        <v>12.293999999999999</v>
      </c>
      <c r="C43" s="6">
        <f>[1]Data!I685</f>
        <v>14.15</v>
      </c>
      <c r="D43" s="7">
        <f>[2]Data!B114</f>
        <v>173162</v>
      </c>
      <c r="E43" s="7">
        <f>[2]Data!M114</f>
        <v>59541</v>
      </c>
      <c r="F43" s="8">
        <f t="shared" si="0"/>
        <v>34.38456474284196</v>
      </c>
      <c r="G43" s="9">
        <f>[2]Data!O114</f>
        <v>60.9</v>
      </c>
      <c r="H43" s="9">
        <f>[3]Data!B263</f>
        <v>37.9</v>
      </c>
      <c r="I43" s="8">
        <f>[9]Data!F32</f>
        <v>8.5833333333333339</v>
      </c>
      <c r="J43" s="8">
        <f>[9]Data!H32</f>
        <v>8.06</v>
      </c>
      <c r="K43" s="8">
        <f>[4]Data!K803</f>
        <v>68.420999999999992</v>
      </c>
      <c r="L43" s="8">
        <f>[4]Data!L803</f>
        <v>321.947</v>
      </c>
      <c r="M43" s="8">
        <f>[5]Data!B114</f>
        <v>90852</v>
      </c>
      <c r="N43" s="8"/>
      <c r="O43" s="8">
        <f>[6]Data!D71</f>
        <v>128.52057099134564</v>
      </c>
      <c r="P43" s="35">
        <f t="shared" si="1"/>
        <v>7.7808555648833707E-3</v>
      </c>
      <c r="Q43" s="35">
        <f>[7]Hoja1!E72</f>
        <v>0.74463333333333326</v>
      </c>
      <c r="R43" s="35">
        <f t="shared" si="2"/>
        <v>1.3429428353999733</v>
      </c>
      <c r="S43" s="35">
        <f t="shared" si="3"/>
        <v>-4.1135999999999981</v>
      </c>
      <c r="T43" s="56">
        <f t="shared" si="4"/>
        <v>7.5143531617304582E-2</v>
      </c>
      <c r="U43" s="56">
        <f t="shared" si="5"/>
        <v>-0.12687853108646685</v>
      </c>
    </row>
    <row r="44" spans="1:21">
      <c r="A44" s="31">
        <v>31228</v>
      </c>
      <c r="B44" s="6">
        <f>[1]Data!C686</f>
        <v>16.716999999999999</v>
      </c>
      <c r="C44" s="6">
        <f>[1]Data!I686</f>
        <v>15.69</v>
      </c>
      <c r="D44" s="7">
        <f>[2]Data!B115</f>
        <v>177021</v>
      </c>
      <c r="E44" s="7">
        <f>[2]Data!M115</f>
        <v>61871</v>
      </c>
      <c r="F44" s="8">
        <f t="shared" si="0"/>
        <v>34.951220476666613</v>
      </c>
      <c r="G44" s="9">
        <f>[2]Data!O115</f>
        <v>57.1</v>
      </c>
      <c r="H44" s="9">
        <f>[3]Data!B264</f>
        <v>38.799999999999997</v>
      </c>
      <c r="I44" s="8">
        <f>[9]Data!F33</f>
        <v>7.916666666666667</v>
      </c>
      <c r="J44" s="8">
        <f>[9]Data!H33</f>
        <v>7.5177777777777779</v>
      </c>
      <c r="K44" s="8">
        <f>[4]Data!K804</f>
        <v>71.16</v>
      </c>
      <c r="L44" s="8">
        <f>[4]Data!L804</f>
        <v>332.87200000000001</v>
      </c>
      <c r="M44" s="8">
        <f>[5]Data!B115</f>
        <v>91847</v>
      </c>
      <c r="N44" s="8"/>
      <c r="O44" s="8">
        <f>[6]Data!D72</f>
        <v>113.83758166184303</v>
      </c>
      <c r="P44" s="35">
        <f t="shared" si="1"/>
        <v>8.7844452192468517E-3</v>
      </c>
      <c r="Q44" s="35">
        <f>[7]Hoja1!E73</f>
        <v>0.65859999999999996</v>
      </c>
      <c r="R44" s="35">
        <f t="shared" si="2"/>
        <v>1.5183723048891589</v>
      </c>
      <c r="S44" s="35">
        <f t="shared" si="3"/>
        <v>-9.1444666666666645</v>
      </c>
      <c r="T44" s="56">
        <f t="shared" si="4"/>
        <v>0.12131626681053564</v>
      </c>
      <c r="U44" s="56">
        <f t="shared" si="5"/>
        <v>-0.1227755572595044</v>
      </c>
    </row>
    <row r="45" spans="1:21">
      <c r="A45" s="31">
        <v>31320</v>
      </c>
      <c r="B45" s="6">
        <f>[1]Data!C687</f>
        <v>16.128666666666668</v>
      </c>
      <c r="C45" s="6">
        <f>[1]Data!I687</f>
        <v>16.056666666666668</v>
      </c>
      <c r="D45" s="7">
        <f>[2]Data!B116</f>
        <v>179411</v>
      </c>
      <c r="E45" s="7">
        <f>[2]Data!M116</f>
        <v>63330</v>
      </c>
      <c r="F45" s="8">
        <f t="shared" si="0"/>
        <v>35.29883897865794</v>
      </c>
      <c r="G45" s="9">
        <f>[2]Data!O116</f>
        <v>56.3</v>
      </c>
      <c r="H45" s="9">
        <f>[3]Data!B265</f>
        <v>39.700000000000003</v>
      </c>
      <c r="I45" s="8">
        <f>[9]Data!F34</f>
        <v>8</v>
      </c>
      <c r="J45" s="8">
        <f>[9]Data!H34</f>
        <v>7.4244444444444442</v>
      </c>
      <c r="K45" s="8">
        <f>[4]Data!K805</f>
        <v>71.236000000000004</v>
      </c>
      <c r="L45" s="8">
        <f>[4]Data!L805</f>
        <v>347.31700000000001</v>
      </c>
      <c r="M45" s="8">
        <f>[5]Data!B116</f>
        <v>93889</v>
      </c>
      <c r="N45" s="8">
        <f>[5]Data!H116</f>
        <v>44862.8</v>
      </c>
      <c r="O45" s="8">
        <f>[6]Data!D73</f>
        <v>116.83568457577988</v>
      </c>
      <c r="P45" s="35">
        <f t="shared" si="1"/>
        <v>8.5590288928499222E-3</v>
      </c>
      <c r="Q45" s="35">
        <f>[7]Hoja1!E74</f>
        <v>0.71273333333333333</v>
      </c>
      <c r="R45" s="35">
        <f t="shared" si="2"/>
        <v>1.4030492937985222</v>
      </c>
      <c r="S45" s="35">
        <f t="shared" si="3"/>
        <v>-7.9121333333333341</v>
      </c>
      <c r="T45" s="56">
        <f t="shared" si="4"/>
        <v>-2.5995832112886141E-2</v>
      </c>
      <c r="U45" s="56">
        <f t="shared" si="5"/>
        <v>7.899097396902599E-2</v>
      </c>
    </row>
    <row r="46" spans="1:21">
      <c r="A46" s="31">
        <v>31412</v>
      </c>
      <c r="B46" s="6">
        <f>[1]Data!C688</f>
        <v>17.866666666666667</v>
      </c>
      <c r="C46" s="6">
        <f>[1]Data!I688</f>
        <v>18.033333333333331</v>
      </c>
      <c r="D46" s="7">
        <f>[2]Data!B117</f>
        <v>178932</v>
      </c>
      <c r="E46" s="7">
        <f>[2]Data!M117</f>
        <v>64566</v>
      </c>
      <c r="F46" s="8">
        <f t="shared" si="0"/>
        <v>36.084098987324793</v>
      </c>
      <c r="G46" s="9">
        <f>[2]Data!O117</f>
        <v>53.9</v>
      </c>
      <c r="H46" s="9">
        <f>[3]Data!B266</f>
        <v>40.5</v>
      </c>
      <c r="I46" s="8">
        <f>[9]Data!F35</f>
        <v>7.916666666666667</v>
      </c>
      <c r="J46" s="8">
        <f>[9]Data!H35</f>
        <v>7.3322222222222235</v>
      </c>
      <c r="K46" s="8">
        <f>[4]Data!K806</f>
        <v>72.539999999999992</v>
      </c>
      <c r="L46" s="8">
        <f>[4]Data!L806</f>
        <v>356.05899999999997</v>
      </c>
      <c r="M46" s="8">
        <f>[5]Data!B117</f>
        <v>95176</v>
      </c>
      <c r="N46" s="8">
        <f>[5]Data!H117</f>
        <v>45286.2</v>
      </c>
      <c r="O46" s="8">
        <f>[6]Data!D74</f>
        <v>109.77444447234841</v>
      </c>
      <c r="P46" s="35">
        <f t="shared" si="1"/>
        <v>9.1095883455087276E-3</v>
      </c>
      <c r="Q46" s="35">
        <f>[7]Hoja1!E75</f>
        <v>0.68869999999999998</v>
      </c>
      <c r="R46" s="35">
        <f t="shared" si="2"/>
        <v>1.4520110352838682</v>
      </c>
      <c r="S46" s="35">
        <f t="shared" si="3"/>
        <v>-10.046133333333334</v>
      </c>
      <c r="T46" s="56">
        <f t="shared" si="4"/>
        <v>6.2340786528701564E-2</v>
      </c>
      <c r="U46" s="56">
        <f t="shared" si="5"/>
        <v>-3.4301581360637268E-2</v>
      </c>
    </row>
    <row r="47" spans="1:21">
      <c r="A47" s="31">
        <v>31502</v>
      </c>
      <c r="B47" s="6">
        <f>[1]Data!C689</f>
        <v>18.258333333333336</v>
      </c>
      <c r="C47" s="6">
        <f>[1]Data!I689</f>
        <v>17.900000000000002</v>
      </c>
      <c r="D47" s="7">
        <f>[2]Data!B118</f>
        <v>180097</v>
      </c>
      <c r="E47" s="7">
        <f>[2]Data!M118</f>
        <v>65785</v>
      </c>
      <c r="F47" s="8">
        <f t="shared" si="0"/>
        <v>36.527537937889029</v>
      </c>
      <c r="G47" s="9">
        <f>[2]Data!O118</f>
        <v>53.6</v>
      </c>
      <c r="H47" s="9">
        <f>[3]Data!B267</f>
        <v>41.4</v>
      </c>
      <c r="I47" s="8">
        <f>[9]Data!F36</f>
        <v>7.583333333333333</v>
      </c>
      <c r="J47" s="8">
        <f>[9]Data!H36</f>
        <v>7.5955555555555554</v>
      </c>
      <c r="K47" s="8">
        <f>[4]Data!K807</f>
        <v>71.822999999999993</v>
      </c>
      <c r="L47" s="8">
        <f>[4]Data!L807</f>
        <v>361.07900000000001</v>
      </c>
      <c r="M47" s="8">
        <f>[5]Data!B118</f>
        <v>93919</v>
      </c>
      <c r="N47" s="8">
        <f>[5]Data!H118</f>
        <v>45974.7</v>
      </c>
      <c r="O47" s="8">
        <f>[6]Data!D75</f>
        <v>109.19589176305031</v>
      </c>
      <c r="P47" s="35">
        <f t="shared" si="1"/>
        <v>9.157853687114444E-3</v>
      </c>
      <c r="Q47" s="35">
        <f>[7]Hoja1!E76</f>
        <v>0.70953333333333335</v>
      </c>
      <c r="R47" s="35">
        <f t="shared" si="2"/>
        <v>1.409377055341539</v>
      </c>
      <c r="S47" s="35">
        <f t="shared" si="3"/>
        <v>-10.59166666666667</v>
      </c>
      <c r="T47" s="56">
        <f t="shared" si="4"/>
        <v>5.284314446744709E-3</v>
      </c>
      <c r="U47" s="56">
        <f t="shared" si="5"/>
        <v>2.9801714388181688E-2</v>
      </c>
    </row>
    <row r="48" spans="1:21">
      <c r="A48" s="31">
        <v>31593</v>
      </c>
      <c r="B48" s="6">
        <f>[1]Data!C690</f>
        <v>15.897333333333336</v>
      </c>
      <c r="C48" s="6">
        <f>[1]Data!I690</f>
        <v>15.056666666666667</v>
      </c>
      <c r="D48" s="7">
        <f>[2]Data!B119</f>
        <v>179790</v>
      </c>
      <c r="E48" s="7">
        <f>[2]Data!M119</f>
        <v>66968</v>
      </c>
      <c r="F48" s="8">
        <f t="shared" si="0"/>
        <v>37.247900328160632</v>
      </c>
      <c r="G48" s="9">
        <f>[2]Data!O119</f>
        <v>53.7</v>
      </c>
      <c r="H48" s="9">
        <f>[3]Data!B268</f>
        <v>42.1</v>
      </c>
      <c r="I48" s="8">
        <f>[9]Data!F37</f>
        <v>6.833333333333333</v>
      </c>
      <c r="J48" s="8">
        <f>[9]Data!H37</f>
        <v>6.3933333333333335</v>
      </c>
      <c r="K48" s="8">
        <f>[4]Data!K808</f>
        <v>74.885999999999996</v>
      </c>
      <c r="L48" s="8">
        <f>[4]Data!L808</f>
        <v>374.029</v>
      </c>
      <c r="M48" s="8">
        <f>[5]Data!B119</f>
        <v>95834</v>
      </c>
      <c r="N48" s="8">
        <f>[5]Data!H119</f>
        <v>45720.2</v>
      </c>
      <c r="O48" s="8">
        <f>[6]Data!D76</f>
        <v>107.69716933204072</v>
      </c>
      <c r="P48" s="35">
        <f t="shared" si="1"/>
        <v>9.2852951122318166E-3</v>
      </c>
      <c r="Q48" s="35">
        <f>[7]Hoja1!E77</f>
        <v>0.71096666666666675</v>
      </c>
      <c r="R48" s="35">
        <f t="shared" si="2"/>
        <v>1.4065357025645833</v>
      </c>
      <c r="S48" s="35">
        <f t="shared" si="3"/>
        <v>-9.05826666666667</v>
      </c>
      <c r="T48" s="56">
        <f t="shared" si="4"/>
        <v>1.3820140465236719E-2</v>
      </c>
      <c r="U48" s="56">
        <f t="shared" si="5"/>
        <v>2.0180694400328547E-3</v>
      </c>
    </row>
    <row r="49" spans="1:21">
      <c r="A49" s="31">
        <v>31685</v>
      </c>
      <c r="B49" s="6">
        <f>[1]Data!C691</f>
        <v>16.73</v>
      </c>
      <c r="C49" s="6">
        <f>[1]Data!I691</f>
        <v>16.766666666666666</v>
      </c>
      <c r="D49" s="7">
        <f>[2]Data!B120</f>
        <v>180296</v>
      </c>
      <c r="E49" s="7">
        <f>[2]Data!M120</f>
        <v>68211</v>
      </c>
      <c r="F49" s="8">
        <f t="shared" si="0"/>
        <v>37.832786085104495</v>
      </c>
      <c r="G49" s="9">
        <f>[2]Data!O120</f>
        <v>51.2</v>
      </c>
      <c r="H49" s="9">
        <f>[3]Data!B269</f>
        <v>43.2</v>
      </c>
      <c r="I49" s="8">
        <f>[9]Data!F38</f>
        <v>6.041666666666667</v>
      </c>
      <c r="J49" s="8">
        <f>[9]Data!H38</f>
        <v>6.0516666666666667</v>
      </c>
      <c r="K49" s="8">
        <f>[4]Data!K809</f>
        <v>78.352999999999994</v>
      </c>
      <c r="L49" s="8">
        <f>[4]Data!L809</f>
        <v>381.21999999999997</v>
      </c>
      <c r="M49" s="8">
        <f>[5]Data!B120</f>
        <v>96508</v>
      </c>
      <c r="N49" s="8">
        <f>[5]Data!H120</f>
        <v>46550.5</v>
      </c>
      <c r="O49" s="8">
        <f>[6]Data!D77</f>
        <v>92.999365937543871</v>
      </c>
      <c r="P49" s="35">
        <f t="shared" si="1"/>
        <v>1.0752761483036086E-2</v>
      </c>
      <c r="Q49" s="35">
        <f>[7]Hoja1!E78</f>
        <v>0.61130000000000007</v>
      </c>
      <c r="R49" s="35">
        <f t="shared" si="2"/>
        <v>1.6358580075249467</v>
      </c>
      <c r="S49" s="35">
        <f t="shared" si="3"/>
        <v>-11.087</v>
      </c>
      <c r="T49" s="56">
        <f t="shared" si="4"/>
        <v>0.14673062566624218</v>
      </c>
      <c r="U49" s="56">
        <f t="shared" si="5"/>
        <v>-0.15103770934418725</v>
      </c>
    </row>
    <row r="50" spans="1:21">
      <c r="A50" s="31">
        <v>31777</v>
      </c>
      <c r="B50" s="6">
        <f>[1]Data!C692</f>
        <v>16.164666666666665</v>
      </c>
      <c r="C50" s="6">
        <f>[1]Data!I692</f>
        <v>16.083333333333332</v>
      </c>
      <c r="D50" s="7">
        <f>[2]Data!B121</f>
        <v>183254</v>
      </c>
      <c r="E50" s="7">
        <f>[2]Data!M121</f>
        <v>70494</v>
      </c>
      <c r="F50" s="8">
        <f t="shared" si="0"/>
        <v>38.467918844881964</v>
      </c>
      <c r="G50" s="9">
        <f>[2]Data!O121</f>
        <v>51.1</v>
      </c>
      <c r="H50" s="9">
        <f>[3]Data!B270</f>
        <v>44.4</v>
      </c>
      <c r="I50" s="8">
        <f>[9]Data!F39</f>
        <v>5.916666666666667</v>
      </c>
      <c r="J50" s="8">
        <f>[9]Data!H39</f>
        <v>5.8144444444444447</v>
      </c>
      <c r="K50" s="8">
        <f>[4]Data!K810</f>
        <v>80.162999999999997</v>
      </c>
      <c r="L50" s="8">
        <f>[4]Data!L810</f>
        <v>387.56299999999999</v>
      </c>
      <c r="M50" s="8">
        <f>[5]Data!B121</f>
        <v>96291</v>
      </c>
      <c r="N50" s="8">
        <f>[5]Data!H121</f>
        <v>46220.9</v>
      </c>
      <c r="O50" s="8">
        <f>[6]Data!D78</f>
        <v>98.506615195889751</v>
      </c>
      <c r="P50" s="35">
        <f t="shared" si="1"/>
        <v>1.015160248894356E-2</v>
      </c>
      <c r="Q50" s="35">
        <f>[7]Hoja1!E79</f>
        <v>0.65186666666666671</v>
      </c>
      <c r="R50" s="35">
        <f t="shared" si="2"/>
        <v>1.534056044180814</v>
      </c>
      <c r="S50" s="35">
        <f t="shared" si="3"/>
        <v>-10.08573333333333</v>
      </c>
      <c r="T50" s="56">
        <f t="shared" si="4"/>
        <v>-5.7531030017948126E-2</v>
      </c>
      <c r="U50" s="56">
        <f t="shared" si="5"/>
        <v>6.4252205001701035E-2</v>
      </c>
    </row>
    <row r="51" spans="1:21">
      <c r="A51" s="31">
        <v>31867</v>
      </c>
      <c r="B51" s="6">
        <f>[1]Data!C693</f>
        <v>16.425666666666668</v>
      </c>
      <c r="C51" s="6">
        <f>[1]Data!I693</f>
        <v>16.323333333333334</v>
      </c>
      <c r="D51" s="7">
        <f>[2]Data!B122</f>
        <v>185028</v>
      </c>
      <c r="E51" s="7">
        <f>[2]Data!M122</f>
        <v>72268</v>
      </c>
      <c r="F51" s="8">
        <f t="shared" si="0"/>
        <v>39.057872322026938</v>
      </c>
      <c r="G51" s="9">
        <f>[2]Data!O122</f>
        <v>51.4</v>
      </c>
      <c r="H51" s="9">
        <f>[3]Data!B271</f>
        <v>45.3</v>
      </c>
      <c r="I51" s="8">
        <f>[9]Data!F40</f>
        <v>6</v>
      </c>
      <c r="J51" s="8">
        <f>[9]Data!H40</f>
        <v>5.3855555555555563</v>
      </c>
      <c r="K51" s="8">
        <f>[4]Data!K811</f>
        <v>83.522000000000006</v>
      </c>
      <c r="L51" s="8">
        <f>[4]Data!L811</f>
        <v>397.99800000000005</v>
      </c>
      <c r="M51" s="8">
        <f>[5]Data!B122</f>
        <v>96560</v>
      </c>
      <c r="N51" s="8">
        <f>[5]Data!H122</f>
        <v>46035.9</v>
      </c>
      <c r="O51" s="8">
        <f>[6]Data!D79</f>
        <v>100.05470459537608</v>
      </c>
      <c r="P51" s="35">
        <f t="shared" si="1"/>
        <v>9.9945325314189561E-3</v>
      </c>
      <c r="Q51" s="35">
        <f>[7]Hoja1!E80</f>
        <v>0.6802999999999999</v>
      </c>
      <c r="R51" s="35">
        <f t="shared" si="2"/>
        <v>1.4699397324709689</v>
      </c>
      <c r="S51" s="35">
        <f t="shared" si="3"/>
        <v>-10.311933333333336</v>
      </c>
      <c r="T51" s="56">
        <f t="shared" si="4"/>
        <v>-1.5593377094671901E-2</v>
      </c>
      <c r="U51" s="56">
        <f t="shared" si="5"/>
        <v>4.2693835314634054E-2</v>
      </c>
    </row>
    <row r="52" spans="1:21">
      <c r="A52" s="31">
        <v>31958</v>
      </c>
      <c r="B52" s="6">
        <f>[1]Data!C694</f>
        <v>14.082666666666668</v>
      </c>
      <c r="C52" s="6">
        <f>[1]Data!I694</f>
        <v>14.299999999999999</v>
      </c>
      <c r="D52" s="7">
        <f>[2]Data!B123</f>
        <v>187945</v>
      </c>
      <c r="E52" s="7">
        <f>[2]Data!M123</f>
        <v>74989</v>
      </c>
      <c r="F52" s="8">
        <f t="shared" si="0"/>
        <v>39.899438665567054</v>
      </c>
      <c r="G52" s="9">
        <f>[2]Data!O123</f>
        <v>52.5</v>
      </c>
      <c r="H52" s="9">
        <f>[3]Data!B272</f>
        <v>46</v>
      </c>
      <c r="I52" s="8">
        <f>[9]Data!F41</f>
        <v>6.75</v>
      </c>
      <c r="J52" s="8">
        <f>[9]Data!H41</f>
        <v>5.9044444444444437</v>
      </c>
      <c r="K52" s="8">
        <f>[4]Data!K812</f>
        <v>87.286000000000001</v>
      </c>
      <c r="L52" s="8">
        <f>[4]Data!L812</f>
        <v>407.37699999999995</v>
      </c>
      <c r="M52" s="8">
        <f>[5]Data!B123</f>
        <v>97041</v>
      </c>
      <c r="N52" s="8">
        <f>[5]Data!H123</f>
        <v>47681.599999999999</v>
      </c>
      <c r="O52" s="8">
        <f>[6]Data!D80</f>
        <v>103.44992094144791</v>
      </c>
      <c r="P52" s="35">
        <f t="shared" si="1"/>
        <v>9.6665129455825727E-3</v>
      </c>
      <c r="Q52" s="35">
        <f>[7]Hoja1!E81</f>
        <v>0.71293333333333331</v>
      </c>
      <c r="R52" s="35">
        <f t="shared" si="2"/>
        <v>1.4026556947821209</v>
      </c>
      <c r="S52" s="35">
        <f t="shared" si="3"/>
        <v>-7.2021333333333342</v>
      </c>
      <c r="T52" s="56">
        <f t="shared" si="4"/>
        <v>-3.3370557604564866E-2</v>
      </c>
      <c r="U52" s="56">
        <f t="shared" si="5"/>
        <v>4.6854037055451825E-2</v>
      </c>
    </row>
    <row r="53" spans="1:21">
      <c r="A53" s="31">
        <v>32050</v>
      </c>
      <c r="B53" s="6">
        <f>[1]Data!C695</f>
        <v>12.130666666666665</v>
      </c>
      <c r="C53" s="6">
        <f>[1]Data!I695</f>
        <v>12.410000000000002</v>
      </c>
      <c r="D53" s="7">
        <f>[2]Data!B124</f>
        <v>191349</v>
      </c>
      <c r="E53" s="7">
        <f>[2]Data!M124</f>
        <v>77414</v>
      </c>
      <c r="F53" s="8">
        <f t="shared" si="0"/>
        <v>40.456966067238397</v>
      </c>
      <c r="G53" s="9">
        <f>[2]Data!O124</f>
        <v>53.9</v>
      </c>
      <c r="H53" s="9">
        <f>[3]Data!B273</f>
        <v>46.8</v>
      </c>
      <c r="I53" s="8">
        <f>[9]Data!F42</f>
        <v>6.916666666666667</v>
      </c>
      <c r="J53" s="8">
        <f>[9]Data!H42</f>
        <v>6.2022222222222227</v>
      </c>
      <c r="K53" s="8">
        <f>[4]Data!K813</f>
        <v>91.778999999999996</v>
      </c>
      <c r="L53" s="8">
        <f>[4]Data!L813</f>
        <v>422.26900000000001</v>
      </c>
      <c r="M53" s="8">
        <f>[5]Data!B124</f>
        <v>98494</v>
      </c>
      <c r="N53" s="8">
        <f>[5]Data!H124</f>
        <v>47414.9</v>
      </c>
      <c r="O53" s="8">
        <f>[6]Data!D81</f>
        <v>105.1987533498116</v>
      </c>
      <c r="P53" s="35">
        <f t="shared" si="1"/>
        <v>9.5058160687014545E-3</v>
      </c>
      <c r="Q53" s="35">
        <f>[7]Hoja1!E82</f>
        <v>0.70986666666666665</v>
      </c>
      <c r="R53" s="35">
        <f t="shared" si="2"/>
        <v>1.4087152516904584</v>
      </c>
      <c r="S53" s="35">
        <f t="shared" si="3"/>
        <v>-5.226266666666664</v>
      </c>
      <c r="T53" s="56">
        <f t="shared" si="4"/>
        <v>-1.6763809975105737E-2</v>
      </c>
      <c r="U53" s="56">
        <f t="shared" si="5"/>
        <v>-4.3107554337292742E-3</v>
      </c>
    </row>
    <row r="54" spans="1:21">
      <c r="A54" s="31">
        <v>32142</v>
      </c>
      <c r="B54" s="6">
        <f>[1]Data!C696</f>
        <v>11.432333333333332</v>
      </c>
      <c r="C54" s="6">
        <f>[1]Data!I696</f>
        <v>11.966666666666667</v>
      </c>
      <c r="D54" s="7">
        <f>[2]Data!B125</f>
        <v>195211</v>
      </c>
      <c r="E54" s="7">
        <f>[2]Data!M125</f>
        <v>79737</v>
      </c>
      <c r="F54" s="8">
        <f t="shared" si="0"/>
        <v>40.846571146093204</v>
      </c>
      <c r="G54" s="9">
        <f>[2]Data!O125</f>
        <v>54</v>
      </c>
      <c r="H54" s="9">
        <f>[3]Data!B274</f>
        <v>47.6</v>
      </c>
      <c r="I54" s="8">
        <f>[9]Data!F43</f>
        <v>6.875</v>
      </c>
      <c r="J54" s="8">
        <f>[9]Data!H43</f>
        <v>5.9472222222222229</v>
      </c>
      <c r="K54" s="8">
        <f>[4]Data!K814</f>
        <v>97.388000000000005</v>
      </c>
      <c r="L54" s="8">
        <f>[4]Data!L814</f>
        <v>436.50599999999997</v>
      </c>
      <c r="M54" s="8">
        <f>[5]Data!B125</f>
        <v>99495</v>
      </c>
      <c r="N54" s="8">
        <f>[5]Data!H125</f>
        <v>49074.8</v>
      </c>
      <c r="O54" s="8">
        <f>[6]Data!D82</f>
        <v>100.26891007744932</v>
      </c>
      <c r="P54" s="35">
        <f t="shared" si="1"/>
        <v>9.9731811109503819E-3</v>
      </c>
      <c r="Q54" s="35">
        <f>[7]Hoja1!E83</f>
        <v>0.70113333333333339</v>
      </c>
      <c r="R54" s="35">
        <f t="shared" si="2"/>
        <v>1.4262622420842443</v>
      </c>
      <c r="S54" s="35">
        <f t="shared" si="3"/>
        <v>-4.5922666666666654</v>
      </c>
      <c r="T54" s="56">
        <f t="shared" si="4"/>
        <v>4.7995772346514975E-2</v>
      </c>
      <c r="U54" s="56">
        <f t="shared" si="5"/>
        <v>-1.2379085554919067E-2</v>
      </c>
    </row>
    <row r="55" spans="1:21">
      <c r="A55" s="31">
        <v>32233</v>
      </c>
      <c r="B55" s="6">
        <f>[1]Data!C697</f>
        <v>10.715333333333334</v>
      </c>
      <c r="C55" s="6">
        <f>[1]Data!I697</f>
        <v>10.983333333333334</v>
      </c>
      <c r="D55" s="7">
        <f>[2]Data!B126</f>
        <v>196059</v>
      </c>
      <c r="E55" s="7">
        <f>[2]Data!M126</f>
        <v>82631</v>
      </c>
      <c r="F55" s="8">
        <f t="shared" si="0"/>
        <v>42.145986667278727</v>
      </c>
      <c r="G55" s="9">
        <f>[2]Data!O126</f>
        <v>56.7</v>
      </c>
      <c r="H55" s="9">
        <f>[3]Data!B275</f>
        <v>48.4</v>
      </c>
      <c r="I55" s="8">
        <f>[9]Data!F44</f>
        <v>6.833333333333333</v>
      </c>
      <c r="J55" s="8">
        <f>[9]Data!H44</f>
        <v>5.9988888888888896</v>
      </c>
      <c r="K55" s="8">
        <f>[4]Data!K815</f>
        <v>99.742000000000004</v>
      </c>
      <c r="L55" s="8">
        <f>[4]Data!L815</f>
        <v>445.48699999999997</v>
      </c>
      <c r="M55" s="8">
        <f>[5]Data!B126</f>
        <v>100380</v>
      </c>
      <c r="N55" s="8">
        <f>[5]Data!H126</f>
        <v>48954</v>
      </c>
      <c r="O55" s="8">
        <f>[6]Data!D83</f>
        <v>100.47694831766303</v>
      </c>
      <c r="P55" s="35">
        <f t="shared" si="1"/>
        <v>9.9525315681209658E-3</v>
      </c>
      <c r="Q55" s="35">
        <f>[7]Hoja1!E84</f>
        <v>0.72413333333333341</v>
      </c>
      <c r="R55" s="35">
        <f t="shared" si="2"/>
        <v>1.3809611489596758</v>
      </c>
      <c r="S55" s="35">
        <f t="shared" si="3"/>
        <v>-3.7900000000000005</v>
      </c>
      <c r="T55" s="56">
        <f t="shared" si="4"/>
        <v>-2.0726536163957476E-3</v>
      </c>
      <c r="U55" s="56">
        <f t="shared" si="5"/>
        <v>3.227746407476223E-2</v>
      </c>
    </row>
    <row r="56" spans="1:21">
      <c r="A56" s="31">
        <v>32324</v>
      </c>
      <c r="B56" s="6">
        <f>[1]Data!C698</f>
        <v>12.316666666666665</v>
      </c>
      <c r="C56" s="6">
        <f>[1]Data!I698</f>
        <v>12.256666666666668</v>
      </c>
      <c r="D56" s="7">
        <f>[2]Data!B127</f>
        <v>196202</v>
      </c>
      <c r="E56" s="7">
        <f>[2]Data!M127</f>
        <v>84667</v>
      </c>
      <c r="F56" s="8">
        <f t="shared" si="0"/>
        <v>43.152974995158047</v>
      </c>
      <c r="G56" s="9">
        <f>[2]Data!O127</f>
        <v>59.2</v>
      </c>
      <c r="H56" s="9">
        <f>[3]Data!B276</f>
        <v>49.3</v>
      </c>
      <c r="I56" s="8">
        <f>[9]Data!F45</f>
        <v>7.5</v>
      </c>
      <c r="J56" s="8">
        <f>[9]Data!H45</f>
        <v>6.402222222222222</v>
      </c>
      <c r="K56" s="8">
        <f>[4]Data!K816</f>
        <v>104.38400000000001</v>
      </c>
      <c r="L56" s="8">
        <f>[4]Data!L816</f>
        <v>459.46800000000002</v>
      </c>
      <c r="M56" s="8">
        <f>[5]Data!B127</f>
        <v>100254</v>
      </c>
      <c r="N56" s="8">
        <f>[5]Data!H127</f>
        <v>48350.2</v>
      </c>
      <c r="O56" s="8">
        <f>[6]Data!D84</f>
        <v>108.50830844100963</v>
      </c>
      <c r="P56" s="35">
        <f t="shared" si="1"/>
        <v>9.2158841508772436E-3</v>
      </c>
      <c r="Q56" s="35">
        <f>[7]Hoja1!E85</f>
        <v>0.78586666666666671</v>
      </c>
      <c r="R56" s="35">
        <f t="shared" si="2"/>
        <v>1.2724804886325076</v>
      </c>
      <c r="S56" s="35">
        <f t="shared" si="3"/>
        <v>-4.5697333333333319</v>
      </c>
      <c r="T56" s="56">
        <f t="shared" si="4"/>
        <v>-7.6898414325624387E-2</v>
      </c>
      <c r="U56" s="56">
        <f t="shared" si="5"/>
        <v>8.1811605262794684E-2</v>
      </c>
    </row>
    <row r="57" spans="1:21">
      <c r="A57" s="31">
        <v>32416</v>
      </c>
      <c r="B57" s="6">
        <f>[1]Data!C699</f>
        <v>12.897333333333334</v>
      </c>
      <c r="C57" s="6">
        <f>[1]Data!I699</f>
        <v>13.346666666666666</v>
      </c>
      <c r="D57" s="7">
        <f>[2]Data!B128</f>
        <v>197799</v>
      </c>
      <c r="E57" s="7">
        <f>[2]Data!M128</f>
        <v>87695</v>
      </c>
      <c r="F57" s="8">
        <f t="shared" si="0"/>
        <v>44.335411200258854</v>
      </c>
      <c r="G57" s="9">
        <f>[2]Data!O128</f>
        <v>62.4</v>
      </c>
      <c r="H57" s="9">
        <f>[3]Data!B277</f>
        <v>50.2</v>
      </c>
      <c r="I57" s="8">
        <f>[9]Data!F46</f>
        <v>8.0833333333333339</v>
      </c>
      <c r="J57" s="8">
        <f>[9]Data!H46</f>
        <v>6.8722222222222227</v>
      </c>
      <c r="K57" s="8">
        <f>[4]Data!K817</f>
        <v>108.27000000000001</v>
      </c>
      <c r="L57" s="8">
        <f>[4]Data!L817</f>
        <v>474.57499999999999</v>
      </c>
      <c r="M57" s="8">
        <f>[5]Data!B128</f>
        <v>101678</v>
      </c>
      <c r="N57" s="8">
        <f>[5]Data!H128</f>
        <v>47380.800000000003</v>
      </c>
      <c r="O57" s="8">
        <f>[6]Data!D85</f>
        <v>116.16885188345054</v>
      </c>
      <c r="P57" s="35">
        <f t="shared" si="1"/>
        <v>8.6081594488277829E-3</v>
      </c>
      <c r="Q57" s="35">
        <f>[7]Hoja1!E86</f>
        <v>0.79809999999999992</v>
      </c>
      <c r="R57" s="35">
        <f t="shared" si="2"/>
        <v>1.2529758175667212</v>
      </c>
      <c r="S57" s="35">
        <f t="shared" si="3"/>
        <v>-4.7650666666666677</v>
      </c>
      <c r="T57" s="56">
        <f t="shared" si="4"/>
        <v>-6.8218006861960667E-2</v>
      </c>
      <c r="U57" s="56">
        <f t="shared" si="5"/>
        <v>1.5446760126587772E-2</v>
      </c>
    </row>
    <row r="58" spans="1:21">
      <c r="A58" s="31">
        <v>32508</v>
      </c>
      <c r="B58" s="6">
        <f>[1]Data!C700</f>
        <v>14.11</v>
      </c>
      <c r="C58" s="6">
        <f>[1]Data!I700</f>
        <v>14.613333333333335</v>
      </c>
      <c r="D58" s="7">
        <f>[2]Data!B129</f>
        <v>200915</v>
      </c>
      <c r="E58" s="7">
        <f>[2]Data!M129</f>
        <v>90522</v>
      </c>
      <c r="F58" s="8">
        <f t="shared" si="0"/>
        <v>45.054873951671105</v>
      </c>
      <c r="G58" s="9">
        <f>[2]Data!O129</f>
        <v>62.8</v>
      </c>
      <c r="H58" s="9">
        <f>[3]Data!B278</f>
        <v>51.2</v>
      </c>
      <c r="I58" s="8">
        <f>[9]Data!F47</f>
        <v>8.4583333333333339</v>
      </c>
      <c r="J58" s="8">
        <f>[9]Data!H47</f>
        <v>7.266111111111111</v>
      </c>
      <c r="K58" s="8">
        <f>[4]Data!K818</f>
        <v>113.441</v>
      </c>
      <c r="L58" s="8">
        <f>[4]Data!L818</f>
        <v>502.22400000000005</v>
      </c>
      <c r="M58" s="8">
        <f>[5]Data!B129</f>
        <v>103282</v>
      </c>
      <c r="N58" s="8">
        <f>[5]Data!H129</f>
        <v>48361.599999999999</v>
      </c>
      <c r="O58" s="8">
        <f>[6]Data!D86</f>
        <v>118.72835522119989</v>
      </c>
      <c r="P58" s="35">
        <f t="shared" si="1"/>
        <v>8.4225878320046167E-3</v>
      </c>
      <c r="Q58" s="35">
        <f>[7]Hoja1!E87</f>
        <v>0.85306666666666675</v>
      </c>
      <c r="R58" s="35">
        <f t="shared" si="2"/>
        <v>1.1722413254141919</v>
      </c>
      <c r="S58" s="35">
        <f t="shared" si="3"/>
        <v>-5.4317999999999982</v>
      </c>
      <c r="T58" s="56">
        <f t="shared" si="4"/>
        <v>-2.1793402075850565E-2</v>
      </c>
      <c r="U58" s="56">
        <f t="shared" si="5"/>
        <v>6.6603797085235561E-2</v>
      </c>
    </row>
    <row r="59" spans="1:21">
      <c r="A59" s="31">
        <v>32598</v>
      </c>
      <c r="B59" s="6">
        <f>[1]Data!C701</f>
        <v>15.698</v>
      </c>
      <c r="C59" s="6">
        <f>[1]Data!I701</f>
        <v>16.45</v>
      </c>
      <c r="D59" s="7">
        <f>[2]Data!B130</f>
        <v>202971</v>
      </c>
      <c r="E59" s="7">
        <f>[2]Data!M130</f>
        <v>93203</v>
      </c>
      <c r="F59" s="8">
        <f t="shared" si="0"/>
        <v>45.919367791457894</v>
      </c>
      <c r="G59" s="9">
        <f>[2]Data!O130</f>
        <v>65.7</v>
      </c>
      <c r="H59" s="9">
        <f>[3]Data!B279</f>
        <v>51.7</v>
      </c>
      <c r="I59" s="8">
        <f>[9]Data!F48</f>
        <v>9.625</v>
      </c>
      <c r="J59" s="8">
        <f>[9]Data!H48</f>
        <v>8.0016666666666669</v>
      </c>
      <c r="K59" s="8">
        <f>[4]Data!K819</f>
        <v>122.12</v>
      </c>
      <c r="L59" s="8">
        <f>[4]Data!L819</f>
        <v>536.10699999999997</v>
      </c>
      <c r="M59" s="8">
        <f>[5]Data!B130</f>
        <v>105585</v>
      </c>
      <c r="N59" s="8">
        <f>[5]Data!H130</f>
        <v>48357</v>
      </c>
      <c r="O59" s="8">
        <f>[6]Data!D87</f>
        <v>121.34557965763643</v>
      </c>
      <c r="P59" s="35">
        <f t="shared" si="1"/>
        <v>8.240926474795315E-3</v>
      </c>
      <c r="Q59" s="35">
        <f>[7]Hoja1!E88</f>
        <v>0.83599999999999997</v>
      </c>
      <c r="R59" s="35">
        <f t="shared" si="2"/>
        <v>1.1961722488038278</v>
      </c>
      <c r="S59" s="35">
        <f t="shared" si="3"/>
        <v>-6.1412666666666675</v>
      </c>
      <c r="T59" s="56">
        <f t="shared" si="4"/>
        <v>-2.1804350639923697E-2</v>
      </c>
      <c r="U59" s="56">
        <f t="shared" si="5"/>
        <v>-2.020908688249709E-2</v>
      </c>
    </row>
    <row r="60" spans="1:21">
      <c r="A60" s="31">
        <v>32689</v>
      </c>
      <c r="B60" s="6">
        <f>[1]Data!C702</f>
        <v>17.243333333333332</v>
      </c>
      <c r="C60" s="6">
        <f>[1]Data!I702</f>
        <v>17.783333333333335</v>
      </c>
      <c r="D60" s="7">
        <f>[2]Data!B131</f>
        <v>207250</v>
      </c>
      <c r="E60" s="7">
        <f>[2]Data!M131</f>
        <v>96749</v>
      </c>
      <c r="F60" s="8">
        <f t="shared" si="0"/>
        <v>46.68226779252111</v>
      </c>
      <c r="G60" s="9">
        <f>[2]Data!O131</f>
        <v>65.3</v>
      </c>
      <c r="H60" s="9">
        <f>[3]Data!B280</f>
        <v>53</v>
      </c>
      <c r="I60" s="8">
        <f>[9]Data!F49</f>
        <v>9.7083333333333339</v>
      </c>
      <c r="J60" s="8">
        <f>[9]Data!H49</f>
        <v>8.3827777777777772</v>
      </c>
      <c r="K60" s="8">
        <f>[4]Data!K820</f>
        <v>121.889</v>
      </c>
      <c r="L60" s="8">
        <f>[4]Data!L820</f>
        <v>566.00299999999993</v>
      </c>
      <c r="M60" s="8">
        <f>[5]Data!B131</f>
        <v>106522</v>
      </c>
      <c r="N60" s="8">
        <f>[5]Data!H131</f>
        <v>50838.2</v>
      </c>
      <c r="O60" s="8">
        <f>[6]Data!D88</f>
        <v>115.32039739059591</v>
      </c>
      <c r="P60" s="35">
        <f t="shared" si="1"/>
        <v>8.6714928375849279E-3</v>
      </c>
      <c r="Q60" s="35">
        <f>[7]Hoja1!E89</f>
        <v>0.76549999999999996</v>
      </c>
      <c r="R60" s="35">
        <f t="shared" si="2"/>
        <v>1.3063357282821686</v>
      </c>
      <c r="S60" s="35">
        <f t="shared" si="3"/>
        <v>-7.8169999999999984</v>
      </c>
      <c r="T60" s="56">
        <f t="shared" si="4"/>
        <v>5.0928186373827344E-2</v>
      </c>
      <c r="U60" s="56">
        <f t="shared" si="5"/>
        <v>-8.8099397986963202E-2</v>
      </c>
    </row>
    <row r="61" spans="1:21">
      <c r="A61" s="31">
        <v>32781</v>
      </c>
      <c r="B61" s="6">
        <f>[1]Data!C703</f>
        <v>17.947333333333333</v>
      </c>
      <c r="C61" s="6">
        <f>[1]Data!I703</f>
        <v>18.046666666666667</v>
      </c>
      <c r="D61" s="7">
        <f>[2]Data!B132</f>
        <v>208991</v>
      </c>
      <c r="E61" s="7">
        <f>[2]Data!M132</f>
        <v>98587</v>
      </c>
      <c r="F61" s="8">
        <f t="shared" si="0"/>
        <v>47.172844763650104</v>
      </c>
      <c r="G61" s="9">
        <f>[2]Data!O132</f>
        <v>64.2</v>
      </c>
      <c r="H61" s="9">
        <f>[3]Data!B281</f>
        <v>54.2</v>
      </c>
      <c r="I61" s="8">
        <f>[9]Data!F50</f>
        <v>8.25</v>
      </c>
      <c r="J61" s="8">
        <f>[9]Data!H50</f>
        <v>7.9655555555555546</v>
      </c>
      <c r="K61" s="8">
        <f>[4]Data!K821</f>
        <v>122.20500000000001</v>
      </c>
      <c r="L61" s="8">
        <f>[4]Data!L821</f>
        <v>596.11900000000003</v>
      </c>
      <c r="M61" s="8">
        <f>[5]Data!B132</f>
        <v>107463</v>
      </c>
      <c r="N61" s="8">
        <f>[5]Data!H132</f>
        <v>49364.1</v>
      </c>
      <c r="O61" s="8">
        <f>[6]Data!D89</f>
        <v>115.24878550686807</v>
      </c>
      <c r="P61" s="35">
        <f t="shared" si="1"/>
        <v>8.6768810239688521E-3</v>
      </c>
      <c r="Q61" s="35">
        <f>[7]Hoja1!E90</f>
        <v>0.76479999999999981</v>
      </c>
      <c r="R61" s="35">
        <f t="shared" si="2"/>
        <v>1.3075313807531384</v>
      </c>
      <c r="S61" s="35">
        <f t="shared" si="3"/>
        <v>-9.7001333333333335</v>
      </c>
      <c r="T61" s="56">
        <f t="shared" si="4"/>
        <v>6.2117482597301432E-4</v>
      </c>
      <c r="U61" s="56">
        <f t="shared" si="5"/>
        <v>-9.1485336054708544E-4</v>
      </c>
    </row>
    <row r="62" spans="1:21">
      <c r="A62" s="31">
        <v>32873</v>
      </c>
      <c r="B62" s="6">
        <f>[1]Data!C704</f>
        <v>18.129333333333332</v>
      </c>
      <c r="C62" s="6">
        <f>[1]Data!I704</f>
        <v>18.166666666666668</v>
      </c>
      <c r="D62" s="7">
        <f>[2]Data!B133</f>
        <v>208418</v>
      </c>
      <c r="E62" s="7">
        <f>[2]Data!M133</f>
        <v>100324</v>
      </c>
      <c r="F62" s="8">
        <f t="shared" si="0"/>
        <v>48.135957546852957</v>
      </c>
      <c r="G62" s="9">
        <f>[2]Data!O133</f>
        <v>64.400000000000006</v>
      </c>
      <c r="H62" s="9">
        <f>[3]Data!B282</f>
        <v>55.2</v>
      </c>
      <c r="I62" s="8">
        <f>[9]Data!F51</f>
        <v>8.25</v>
      </c>
      <c r="J62" s="8">
        <f>[9]Data!H51</f>
        <v>8.2077777777777765</v>
      </c>
      <c r="K62" s="8">
        <f>[4]Data!K822</f>
        <v>123.45</v>
      </c>
      <c r="L62" s="8">
        <f>[4]Data!L822</f>
        <v>610.65499999999997</v>
      </c>
      <c r="M62" s="8">
        <f>[5]Data!B133</f>
        <v>108258</v>
      </c>
      <c r="N62" s="8">
        <f>[5]Data!H133</f>
        <v>50578.1</v>
      </c>
      <c r="O62" s="8">
        <f>[6]Data!D90</f>
        <v>118.65231284556792</v>
      </c>
      <c r="P62" s="35">
        <f t="shared" si="1"/>
        <v>8.4279857342650488E-3</v>
      </c>
      <c r="Q62" s="35">
        <f>[7]Hoja1!E91</f>
        <v>0.78576666666666661</v>
      </c>
      <c r="R62" s="35">
        <f t="shared" si="2"/>
        <v>1.272642429898613</v>
      </c>
      <c r="S62" s="35">
        <f t="shared" si="3"/>
        <v>-9.7954666666666643</v>
      </c>
      <c r="T62" s="56">
        <f t="shared" si="4"/>
        <v>-2.9104331781335979E-2</v>
      </c>
      <c r="U62" s="56">
        <f t="shared" si="5"/>
        <v>2.704552487260084E-2</v>
      </c>
    </row>
    <row r="63" spans="1:21">
      <c r="A63" s="31">
        <v>32963</v>
      </c>
      <c r="B63" s="6">
        <f>[1]Data!C705</f>
        <v>17.010999999999999</v>
      </c>
      <c r="C63" s="6">
        <f>[1]Data!I705</f>
        <v>16.456666666666667</v>
      </c>
      <c r="D63" s="7">
        <f>[2]Data!B134</f>
        <v>210087</v>
      </c>
      <c r="E63" s="7">
        <f>[2]Data!M134</f>
        <v>102177</v>
      </c>
      <c r="F63" s="8">
        <f t="shared" si="0"/>
        <v>48.63556526581845</v>
      </c>
      <c r="G63" s="9">
        <f>[2]Data!O134</f>
        <v>64.2</v>
      </c>
      <c r="H63" s="9">
        <f>[3]Data!B283</f>
        <v>56.2</v>
      </c>
      <c r="I63" s="8">
        <f>[9]Data!F52</f>
        <v>8.25</v>
      </c>
      <c r="J63" s="8">
        <f>[9]Data!H52</f>
        <v>8.6022222222222222</v>
      </c>
      <c r="K63" s="8">
        <f>[4]Data!K823</f>
        <v>121.49699999999999</v>
      </c>
      <c r="L63" s="8">
        <f>[4]Data!L823</f>
        <v>628.17200000000003</v>
      </c>
      <c r="M63" s="8">
        <f>[5]Data!B134</f>
        <v>109358</v>
      </c>
      <c r="N63" s="8">
        <f>[5]Data!H134</f>
        <v>51368.5</v>
      </c>
      <c r="O63" s="8">
        <f>[6]Data!D91</f>
        <v>118.30060216774147</v>
      </c>
      <c r="P63" s="35">
        <f t="shared" si="1"/>
        <v>8.4530423486946765E-3</v>
      </c>
      <c r="Q63" s="35">
        <f>[7]Hoja1!E92</f>
        <v>0.76146666666666663</v>
      </c>
      <c r="R63" s="35">
        <f t="shared" si="2"/>
        <v>1.3132551216949746</v>
      </c>
      <c r="S63" s="35">
        <f t="shared" si="3"/>
        <v>-8.8582000000000001</v>
      </c>
      <c r="T63" s="56">
        <f t="shared" si="4"/>
        <v>2.9686145544927101E-3</v>
      </c>
      <c r="U63" s="56">
        <f t="shared" si="5"/>
        <v>-3.1413488487194025E-2</v>
      </c>
    </row>
    <row r="64" spans="1:21">
      <c r="A64" s="31">
        <v>33054</v>
      </c>
      <c r="B64" s="6">
        <f>[1]Data!C706</f>
        <v>15.079666666666666</v>
      </c>
      <c r="C64" s="6">
        <f>[1]Data!I706</f>
        <v>15.07</v>
      </c>
      <c r="D64" s="7">
        <f>[2]Data!B135</f>
        <v>210351</v>
      </c>
      <c r="E64" s="7">
        <f>[2]Data!M135</f>
        <v>104115</v>
      </c>
      <c r="F64" s="8">
        <f t="shared" si="0"/>
        <v>49.495842662977594</v>
      </c>
      <c r="G64" s="9">
        <f>[2]Data!O135</f>
        <v>64.599999999999994</v>
      </c>
      <c r="H64" s="9">
        <f>[3]Data!B284</f>
        <v>57.1</v>
      </c>
      <c r="I64" s="8">
        <f>[9]Data!F53</f>
        <v>8.25</v>
      </c>
      <c r="J64" s="8">
        <f>[9]Data!H53</f>
        <v>9.1355555555555554</v>
      </c>
      <c r="K64" s="8">
        <f>[4]Data!K824</f>
        <v>126.25</v>
      </c>
      <c r="L64" s="8">
        <f>[4]Data!L824</f>
        <v>645.99700000000007</v>
      </c>
      <c r="M64" s="8">
        <f>[5]Data!B135</f>
        <v>109959</v>
      </c>
      <c r="N64" s="8">
        <f>[5]Data!H135</f>
        <v>50844</v>
      </c>
      <c r="O64" s="8">
        <f>[6]Data!D92</f>
        <v>121.16515861930786</v>
      </c>
      <c r="P64" s="35">
        <f t="shared" si="1"/>
        <v>8.2531976303677149E-3</v>
      </c>
      <c r="Q64" s="35">
        <f>[7]Hoja1!E93</f>
        <v>0.76966666666666672</v>
      </c>
      <c r="R64" s="35">
        <f t="shared" si="2"/>
        <v>1.2992637505413598</v>
      </c>
      <c r="S64" s="35">
        <f t="shared" si="3"/>
        <v>-6.7968666666666664</v>
      </c>
      <c r="T64" s="56">
        <f t="shared" si="4"/>
        <v>-2.3925701023314261E-2</v>
      </c>
      <c r="U64" s="56">
        <f t="shared" si="5"/>
        <v>1.0711122563787645E-2</v>
      </c>
    </row>
    <row r="65" spans="1:21">
      <c r="A65" s="31">
        <v>33146</v>
      </c>
      <c r="B65" s="6">
        <f>[1]Data!C707</f>
        <v>14.379</v>
      </c>
      <c r="C65" s="6">
        <f>[1]Data!I707</f>
        <v>14.089999999999998</v>
      </c>
      <c r="D65" s="7">
        <f>[2]Data!B136</f>
        <v>209144</v>
      </c>
      <c r="E65" s="7">
        <f>[2]Data!M136</f>
        <v>103490</v>
      </c>
      <c r="F65" s="8">
        <f t="shared" si="0"/>
        <v>49.482653100256286</v>
      </c>
      <c r="G65" s="9">
        <f>[2]Data!O136</f>
        <v>63.9</v>
      </c>
      <c r="H65" s="9">
        <f>[3]Data!B285</f>
        <v>57.5</v>
      </c>
      <c r="I65" s="8">
        <f>[9]Data!F54</f>
        <v>8</v>
      </c>
      <c r="J65" s="8">
        <f>[9]Data!H54</f>
        <v>8.94</v>
      </c>
      <c r="K65" s="8">
        <f>[4]Data!K825</f>
        <v>128.59800000000001</v>
      </c>
      <c r="L65" s="8">
        <f>[4]Data!L825</f>
        <v>657.61699999999996</v>
      </c>
      <c r="M65" s="8">
        <f>[5]Data!B136</f>
        <v>110110</v>
      </c>
      <c r="N65" s="8">
        <f>[5]Data!H136</f>
        <v>50403.199999999997</v>
      </c>
      <c r="O65" s="8">
        <f>[6]Data!D93</f>
        <v>123.35100331557631</v>
      </c>
      <c r="P65" s="35">
        <f t="shared" si="1"/>
        <v>8.1069466248413057E-3</v>
      </c>
      <c r="Q65" s="35">
        <f>[7]Hoja1!E94</f>
        <v>0.81093333333333339</v>
      </c>
      <c r="R65" s="35">
        <f t="shared" si="2"/>
        <v>1.2331469911213415</v>
      </c>
      <c r="S65" s="35">
        <f t="shared" si="3"/>
        <v>-6.2139333333333333</v>
      </c>
      <c r="T65" s="56">
        <f t="shared" si="4"/>
        <v>-1.7879414664240478E-2</v>
      </c>
      <c r="U65" s="56">
        <f t="shared" si="5"/>
        <v>5.2228327008659536E-2</v>
      </c>
    </row>
    <row r="66" spans="1:21">
      <c r="A66" s="31">
        <v>33238</v>
      </c>
      <c r="B66" s="6">
        <f>[1]Data!C708</f>
        <v>13.064</v>
      </c>
      <c r="C66" s="6">
        <f>[1]Data!I708</f>
        <v>12.556666666666667</v>
      </c>
      <c r="D66" s="7">
        <f>[2]Data!B137</f>
        <v>210383</v>
      </c>
      <c r="E66" s="7">
        <f>[2]Data!M137</f>
        <v>104755</v>
      </c>
      <c r="F66" s="8">
        <f t="shared" si="0"/>
        <v>49.792521258846961</v>
      </c>
      <c r="G66" s="9">
        <f>[2]Data!O137</f>
        <v>60.8</v>
      </c>
      <c r="H66" s="9">
        <f>[3]Data!B286</f>
        <v>59</v>
      </c>
      <c r="I66" s="8">
        <f>[9]Data!F55</f>
        <v>7.416666666666667</v>
      </c>
      <c r="J66" s="8">
        <f>[9]Data!H55</f>
        <v>8.5488888888888894</v>
      </c>
      <c r="K66" s="8">
        <f>[4]Data!K826</f>
        <v>131.87800000000001</v>
      </c>
      <c r="L66" s="8">
        <f>[4]Data!L826</f>
        <v>675.35400000000004</v>
      </c>
      <c r="M66" s="8">
        <f>[5]Data!B137</f>
        <v>109422</v>
      </c>
      <c r="N66" s="8">
        <f>[5]Data!H137</f>
        <v>50413.8</v>
      </c>
      <c r="O66" s="8">
        <f>[6]Data!D94</f>
        <v>115.39831089843292</v>
      </c>
      <c r="P66" s="35">
        <f t="shared" si="1"/>
        <v>8.6656381034913368E-3</v>
      </c>
      <c r="Q66" s="35">
        <f>[7]Hoja1!E95</f>
        <v>0.77749999999999997</v>
      </c>
      <c r="R66" s="35">
        <f t="shared" si="2"/>
        <v>1.2861736334405145</v>
      </c>
      <c r="S66" s="35">
        <f t="shared" si="3"/>
        <v>-5.7810666666666668</v>
      </c>
      <c r="T66" s="56">
        <f t="shared" si="4"/>
        <v>6.6644259796048821E-2</v>
      </c>
      <c r="U66" s="56">
        <f t="shared" si="5"/>
        <v>-4.2102203641656122E-2</v>
      </c>
    </row>
    <row r="67" spans="1:21">
      <c r="A67" s="31">
        <v>33328</v>
      </c>
      <c r="B67" s="6">
        <f>[1]Data!C709</f>
        <v>12.018333333333333</v>
      </c>
      <c r="C67" s="6">
        <f>[1]Data!I709</f>
        <v>11.68</v>
      </c>
      <c r="D67" s="7">
        <f>[2]Data!B138</f>
        <v>207674</v>
      </c>
      <c r="E67" s="7">
        <f>[2]Data!M138</f>
        <v>103341</v>
      </c>
      <c r="F67" s="8">
        <f t="shared" si="0"/>
        <v>49.761164132245732</v>
      </c>
      <c r="G67" s="9">
        <f>[2]Data!O138</f>
        <v>60</v>
      </c>
      <c r="H67" s="9">
        <f>[3]Data!B287</f>
        <v>58.9</v>
      </c>
      <c r="I67" s="8">
        <f>[9]Data!F56</f>
        <v>6.333333333333333</v>
      </c>
      <c r="J67" s="8">
        <f>[9]Data!H56</f>
        <v>7.5355555555555567</v>
      </c>
      <c r="K67" s="8">
        <f>[4]Data!K827</f>
        <v>131.988</v>
      </c>
      <c r="L67" s="8">
        <f>[4]Data!L827</f>
        <v>675.42499999999995</v>
      </c>
      <c r="M67" s="8">
        <f>[5]Data!B138</f>
        <v>109660</v>
      </c>
      <c r="N67" s="8">
        <f>[5]Data!H138</f>
        <v>51541.2</v>
      </c>
      <c r="O67" s="8">
        <f>[6]Data!D95</f>
        <v>115.93911020385714</v>
      </c>
      <c r="P67" s="35">
        <f t="shared" si="1"/>
        <v>8.6252171354574639E-3</v>
      </c>
      <c r="Q67" s="35">
        <f>[7]Hoja1!E96</f>
        <v>0.78173333333333339</v>
      </c>
      <c r="R67" s="35">
        <f t="shared" si="2"/>
        <v>1.279208596281767</v>
      </c>
      <c r="S67" s="35">
        <f t="shared" si="3"/>
        <v>-5.6680666666666664</v>
      </c>
      <c r="T67" s="56">
        <f t="shared" si="4"/>
        <v>-4.6754242178774774E-3</v>
      </c>
      <c r="U67" s="56">
        <f t="shared" si="5"/>
        <v>5.4300323685612384E-3</v>
      </c>
    </row>
    <row r="68" spans="1:21">
      <c r="A68" s="31">
        <v>33419</v>
      </c>
      <c r="B68" s="6">
        <f>[1]Data!C710</f>
        <v>11.037666666666667</v>
      </c>
      <c r="C68" s="6">
        <f>[1]Data!I710</f>
        <v>10.823333333333332</v>
      </c>
      <c r="D68" s="7">
        <f>[2]Data!B139</f>
        <v>207330</v>
      </c>
      <c r="E68" s="7">
        <f>[2]Data!M139</f>
        <v>103419</v>
      </c>
      <c r="F68" s="8">
        <f t="shared" si="0"/>
        <v>49.881348574735931</v>
      </c>
      <c r="G68" s="9">
        <f>[2]Data!O139</f>
        <v>59.4</v>
      </c>
      <c r="H68" s="9">
        <f>[3]Data!B288</f>
        <v>59</v>
      </c>
      <c r="I68" s="8">
        <f>[9]Data!F57</f>
        <v>5.75</v>
      </c>
      <c r="J68" s="8">
        <f>[9]Data!H57</f>
        <v>6.9877777777777785</v>
      </c>
      <c r="K68" s="8">
        <f>[4]Data!K828</f>
        <v>134.68299999999999</v>
      </c>
      <c r="L68" s="8">
        <f>[4]Data!L828</f>
        <v>681.55500000000006</v>
      </c>
      <c r="M68" s="8">
        <f>[5]Data!B139</f>
        <v>110114</v>
      </c>
      <c r="N68" s="8">
        <f>[5]Data!H139</f>
        <v>52023.5</v>
      </c>
      <c r="O68" s="8">
        <f>[6]Data!D96</f>
        <v>119.01705958639472</v>
      </c>
      <c r="P68" s="35">
        <f t="shared" si="1"/>
        <v>8.4021568292409199E-3</v>
      </c>
      <c r="Q68" s="35">
        <f>[7]Hoja1!E97</f>
        <v>0.77023333333333321</v>
      </c>
      <c r="R68" s="35">
        <f t="shared" si="2"/>
        <v>1.2983078720733978</v>
      </c>
      <c r="S68" s="35">
        <f t="shared" si="3"/>
        <v>-5.3336666666666677</v>
      </c>
      <c r="T68" s="56">
        <f t="shared" si="4"/>
        <v>-2.6201699449536875E-2</v>
      </c>
      <c r="U68" s="56">
        <f t="shared" si="5"/>
        <v>-1.4820177175599608E-2</v>
      </c>
    </row>
    <row r="69" spans="1:21">
      <c r="A69" s="31">
        <v>33511</v>
      </c>
      <c r="B69" s="6">
        <f>[1]Data!C711</f>
        <v>10.199666666666666</v>
      </c>
      <c r="C69" s="6">
        <f>[1]Data!I711</f>
        <v>10.016666666666666</v>
      </c>
      <c r="D69" s="7">
        <f>[2]Data!B140</f>
        <v>208228</v>
      </c>
      <c r="E69" s="7">
        <f>[2]Data!M140</f>
        <v>104213</v>
      </c>
      <c r="F69" s="8">
        <f t="shared" si="0"/>
        <v>50.047544038265748</v>
      </c>
      <c r="G69" s="9">
        <f>[2]Data!O140</f>
        <v>59.7</v>
      </c>
      <c r="H69" s="9">
        <f>[3]Data!B289</f>
        <v>59.3</v>
      </c>
      <c r="I69" s="8">
        <f>[9]Data!F58</f>
        <v>5.5</v>
      </c>
      <c r="J69" s="8">
        <f>[9]Data!H58</f>
        <v>6.6022222222222213</v>
      </c>
      <c r="K69" s="8">
        <f>[4]Data!K829</f>
        <v>139.93599999999998</v>
      </c>
      <c r="L69" s="8">
        <f>[4]Data!L829</f>
        <v>689.69100000000003</v>
      </c>
      <c r="M69" s="8">
        <f>[5]Data!B140</f>
        <v>111416</v>
      </c>
      <c r="N69" s="8">
        <f>[5]Data!H140</f>
        <v>53662.3</v>
      </c>
      <c r="O69" s="8">
        <f>[6]Data!D97</f>
        <v>120.77214029399697</v>
      </c>
      <c r="P69" s="35">
        <f t="shared" si="1"/>
        <v>8.2800552972373334E-3</v>
      </c>
      <c r="Q69" s="35">
        <f>[7]Hoja1!E98</f>
        <v>0.78726666666666667</v>
      </c>
      <c r="R69" s="35">
        <f t="shared" si="2"/>
        <v>1.2702176306207129</v>
      </c>
      <c r="S69" s="35">
        <f t="shared" si="3"/>
        <v>-4.6315333333333317</v>
      </c>
      <c r="T69" s="56">
        <f t="shared" si="4"/>
        <v>-1.4638791491327297E-2</v>
      </c>
      <c r="U69" s="56">
        <f t="shared" si="5"/>
        <v>2.1873531252720763E-2</v>
      </c>
    </row>
    <row r="70" spans="1:21">
      <c r="A70" s="31">
        <v>33603</v>
      </c>
      <c r="B70" s="6">
        <f>[1]Data!C712</f>
        <v>8.8830000000000009</v>
      </c>
      <c r="C70" s="6">
        <f>[1]Data!I712</f>
        <v>8.3833333333333346</v>
      </c>
      <c r="D70" s="7">
        <f>[2]Data!B141</f>
        <v>208357</v>
      </c>
      <c r="E70" s="7">
        <f>[2]Data!M141</f>
        <v>105203</v>
      </c>
      <c r="F70" s="8">
        <f t="shared" si="0"/>
        <v>50.491704142409418</v>
      </c>
      <c r="G70" s="9">
        <f>[2]Data!O141</f>
        <v>59.1</v>
      </c>
      <c r="H70" s="9">
        <f>[3]Data!B290</f>
        <v>59.9</v>
      </c>
      <c r="I70" s="8">
        <f>[9]Data!F59</f>
        <v>4.583333333333333</v>
      </c>
      <c r="J70" s="8">
        <f>[9]Data!H59</f>
        <v>5.8088888888888901</v>
      </c>
      <c r="K70" s="8">
        <f>[4]Data!K830</f>
        <v>144.21199999999999</v>
      </c>
      <c r="L70" s="8">
        <f>[4]Data!L830</f>
        <v>692.48800000000006</v>
      </c>
      <c r="M70" s="8">
        <f>[5]Data!B141</f>
        <v>111598</v>
      </c>
      <c r="N70" s="8">
        <f>[5]Data!H141</f>
        <v>52664.5</v>
      </c>
      <c r="O70" s="8">
        <f>[6]Data!D98</f>
        <v>117.68294168351589</v>
      </c>
      <c r="P70" s="35">
        <f t="shared" si="1"/>
        <v>8.4974082538597194E-3</v>
      </c>
      <c r="Q70" s="35">
        <f>[7]Hoja1!E99</f>
        <v>0.77610000000000001</v>
      </c>
      <c r="R70" s="35">
        <f t="shared" si="2"/>
        <v>1.2884937508053085</v>
      </c>
      <c r="S70" s="35">
        <f t="shared" si="3"/>
        <v>-4.3443333333333349</v>
      </c>
      <c r="T70" s="56">
        <f t="shared" si="4"/>
        <v>2.5911558905570509E-2</v>
      </c>
      <c r="U70" s="56">
        <f t="shared" si="5"/>
        <v>-1.428565263897838E-2</v>
      </c>
    </row>
    <row r="71" spans="1:21">
      <c r="A71" s="31">
        <v>33694</v>
      </c>
      <c r="B71" s="6">
        <f>[1]Data!C713</f>
        <v>7.6019999999999994</v>
      </c>
      <c r="C71" s="6">
        <f>[1]Data!I713</f>
        <v>7.4933333333333323</v>
      </c>
      <c r="D71" s="7">
        <f>[2]Data!B142</f>
        <v>209950</v>
      </c>
      <c r="E71" s="7">
        <f>[2]Data!M142</f>
        <v>106736</v>
      </c>
      <c r="F71" s="8">
        <f t="shared" si="0"/>
        <v>50.838771135984764</v>
      </c>
      <c r="G71" s="9">
        <f>[2]Data!O142</f>
        <v>59.3</v>
      </c>
      <c r="H71" s="9">
        <f>[3]Data!B291</f>
        <v>59.9</v>
      </c>
      <c r="I71" s="8">
        <f>[9]Data!F60</f>
        <v>4</v>
      </c>
      <c r="J71" s="8">
        <f>[9]Data!H60</f>
        <v>5.31</v>
      </c>
      <c r="K71" s="8">
        <f>[4]Data!K831</f>
        <v>149.57499999999999</v>
      </c>
      <c r="L71" s="8">
        <f>[4]Data!L831</f>
        <v>696.23</v>
      </c>
      <c r="M71" s="8">
        <f>[5]Data!B142</f>
        <v>112764</v>
      </c>
      <c r="N71" s="8">
        <f>[5]Data!H142</f>
        <v>50600.3</v>
      </c>
      <c r="O71" s="8">
        <f>[6]Data!D99</f>
        <v>112.3204279685668</v>
      </c>
      <c r="P71" s="35">
        <f t="shared" si="1"/>
        <v>8.9030999799952059E-3</v>
      </c>
      <c r="Q71" s="35">
        <f>[7]Hoja1!E100</f>
        <v>0.75760000000000005</v>
      </c>
      <c r="R71" s="35">
        <f t="shared" si="2"/>
        <v>1.3199577613516367</v>
      </c>
      <c r="S71" s="35">
        <f t="shared" si="3"/>
        <v>-3.6759999999999993</v>
      </c>
      <c r="T71" s="56">
        <f t="shared" si="4"/>
        <v>4.6638322759694262E-2</v>
      </c>
      <c r="U71" s="56">
        <f t="shared" si="5"/>
        <v>-2.4125835988224598E-2</v>
      </c>
    </row>
    <row r="72" spans="1:21">
      <c r="A72" s="31">
        <v>33785</v>
      </c>
      <c r="B72" s="6">
        <f>[1]Data!C714</f>
        <v>6.9219999999999997</v>
      </c>
      <c r="C72" s="6">
        <f>[1]Data!I714</f>
        <v>6.7199999999999989</v>
      </c>
      <c r="D72" s="7">
        <f>[2]Data!B143</f>
        <v>211453</v>
      </c>
      <c r="E72" s="7">
        <f>[2]Data!M143</f>
        <v>107130</v>
      </c>
      <c r="F72" s="8">
        <f t="shared" si="0"/>
        <v>50.663740878587681</v>
      </c>
      <c r="G72" s="9">
        <f>[2]Data!O143</f>
        <v>58.7</v>
      </c>
      <c r="H72" s="9">
        <f>[3]Data!B292</f>
        <v>59.7</v>
      </c>
      <c r="I72" s="8">
        <f>[9]Data!F61</f>
        <v>3.75</v>
      </c>
      <c r="J72" s="8">
        <f>[9]Data!H61</f>
        <v>4.6399999999999997</v>
      </c>
      <c r="K72" s="8">
        <f>[4]Data!K832</f>
        <v>154.81100000000001</v>
      </c>
      <c r="L72" s="8">
        <f>[4]Data!L832</f>
        <v>703.19600000000003</v>
      </c>
      <c r="M72" s="8">
        <f>[5]Data!B143</f>
        <v>113785</v>
      </c>
      <c r="N72" s="8">
        <f>[5]Data!H143</f>
        <v>51357.5</v>
      </c>
      <c r="O72" s="8">
        <f>[6]Data!D100</f>
        <v>113.44963942110047</v>
      </c>
      <c r="P72" s="35">
        <f t="shared" si="1"/>
        <v>8.8144837224930859E-3</v>
      </c>
      <c r="Q72" s="35">
        <f>[7]Hoja1!E101</f>
        <v>0.7556666666666666</v>
      </c>
      <c r="R72" s="35">
        <f t="shared" si="2"/>
        <v>1.3233348037053376</v>
      </c>
      <c r="S72" s="35">
        <f t="shared" si="3"/>
        <v>-3.1797333333333335</v>
      </c>
      <c r="T72" s="56">
        <f t="shared" si="4"/>
        <v>-1.0003282382363032E-2</v>
      </c>
      <c r="U72" s="56">
        <f t="shared" si="5"/>
        <v>-2.5551800324493668E-3</v>
      </c>
    </row>
    <row r="73" spans="1:21">
      <c r="A73" s="31">
        <v>33877</v>
      </c>
      <c r="B73" s="6">
        <f>[1]Data!C715</f>
        <v>5.8456666666666663</v>
      </c>
      <c r="C73" s="6">
        <f>[1]Data!I715</f>
        <v>5.7700000000000005</v>
      </c>
      <c r="D73" s="7">
        <f>[2]Data!B144</f>
        <v>213539</v>
      </c>
      <c r="E73" s="7">
        <f>[2]Data!M144</f>
        <v>108162</v>
      </c>
      <c r="F73" s="8">
        <f t="shared" si="0"/>
        <v>50.652105704344407</v>
      </c>
      <c r="G73" s="9">
        <f>[2]Data!O144</f>
        <v>57.7</v>
      </c>
      <c r="H73" s="9">
        <f>[3]Data!B293</f>
        <v>59.8</v>
      </c>
      <c r="I73" s="8">
        <f>[9]Data!F62</f>
        <v>3.1666666666666665</v>
      </c>
      <c r="J73" s="8">
        <f>[9]Data!H62</f>
        <v>3.9499999999999997</v>
      </c>
      <c r="K73" s="8">
        <f>[4]Data!K833</f>
        <v>171.61799999999999</v>
      </c>
      <c r="L73" s="8">
        <f>[4]Data!L833</f>
        <v>714.29900000000009</v>
      </c>
      <c r="M73" s="8">
        <f>[5]Data!B144</f>
        <v>114015</v>
      </c>
      <c r="N73" s="8">
        <f>[5]Data!H144</f>
        <v>52807.4</v>
      </c>
      <c r="O73" s="8">
        <f>[6]Data!D101</f>
        <v>106.09901434381004</v>
      </c>
      <c r="P73" s="35">
        <f t="shared" si="1"/>
        <v>9.4251582466123203E-3</v>
      </c>
      <c r="Q73" s="35">
        <f>[7]Hoja1!E102</f>
        <v>0.72386666666666655</v>
      </c>
      <c r="R73" s="35">
        <f t="shared" si="2"/>
        <v>1.38146988395653</v>
      </c>
      <c r="S73" s="35">
        <f t="shared" si="3"/>
        <v>-2.8062</v>
      </c>
      <c r="T73" s="56">
        <f t="shared" si="4"/>
        <v>6.6986277216539492E-2</v>
      </c>
      <c r="U73" s="56">
        <f t="shared" si="5"/>
        <v>-4.2993148476233034E-2</v>
      </c>
    </row>
    <row r="74" spans="1:21">
      <c r="A74" s="31">
        <v>33969</v>
      </c>
      <c r="B74" s="6">
        <f>[1]Data!C716</f>
        <v>5.7676666666666669</v>
      </c>
      <c r="C74" s="6">
        <f>[1]Data!I716</f>
        <v>5.88</v>
      </c>
      <c r="D74" s="7">
        <f>[2]Data!B145</f>
        <v>217965</v>
      </c>
      <c r="E74" s="7">
        <f>[2]Data!M145</f>
        <v>110331</v>
      </c>
      <c r="F74" s="8">
        <f t="shared" si="0"/>
        <v>50.61867731057739</v>
      </c>
      <c r="G74" s="9">
        <f>[2]Data!O145</f>
        <v>56.9</v>
      </c>
      <c r="H74" s="9">
        <f>[3]Data!B294</f>
        <v>60.1</v>
      </c>
      <c r="I74" s="8">
        <f>[9]Data!F63</f>
        <v>3</v>
      </c>
      <c r="J74" s="8">
        <f>[9]Data!H63</f>
        <v>4.6999999999999993</v>
      </c>
      <c r="K74" s="8">
        <f>[4]Data!K834</f>
        <v>174.65199999999999</v>
      </c>
      <c r="L74" s="8">
        <f>[4]Data!L834</f>
        <v>719.78199999999993</v>
      </c>
      <c r="M74" s="8">
        <f>[5]Data!B145</f>
        <v>114390</v>
      </c>
      <c r="N74" s="8">
        <f>[5]Data!H145</f>
        <v>54541.2</v>
      </c>
      <c r="O74" s="8">
        <f>[6]Data!D102</f>
        <v>102.96614925838725</v>
      </c>
      <c r="P74" s="35">
        <f t="shared" si="1"/>
        <v>9.7119296701147981E-3</v>
      </c>
      <c r="Q74" s="35">
        <f>[7]Hoja1!E103</f>
        <v>0.68856666666666655</v>
      </c>
      <c r="R74" s="35">
        <f t="shared" si="2"/>
        <v>1.4522922011908799</v>
      </c>
      <c r="S74" s="35">
        <f t="shared" si="3"/>
        <v>-2.9088666666666669</v>
      </c>
      <c r="T74" s="56">
        <f t="shared" si="4"/>
        <v>2.9972469461290174E-2</v>
      </c>
      <c r="U74" s="56">
        <f t="shared" si="5"/>
        <v>-4.9995071027089E-2</v>
      </c>
    </row>
    <row r="75" spans="1:21">
      <c r="A75" s="31">
        <v>34059</v>
      </c>
      <c r="B75" s="6">
        <f>[1]Data!C717</f>
        <v>5.7023333333333328</v>
      </c>
      <c r="C75" s="6">
        <f>[1]Data!I717</f>
        <v>5.6933333333333325</v>
      </c>
      <c r="D75" s="7">
        <f>[2]Data!B146</f>
        <v>219507</v>
      </c>
      <c r="E75" s="7">
        <f>[2]Data!M146</f>
        <v>112208</v>
      </c>
      <c r="F75" s="8">
        <f t="shared" si="0"/>
        <v>51.11818757488372</v>
      </c>
      <c r="G75" s="9">
        <f>[2]Data!O146</f>
        <v>57</v>
      </c>
      <c r="H75" s="9">
        <f>[3]Data!B295</f>
        <v>60.6</v>
      </c>
      <c r="I75" s="8">
        <f>[9]Data!F64</f>
        <v>3</v>
      </c>
      <c r="J75" s="8">
        <f>[9]Data!H64</f>
        <v>3.9455555555555546</v>
      </c>
      <c r="K75" s="8">
        <f>[4]Data!K835</f>
        <v>181.19899999999998</v>
      </c>
      <c r="L75" s="8">
        <f>[4]Data!L835</f>
        <v>733.11200000000008</v>
      </c>
      <c r="M75" s="8">
        <f>[5]Data!B146</f>
        <v>114340</v>
      </c>
      <c r="N75" s="8">
        <f>[5]Data!H146</f>
        <v>52467.7</v>
      </c>
      <c r="O75" s="8">
        <f>[6]Data!D103</f>
        <v>102.24220529871644</v>
      </c>
      <c r="P75" s="35">
        <f t="shared" si="1"/>
        <v>9.7806967003337322E-3</v>
      </c>
      <c r="Q75" s="35">
        <f>[7]Hoja1!E104</f>
        <v>0.69336666666666658</v>
      </c>
      <c r="R75" s="35">
        <f t="shared" si="2"/>
        <v>1.4422383539252923</v>
      </c>
      <c r="S75" s="35">
        <f t="shared" si="3"/>
        <v>-2.6831333333333327</v>
      </c>
      <c r="T75" s="56">
        <f t="shared" si="4"/>
        <v>7.0557260165058366E-3</v>
      </c>
      <c r="U75" s="56">
        <f t="shared" si="5"/>
        <v>6.9468174585753384E-3</v>
      </c>
    </row>
    <row r="76" spans="1:21">
      <c r="A76" s="31">
        <v>34150</v>
      </c>
      <c r="B76" s="6">
        <f>[1]Data!C718</f>
        <v>5.2593333333333341</v>
      </c>
      <c r="C76" s="6">
        <f>[1]Data!I718</f>
        <v>5.2133333333333338</v>
      </c>
      <c r="D76" s="7">
        <f>[2]Data!B147</f>
        <v>220789</v>
      </c>
      <c r="E76" s="7">
        <f>[2]Data!M147</f>
        <v>113329</v>
      </c>
      <c r="F76" s="8">
        <f t="shared" ref="F76:F139" si="6">E76/D76*100</f>
        <v>51.329097011173566</v>
      </c>
      <c r="G76" s="9">
        <f>[2]Data!O147</f>
        <v>55.3</v>
      </c>
      <c r="H76" s="9">
        <f>[3]Data!B296</f>
        <v>60.8</v>
      </c>
      <c r="I76" s="8">
        <f>[9]Data!F65</f>
        <v>3</v>
      </c>
      <c r="J76" s="8">
        <f>[9]Data!H65</f>
        <v>3.5544444444444441</v>
      </c>
      <c r="K76" s="8">
        <f>[4]Data!K836</f>
        <v>190.06200000000001</v>
      </c>
      <c r="L76" s="8">
        <f>[4]Data!L836</f>
        <v>742.33799999999997</v>
      </c>
      <c r="M76" s="8">
        <f>[5]Data!B147</f>
        <v>115251</v>
      </c>
      <c r="N76" s="8">
        <f>[5]Data!H147</f>
        <v>53594</v>
      </c>
      <c r="O76" s="8">
        <f>[6]Data!D104</f>
        <v>99.275251621673391</v>
      </c>
      <c r="P76" s="35">
        <f t="shared" ref="P76:P139" si="7">1/O76</f>
        <v>1.0073003932650662E-2</v>
      </c>
      <c r="Q76" s="35">
        <f>[7]Hoja1!E105</f>
        <v>0.68690000000000007</v>
      </c>
      <c r="R76" s="35">
        <f t="shared" ref="R76:R139" si="8">1/Q76</f>
        <v>1.4558159848595136</v>
      </c>
      <c r="S76" s="35">
        <f t="shared" si="3"/>
        <v>-2.2852000000000001</v>
      </c>
      <c r="T76" s="56">
        <f t="shared" si="4"/>
        <v>2.9448248613093142E-2</v>
      </c>
      <c r="U76" s="56">
        <f t="shared" si="5"/>
        <v>-9.3702385748364869E-3</v>
      </c>
    </row>
    <row r="77" spans="1:21">
      <c r="A77" s="31">
        <v>34242</v>
      </c>
      <c r="B77" s="6">
        <f>[1]Data!C719</f>
        <v>4.9113333333333324</v>
      </c>
      <c r="C77" s="6">
        <f>[1]Data!I719</f>
        <v>4.8966666666666674</v>
      </c>
      <c r="D77" s="7">
        <f>[2]Data!B148</f>
        <v>221058</v>
      </c>
      <c r="E77" s="7">
        <f>[2]Data!M148</f>
        <v>113214</v>
      </c>
      <c r="F77" s="8">
        <f t="shared" si="6"/>
        <v>51.214613359389851</v>
      </c>
      <c r="G77" s="9">
        <f>[2]Data!O148</f>
        <v>55</v>
      </c>
      <c r="H77" s="9">
        <f>[3]Data!B297</f>
        <v>61.1</v>
      </c>
      <c r="I77" s="8">
        <f>[9]Data!F66</f>
        <v>3</v>
      </c>
      <c r="J77" s="8">
        <f>[9]Data!H66</f>
        <v>3.3288888888888888</v>
      </c>
      <c r="K77" s="8">
        <f>[4]Data!K837</f>
        <v>193.43299999999999</v>
      </c>
      <c r="L77" s="8">
        <f>[4]Data!L837</f>
        <v>753.06899999999996</v>
      </c>
      <c r="M77" s="8">
        <f>[5]Data!B148</f>
        <v>114996</v>
      </c>
      <c r="N77" s="8">
        <f>[5]Data!H148</f>
        <v>51878.3</v>
      </c>
      <c r="O77" s="8">
        <f>[6]Data!D105</f>
        <v>95.026525690889201</v>
      </c>
      <c r="P77" s="35">
        <f t="shared" si="7"/>
        <v>1.0523377475178768E-2</v>
      </c>
      <c r="Q77" s="35">
        <f>[7]Hoja1!E106</f>
        <v>0.66649999999999998</v>
      </c>
      <c r="R77" s="35">
        <f t="shared" si="8"/>
        <v>1.5003750937734435</v>
      </c>
      <c r="S77" s="35">
        <f t="shared" ref="S77:S140" si="9">I77-B77+4*(Q77-Q76)</f>
        <v>-1.9929333333333328</v>
      </c>
      <c r="T77" s="56">
        <f t="shared" si="4"/>
        <v>4.3740241181293271E-2</v>
      </c>
      <c r="U77" s="56">
        <f t="shared" si="5"/>
        <v>-3.0148581601072699E-2</v>
      </c>
    </row>
    <row r="78" spans="1:21">
      <c r="A78" s="31">
        <v>34334</v>
      </c>
      <c r="B78" s="6">
        <f>[1]Data!C720</f>
        <v>4.7080000000000002</v>
      </c>
      <c r="C78" s="6">
        <f>[1]Data!I720</f>
        <v>4.8033333333333337</v>
      </c>
      <c r="D78" s="7">
        <f>[2]Data!B149</f>
        <v>225123</v>
      </c>
      <c r="E78" s="7">
        <f>[2]Data!M149</f>
        <v>115611</v>
      </c>
      <c r="F78" s="8">
        <f t="shared" si="6"/>
        <v>51.35459282259032</v>
      </c>
      <c r="G78" s="9">
        <f>[2]Data!O149</f>
        <v>54.8</v>
      </c>
      <c r="H78" s="9">
        <f>[3]Data!B298</f>
        <v>61.2</v>
      </c>
      <c r="I78" s="8">
        <f>[9]Data!F67</f>
        <v>3</v>
      </c>
      <c r="J78" s="8">
        <f>[9]Data!H67</f>
        <v>3.0388888888888892</v>
      </c>
      <c r="K78" s="8">
        <f>[4]Data!K838</f>
        <v>202.19499999999999</v>
      </c>
      <c r="L78" s="8">
        <f>[4]Data!L838</f>
        <v>763.63200000000006</v>
      </c>
      <c r="M78" s="8">
        <f>[5]Data!B149</f>
        <v>116937</v>
      </c>
      <c r="N78" s="8">
        <f>[5]Data!H149</f>
        <v>52859.8</v>
      </c>
      <c r="O78" s="8">
        <f>[6]Data!D106</f>
        <v>95.142710194268631</v>
      </c>
      <c r="P78" s="35">
        <f t="shared" si="7"/>
        <v>1.0510526744068299E-2</v>
      </c>
      <c r="Q78" s="35">
        <f>[7]Hoja1!E107</f>
        <v>0.66526666666666667</v>
      </c>
      <c r="R78" s="35">
        <f t="shared" si="8"/>
        <v>1.5031566289207334</v>
      </c>
      <c r="S78" s="35">
        <f t="shared" si="9"/>
        <v>-1.7129333333333334</v>
      </c>
      <c r="T78" s="56">
        <f t="shared" si="4"/>
        <v>-1.2219065538596752E-3</v>
      </c>
      <c r="U78" s="56">
        <f t="shared" si="5"/>
        <v>-1.8521768366608349E-3</v>
      </c>
    </row>
    <row r="79" spans="1:21">
      <c r="A79" s="31">
        <v>34424</v>
      </c>
      <c r="B79" s="6">
        <f>[1]Data!C721</f>
        <v>4.713000000000001</v>
      </c>
      <c r="C79" s="6">
        <f>[1]Data!I721</f>
        <v>4.8299999999999992</v>
      </c>
      <c r="D79" s="7">
        <f>[2]Data!B150</f>
        <v>228795</v>
      </c>
      <c r="E79" s="7">
        <f>[2]Data!M150</f>
        <v>117908</v>
      </c>
      <c r="F79" s="8">
        <f t="shared" si="6"/>
        <v>51.534342970781701</v>
      </c>
      <c r="G79" s="9">
        <f>[2]Data!O150</f>
        <v>55.4</v>
      </c>
      <c r="H79" s="9">
        <f>[3]Data!B299</f>
        <v>61.5</v>
      </c>
      <c r="I79" s="8">
        <f>[9]Data!F68</f>
        <v>3.25</v>
      </c>
      <c r="J79" s="8">
        <f>[9]Data!H68</f>
        <v>3.18</v>
      </c>
      <c r="K79" s="8">
        <f>[4]Data!K839</f>
        <v>213.14299999999997</v>
      </c>
      <c r="L79" s="8">
        <f>[4]Data!L839</f>
        <v>781.346</v>
      </c>
      <c r="M79" s="8">
        <f>[5]Data!B150</f>
        <v>117589</v>
      </c>
      <c r="N79" s="8">
        <f>[5]Data!H150</f>
        <v>53858.8</v>
      </c>
      <c r="O79" s="8">
        <f>[6]Data!D107</f>
        <v>102.17131568926294</v>
      </c>
      <c r="P79" s="35">
        <f t="shared" si="7"/>
        <v>9.787482849309033E-3</v>
      </c>
      <c r="Q79" s="35">
        <f>[7]Hoja1!E108</f>
        <v>0.70993333333333331</v>
      </c>
      <c r="R79" s="35">
        <f t="shared" si="8"/>
        <v>1.4085829655366702</v>
      </c>
      <c r="S79" s="35">
        <f t="shared" si="9"/>
        <v>-1.2843333333333344</v>
      </c>
      <c r="T79" s="56">
        <f t="shared" si="4"/>
        <v>-7.1272992993142381E-2</v>
      </c>
      <c r="U79" s="56">
        <f t="shared" si="5"/>
        <v>6.4983106131071167E-2</v>
      </c>
    </row>
    <row r="80" spans="1:21">
      <c r="A80" s="31">
        <v>34515</v>
      </c>
      <c r="B80" s="6">
        <f>[1]Data!C722</f>
        <v>4.6813333333333338</v>
      </c>
      <c r="C80" s="6">
        <f>[1]Data!I722</f>
        <v>4.9633333333333338</v>
      </c>
      <c r="D80" s="7">
        <f>[2]Data!B151</f>
        <v>231539</v>
      </c>
      <c r="E80" s="7">
        <f>[2]Data!M151</f>
        <v>119467</v>
      </c>
      <c r="F80" s="8">
        <f t="shared" si="6"/>
        <v>51.596923196524124</v>
      </c>
      <c r="G80" s="9">
        <f>[2]Data!O151</f>
        <v>55.2</v>
      </c>
      <c r="H80" s="9">
        <f>[3]Data!B300</f>
        <v>61.9</v>
      </c>
      <c r="I80" s="8">
        <f>[9]Data!F69</f>
        <v>4.083333333333333</v>
      </c>
      <c r="J80" s="8">
        <f>[9]Data!H69</f>
        <v>4.0888888888888886</v>
      </c>
      <c r="K80" s="8">
        <f>[4]Data!K840</f>
        <v>220.48699999999999</v>
      </c>
      <c r="L80" s="8">
        <f>[4]Data!L840</f>
        <v>799.58900000000006</v>
      </c>
      <c r="M80" s="8">
        <f>[5]Data!B151</f>
        <v>118305</v>
      </c>
      <c r="N80" s="8">
        <f>[5]Data!H151</f>
        <v>53846</v>
      </c>
      <c r="O80" s="8">
        <f>[6]Data!D108</f>
        <v>102.2857312880614</v>
      </c>
      <c r="P80" s="35">
        <f t="shared" si="7"/>
        <v>9.7765346877538347E-3</v>
      </c>
      <c r="Q80" s="35">
        <f>[7]Hoja1!E109</f>
        <v>0.72586666666666666</v>
      </c>
      <c r="R80" s="35">
        <f t="shared" si="8"/>
        <v>1.3776634827332843</v>
      </c>
      <c r="S80" s="35">
        <f t="shared" si="9"/>
        <v>-0.53426666666666733</v>
      </c>
      <c r="T80" s="56">
        <f t="shared" ref="T80:T143" si="10">LN(P80)-LN(P79)</f>
        <v>-1.1192141570415259E-3</v>
      </c>
      <c r="U80" s="56">
        <f t="shared" ref="U80:U143" si="11">LN(Q80)-LN(Q79)</f>
        <v>2.2195274315918279E-2</v>
      </c>
    </row>
    <row r="81" spans="1:21">
      <c r="A81" s="31">
        <v>34607</v>
      </c>
      <c r="B81" s="6">
        <f>[1]Data!C723</f>
        <v>5.035333333333333</v>
      </c>
      <c r="C81" s="6">
        <f>[1]Data!I723</f>
        <v>5.6466666666666656</v>
      </c>
      <c r="D81" s="7">
        <f>[2]Data!B152</f>
        <v>233323</v>
      </c>
      <c r="E81" s="7">
        <f>[2]Data!M152</f>
        <v>122989</v>
      </c>
      <c r="F81" s="8">
        <f t="shared" si="6"/>
        <v>52.711905812971715</v>
      </c>
      <c r="G81" s="9">
        <f>[2]Data!O152</f>
        <v>55.6</v>
      </c>
      <c r="H81" s="9">
        <f>[3]Data!B301</f>
        <v>62.3</v>
      </c>
      <c r="I81" s="8">
        <f>[9]Data!F70</f>
        <v>4.583333333333333</v>
      </c>
      <c r="J81" s="8">
        <f>[9]Data!H70</f>
        <v>4.0199999999999996</v>
      </c>
      <c r="K81" s="8">
        <f>[4]Data!K841</f>
        <v>225.077</v>
      </c>
      <c r="L81" s="8">
        <f>[4]Data!L841</f>
        <v>811.56799999999998</v>
      </c>
      <c r="M81" s="8">
        <f>[5]Data!B152</f>
        <v>120536</v>
      </c>
      <c r="N81" s="8">
        <f>[5]Data!H152</f>
        <v>55210.3</v>
      </c>
      <c r="O81" s="8">
        <f>[6]Data!D109</f>
        <v>101.48708378440394</v>
      </c>
      <c r="P81" s="35">
        <f t="shared" si="7"/>
        <v>9.8534706359714643E-3</v>
      </c>
      <c r="Q81" s="35">
        <f>[7]Hoja1!E110</f>
        <v>0.74036666666666662</v>
      </c>
      <c r="R81" s="35">
        <f t="shared" si="8"/>
        <v>1.3506820944577012</v>
      </c>
      <c r="S81" s="35">
        <f t="shared" si="9"/>
        <v>-0.39400000000000013</v>
      </c>
      <c r="T81" s="56">
        <f t="shared" si="10"/>
        <v>7.8386471005620351E-3</v>
      </c>
      <c r="U81" s="56">
        <f t="shared" si="11"/>
        <v>1.9779215747261492E-2</v>
      </c>
    </row>
    <row r="82" spans="1:21">
      <c r="A82" s="31">
        <v>34699</v>
      </c>
      <c r="B82" s="6">
        <f>[1]Data!C724</f>
        <v>6.3663333333333334</v>
      </c>
      <c r="C82" s="6">
        <f>[1]Data!I724</f>
        <v>7.1866666666666665</v>
      </c>
      <c r="D82" s="7">
        <f>[2]Data!B153</f>
        <v>235766</v>
      </c>
      <c r="E82" s="7">
        <f>[2]Data!M153</f>
        <v>122303</v>
      </c>
      <c r="F82" s="8">
        <f t="shared" si="6"/>
        <v>51.874740208511824</v>
      </c>
      <c r="G82" s="9">
        <f>[2]Data!O153</f>
        <v>57.6</v>
      </c>
      <c r="H82" s="9">
        <f>[3]Data!B302</f>
        <v>62.8</v>
      </c>
      <c r="I82" s="8">
        <f>[9]Data!F71</f>
        <v>5.25</v>
      </c>
      <c r="J82" s="8">
        <f>[9]Data!H71</f>
        <v>4.4544444444444444</v>
      </c>
      <c r="K82" s="8">
        <f>[4]Data!K842</f>
        <v>228.00600000000003</v>
      </c>
      <c r="L82" s="8">
        <f>[4]Data!L842</f>
        <v>833.57899999999995</v>
      </c>
      <c r="M82" s="8">
        <f>[5]Data!B153</f>
        <v>121199</v>
      </c>
      <c r="N82" s="8">
        <f>[5]Data!H153</f>
        <v>55845.1</v>
      </c>
      <c r="O82" s="8">
        <f>[6]Data!D110</f>
        <v>102.74823879428496</v>
      </c>
      <c r="P82" s="35">
        <f t="shared" si="7"/>
        <v>9.7325269195331632E-3</v>
      </c>
      <c r="Q82" s="35">
        <f>[7]Hoja1!E111</f>
        <v>0.76213333333333333</v>
      </c>
      <c r="R82" s="35">
        <f t="shared" si="8"/>
        <v>1.312106368089573</v>
      </c>
      <c r="S82" s="35">
        <f t="shared" si="9"/>
        <v>-1.0292666666666666</v>
      </c>
      <c r="T82" s="56">
        <f t="shared" si="10"/>
        <v>-1.2350175512395367E-2</v>
      </c>
      <c r="U82" s="56">
        <f t="shared" si="11"/>
        <v>2.897595953113985E-2</v>
      </c>
    </row>
    <row r="83" spans="1:21">
      <c r="A83" s="31">
        <v>34789</v>
      </c>
      <c r="B83" s="6">
        <f>[1]Data!C725</f>
        <v>7.4890000000000008</v>
      </c>
      <c r="C83" s="6">
        <f>[1]Data!I725</f>
        <v>8.1933333333333334</v>
      </c>
      <c r="D83" s="7">
        <f>[2]Data!B154</f>
        <v>235855</v>
      </c>
      <c r="E83" s="7">
        <f>[2]Data!M154</f>
        <v>124520</v>
      </c>
      <c r="F83" s="8">
        <f t="shared" si="6"/>
        <v>52.795149562231039</v>
      </c>
      <c r="G83" s="9">
        <f>[2]Data!O154</f>
        <v>57.9</v>
      </c>
      <c r="H83" s="9">
        <f>[3]Data!B303</f>
        <v>63.8</v>
      </c>
      <c r="I83" s="8">
        <f>[9]Data!F72</f>
        <v>5.833333333333333</v>
      </c>
      <c r="J83" s="8">
        <f>[9]Data!H72</f>
        <v>5.3311111111111114</v>
      </c>
      <c r="K83" s="8">
        <f>[4]Data!K843</f>
        <v>227.154</v>
      </c>
      <c r="L83" s="8">
        <f>[4]Data!L843</f>
        <v>847.19100000000003</v>
      </c>
      <c r="M83" s="8">
        <f>[5]Data!B154</f>
        <v>122584</v>
      </c>
      <c r="N83" s="8">
        <f>[5]Data!H154</f>
        <v>55372.3</v>
      </c>
      <c r="O83" s="8">
        <f>[6]Data!D111</f>
        <v>100</v>
      </c>
      <c r="P83" s="35">
        <f t="shared" si="7"/>
        <v>0.01</v>
      </c>
      <c r="Q83" s="35">
        <f>[7]Hoja1!E112</f>
        <v>0.74193333333333333</v>
      </c>
      <c r="R83" s="35">
        <f t="shared" si="8"/>
        <v>1.3478299937101268</v>
      </c>
      <c r="S83" s="35">
        <f t="shared" si="9"/>
        <v>-1.7364666666666677</v>
      </c>
      <c r="T83" s="56">
        <f t="shared" si="10"/>
        <v>2.7111526553125209E-2</v>
      </c>
      <c r="U83" s="56">
        <f t="shared" si="11"/>
        <v>-2.6862126636278238E-2</v>
      </c>
    </row>
    <row r="84" spans="1:21">
      <c r="A84" s="31">
        <v>34880</v>
      </c>
      <c r="B84" s="6">
        <f>[1]Data!C726</f>
        <v>7.5049999999999999</v>
      </c>
      <c r="C84" s="6">
        <f>[1]Data!I726</f>
        <v>7.7133333333333338</v>
      </c>
      <c r="D84" s="7">
        <f>[2]Data!B155</f>
        <v>236805</v>
      </c>
      <c r="E84" s="7">
        <f>[2]Data!M155</f>
        <v>126159</v>
      </c>
      <c r="F84" s="8">
        <f t="shared" si="6"/>
        <v>53.27547982517261</v>
      </c>
      <c r="G84" s="9">
        <f>[2]Data!O155</f>
        <v>57.1</v>
      </c>
      <c r="H84" s="9">
        <f>[3]Data!B304</f>
        <v>64.7</v>
      </c>
      <c r="I84" s="8">
        <f>[9]Data!F73</f>
        <v>6</v>
      </c>
      <c r="J84" s="8">
        <f>[9]Data!H73</f>
        <v>4.8644444444444446</v>
      </c>
      <c r="K84" s="8">
        <f>[4]Data!K844</f>
        <v>227.98599999999999</v>
      </c>
      <c r="L84" s="8">
        <f>[4]Data!L844</f>
        <v>862.72600000000011</v>
      </c>
      <c r="M84" s="8">
        <f>[5]Data!B155</f>
        <v>124112</v>
      </c>
      <c r="N84" s="8">
        <f>[5]Data!H155</f>
        <v>55356.800000000003</v>
      </c>
      <c r="O84" s="8">
        <f>[6]Data!D112</f>
        <v>92.538497206247143</v>
      </c>
      <c r="P84" s="35">
        <f t="shared" si="7"/>
        <v>1.0806313374327105E-2</v>
      </c>
      <c r="Q84" s="35">
        <f>[7]Hoja1!E113</f>
        <v>0.71743333333333326</v>
      </c>
      <c r="R84" s="35">
        <f t="shared" si="8"/>
        <v>1.3938577335873252</v>
      </c>
      <c r="S84" s="35">
        <f t="shared" si="9"/>
        <v>-1.6030000000000002</v>
      </c>
      <c r="T84" s="56">
        <f t="shared" si="10"/>
        <v>7.7545442037606271E-2</v>
      </c>
      <c r="U84" s="56">
        <f t="shared" si="11"/>
        <v>-3.3579363769191406E-2</v>
      </c>
    </row>
    <row r="85" spans="1:21">
      <c r="A85" s="31">
        <v>34972</v>
      </c>
      <c r="B85" s="6">
        <f>[1]Data!C727</f>
        <v>7.5036666666666676</v>
      </c>
      <c r="C85" s="6">
        <f>[1]Data!I727</f>
        <v>7.5433333333333339</v>
      </c>
      <c r="D85" s="7">
        <f>[2]Data!B156</f>
        <v>242145</v>
      </c>
      <c r="E85" s="7">
        <f>[2]Data!M156</f>
        <v>128845</v>
      </c>
      <c r="F85" s="8">
        <f t="shared" si="6"/>
        <v>53.209853600115629</v>
      </c>
      <c r="G85" s="9">
        <f>[2]Data!O156</f>
        <v>57.4</v>
      </c>
      <c r="H85" s="9">
        <f>[3]Data!B305</f>
        <v>65.5</v>
      </c>
      <c r="I85" s="8">
        <f>[9]Data!F74</f>
        <v>5.75</v>
      </c>
      <c r="J85" s="8">
        <f>[9]Data!H74</f>
        <v>4.4355555555555553</v>
      </c>
      <c r="K85" s="8">
        <f>[4]Data!K845</f>
        <v>231.94399999999999</v>
      </c>
      <c r="L85" s="8">
        <f>[4]Data!L845</f>
        <v>879.56500000000005</v>
      </c>
      <c r="M85" s="8">
        <f>[5]Data!B156</f>
        <v>124434</v>
      </c>
      <c r="N85" s="8">
        <f>[5]Data!H156</f>
        <v>57450.1</v>
      </c>
      <c r="O85" s="8">
        <f>[6]Data!D113</f>
        <v>97.889175564412398</v>
      </c>
      <c r="P85" s="35">
        <f t="shared" si="7"/>
        <v>1.0215634100850982E-2</v>
      </c>
      <c r="Q85" s="35">
        <f>[7]Hoja1!E114</f>
        <v>0.74876666666666658</v>
      </c>
      <c r="R85" s="35">
        <f t="shared" si="8"/>
        <v>1.3355295374616036</v>
      </c>
      <c r="S85" s="35">
        <f t="shared" si="9"/>
        <v>-1.6283333333333343</v>
      </c>
      <c r="T85" s="56">
        <f t="shared" si="10"/>
        <v>-5.6211233226017399E-2</v>
      </c>
      <c r="U85" s="56">
        <f t="shared" si="11"/>
        <v>4.2747380400991075E-2</v>
      </c>
    </row>
    <row r="86" spans="1:21">
      <c r="A86" s="31">
        <v>35064</v>
      </c>
      <c r="B86" s="6">
        <f>[1]Data!C728</f>
        <v>7.498333333333334</v>
      </c>
      <c r="C86" s="6">
        <f>[1]Data!I728</f>
        <v>7.4533333333333331</v>
      </c>
      <c r="D86" s="7">
        <f>[2]Data!B157</f>
        <v>242088</v>
      </c>
      <c r="E86" s="7">
        <f>[2]Data!M157</f>
        <v>131406</v>
      </c>
      <c r="F86" s="8">
        <f t="shared" si="6"/>
        <v>54.280261723009815</v>
      </c>
      <c r="G86" s="9">
        <f>[2]Data!O157</f>
        <v>58.1</v>
      </c>
      <c r="H86" s="9">
        <f>[3]Data!B306</f>
        <v>66</v>
      </c>
      <c r="I86" s="8">
        <f>[9]Data!F75</f>
        <v>5.666666666666667</v>
      </c>
      <c r="J86" s="8">
        <f>[9]Data!H75</f>
        <v>4.2233333333333336</v>
      </c>
      <c r="K86" s="8">
        <f>[4]Data!K846</f>
        <v>239.24099999999999</v>
      </c>
      <c r="L86" s="8">
        <f>[4]Data!L846</f>
        <v>906.77600000000007</v>
      </c>
      <c r="M86" s="8">
        <f>[5]Data!B157</f>
        <v>125808</v>
      </c>
      <c r="N86" s="8">
        <f>[5]Data!H157</f>
        <v>56323</v>
      </c>
      <c r="O86" s="8">
        <f>[6]Data!D114</f>
        <v>101.34112330610374</v>
      </c>
      <c r="P86" s="35">
        <f t="shared" si="7"/>
        <v>9.8676624787300965E-3</v>
      </c>
      <c r="Q86" s="35">
        <f>[7]Hoja1!E115</f>
        <v>0.74949999999999994</v>
      </c>
      <c r="R86" s="35">
        <f t="shared" si="8"/>
        <v>1.3342228152101403</v>
      </c>
      <c r="S86" s="35">
        <f t="shared" si="9"/>
        <v>-1.8287333333333335</v>
      </c>
      <c r="T86" s="56">
        <f t="shared" si="10"/>
        <v>-3.4656307338186032E-2</v>
      </c>
      <c r="U86" s="56">
        <f t="shared" si="11"/>
        <v>9.7890903963759879E-4</v>
      </c>
    </row>
    <row r="87" spans="1:21">
      <c r="A87" s="31">
        <v>35155</v>
      </c>
      <c r="B87" s="6">
        <f>[1]Data!C729</f>
        <v>7.5073333333333325</v>
      </c>
      <c r="C87" s="6">
        <f>[1]Data!I729</f>
        <v>7.4866666666666672</v>
      </c>
      <c r="D87" s="7">
        <f>[2]Data!B158</f>
        <v>246063</v>
      </c>
      <c r="E87" s="7">
        <f>[2]Data!M158</f>
        <v>133106</v>
      </c>
      <c r="F87" s="8">
        <f t="shared" si="6"/>
        <v>54.094276668983142</v>
      </c>
      <c r="G87" s="9">
        <f>[2]Data!O158</f>
        <v>58.9</v>
      </c>
      <c r="H87" s="9">
        <f>[3]Data!B307</f>
        <v>66.2</v>
      </c>
      <c r="I87" s="8">
        <f>[9]Data!F76</f>
        <v>5.25</v>
      </c>
      <c r="J87" s="8">
        <f>[9]Data!H76</f>
        <v>3.6522222222222225</v>
      </c>
      <c r="K87" s="8">
        <f>[4]Data!K847</f>
        <v>249.202</v>
      </c>
      <c r="L87" s="8">
        <f>[4]Data!L847</f>
        <v>927.08600000000001</v>
      </c>
      <c r="M87" s="8">
        <f>[5]Data!B158</f>
        <v>126902</v>
      </c>
      <c r="N87" s="8">
        <f>[5]Data!H158</f>
        <v>57056.4</v>
      </c>
      <c r="O87" s="8">
        <f>[6]Data!D115</f>
        <v>103.54649667898887</v>
      </c>
      <c r="P87" s="35">
        <f t="shared" si="7"/>
        <v>9.657497183126959E-3</v>
      </c>
      <c r="Q87" s="35">
        <f>[7]Hoja1!E116</f>
        <v>0.76250000000000007</v>
      </c>
      <c r="R87" s="35">
        <f t="shared" si="8"/>
        <v>1.3114754098360655</v>
      </c>
      <c r="S87" s="35">
        <f t="shared" si="9"/>
        <v>-2.205333333333332</v>
      </c>
      <c r="T87" s="56">
        <f t="shared" si="10"/>
        <v>-2.1528470586441806E-2</v>
      </c>
      <c r="U87" s="56">
        <f t="shared" si="11"/>
        <v>1.7196190938914446E-2</v>
      </c>
    </row>
    <row r="88" spans="1:21">
      <c r="A88" s="31">
        <v>35246</v>
      </c>
      <c r="B88" s="6">
        <f>[1]Data!C730</f>
        <v>7.5056666666666665</v>
      </c>
      <c r="C88" s="6">
        <f>[1]Data!I730</f>
        <v>7.5633333333333335</v>
      </c>
      <c r="D88" s="7">
        <f>[2]Data!B159</f>
        <v>247753</v>
      </c>
      <c r="E88" s="7">
        <f>[2]Data!M159</f>
        <v>135186</v>
      </c>
      <c r="F88" s="8">
        <f t="shared" si="6"/>
        <v>54.564828680177435</v>
      </c>
      <c r="G88" s="9">
        <f>[2]Data!O159</f>
        <v>60.1</v>
      </c>
      <c r="H88" s="9">
        <f>[3]Data!B308</f>
        <v>66.7</v>
      </c>
      <c r="I88" s="8">
        <f>[9]Data!F77</f>
        <v>5.25</v>
      </c>
      <c r="J88" s="8">
        <f>[9]Data!H77</f>
        <v>3.5</v>
      </c>
      <c r="K88" s="8">
        <f>[4]Data!K848</f>
        <v>256.721</v>
      </c>
      <c r="L88" s="8">
        <f>[4]Data!L848</f>
        <v>941.28800000000001</v>
      </c>
      <c r="M88" s="8">
        <f>[5]Data!B159</f>
        <v>127683</v>
      </c>
      <c r="N88" s="8">
        <f>[5]Data!H159</f>
        <v>58678.3</v>
      </c>
      <c r="O88" s="8">
        <f>[6]Data!D116</f>
        <v>108.82628887775169</v>
      </c>
      <c r="P88" s="35">
        <f t="shared" si="7"/>
        <v>9.1889561824839427E-3</v>
      </c>
      <c r="Q88" s="35">
        <f>[7]Hoja1!E117</f>
        <v>0.79090000000000005</v>
      </c>
      <c r="R88" s="35">
        <f t="shared" si="8"/>
        <v>1.2643823492224049</v>
      </c>
      <c r="S88" s="35">
        <f t="shared" si="9"/>
        <v>-2.1420666666666666</v>
      </c>
      <c r="T88" s="56">
        <f t="shared" si="10"/>
        <v>-4.9732175848550497E-2</v>
      </c>
      <c r="U88" s="56">
        <f t="shared" si="11"/>
        <v>3.6569029043804852E-2</v>
      </c>
    </row>
    <row r="89" spans="1:21">
      <c r="A89" s="31">
        <v>35338</v>
      </c>
      <c r="B89" s="6">
        <f>[1]Data!C731</f>
        <v>7.1726666666666672</v>
      </c>
      <c r="C89" s="6">
        <f>[1]Data!I731</f>
        <v>7.13</v>
      </c>
      <c r="D89" s="7">
        <f>[2]Data!B160</f>
        <v>249670</v>
      </c>
      <c r="E89" s="7">
        <f>[2]Data!M160</f>
        <v>135918</v>
      </c>
      <c r="F89" s="8">
        <f t="shared" si="6"/>
        <v>54.439059558617373</v>
      </c>
      <c r="G89" s="9">
        <f>[2]Data!O160</f>
        <v>60.3</v>
      </c>
      <c r="H89" s="9">
        <f>[3]Data!B309</f>
        <v>66.900000000000006</v>
      </c>
      <c r="I89" s="8">
        <f>[9]Data!F78</f>
        <v>5.25</v>
      </c>
      <c r="J89" s="8">
        <f>[9]Data!H78</f>
        <v>3.3055555555555554</v>
      </c>
      <c r="K89" s="8">
        <f>[4]Data!K849</f>
        <v>261.58499999999998</v>
      </c>
      <c r="L89" s="8">
        <f>[4]Data!L849</f>
        <v>960.78499999999985</v>
      </c>
      <c r="M89" s="8">
        <f>[5]Data!B160</f>
        <v>127925</v>
      </c>
      <c r="N89" s="8">
        <f>[5]Data!H160</f>
        <v>56496.6</v>
      </c>
      <c r="O89" s="8">
        <f>[6]Data!D117</f>
        <v>108.79607810388418</v>
      </c>
      <c r="P89" s="35">
        <f t="shared" si="7"/>
        <v>9.1915077953926578E-3</v>
      </c>
      <c r="Q89" s="35">
        <f>[7]Hoja1!E118</f>
        <v>0.78546666666666665</v>
      </c>
      <c r="R89" s="35">
        <f t="shared" si="8"/>
        <v>1.2731285011033782</v>
      </c>
      <c r="S89" s="35">
        <f t="shared" si="9"/>
        <v>-1.9444000000000008</v>
      </c>
      <c r="T89" s="56">
        <f t="shared" si="10"/>
        <v>2.7764401684038376E-4</v>
      </c>
      <c r="U89" s="56">
        <f t="shared" si="11"/>
        <v>-6.8935165459490522E-3</v>
      </c>
    </row>
    <row r="90" spans="1:21">
      <c r="A90" s="31">
        <v>35430</v>
      </c>
      <c r="B90" s="6">
        <f>[1]Data!C732</f>
        <v>6.6023333333333332</v>
      </c>
      <c r="C90" s="6">
        <f>[1]Data!I732</f>
        <v>6.4266666666666667</v>
      </c>
      <c r="D90" s="7">
        <f>[2]Data!B161</f>
        <v>251982</v>
      </c>
      <c r="E90" s="7">
        <f>[2]Data!M161</f>
        <v>137865</v>
      </c>
      <c r="F90" s="8">
        <f t="shared" si="6"/>
        <v>54.712241350572654</v>
      </c>
      <c r="G90" s="9">
        <f>[2]Data!O161</f>
        <v>60.4</v>
      </c>
      <c r="H90" s="9">
        <f>[3]Data!B310</f>
        <v>67</v>
      </c>
      <c r="I90" s="8">
        <f>[9]Data!F79</f>
        <v>5.25</v>
      </c>
      <c r="J90" s="8">
        <f>[9]Data!H79</f>
        <v>2.9444444444444442</v>
      </c>
      <c r="K90" s="8">
        <f>[4]Data!K850</f>
        <v>274.108</v>
      </c>
      <c r="L90" s="8">
        <f>[4]Data!L850</f>
        <v>989.20500000000015</v>
      </c>
      <c r="M90" s="8">
        <f>[5]Data!B161</f>
        <v>128897</v>
      </c>
      <c r="N90" s="8">
        <f>[5]Data!H161</f>
        <v>57649.7</v>
      </c>
      <c r="O90" s="8">
        <f>[6]Data!D118</f>
        <v>110.75107004754166</v>
      </c>
      <c r="P90" s="35">
        <f t="shared" si="7"/>
        <v>9.0292581333140543E-3</v>
      </c>
      <c r="Q90" s="35">
        <f>[7]Hoja1!E119</f>
        <v>0.79969999999999997</v>
      </c>
      <c r="R90" s="35">
        <f t="shared" si="8"/>
        <v>1.2504689258471928</v>
      </c>
      <c r="S90" s="35">
        <f t="shared" si="9"/>
        <v>-1.2953999999999999</v>
      </c>
      <c r="T90" s="56">
        <f t="shared" si="10"/>
        <v>-1.7809783774548116E-2</v>
      </c>
      <c r="U90" s="56">
        <f t="shared" si="11"/>
        <v>1.7958636358421626E-2</v>
      </c>
    </row>
    <row r="91" spans="1:21">
      <c r="A91" s="31">
        <v>35520</v>
      </c>
      <c r="B91" s="6">
        <f>[1]Data!C733</f>
        <v>6.0270000000000001</v>
      </c>
      <c r="C91" s="6">
        <f>[1]Data!I733</f>
        <v>5.9266666666666667</v>
      </c>
      <c r="D91" s="7">
        <f>[2]Data!B162</f>
        <v>253542</v>
      </c>
      <c r="E91" s="7">
        <f>[2]Data!M162</f>
        <v>139099</v>
      </c>
      <c r="F91" s="8">
        <f t="shared" si="6"/>
        <v>54.862310780856816</v>
      </c>
      <c r="G91" s="9">
        <f>[2]Data!O162</f>
        <v>60.5</v>
      </c>
      <c r="H91" s="9">
        <f>[3]Data!B311</f>
        <v>67.099999999999994</v>
      </c>
      <c r="I91" s="8">
        <f>[9]Data!F80</f>
        <v>5.333333333333333</v>
      </c>
      <c r="J91" s="8">
        <f>[9]Data!H80</f>
        <v>2.9444444444444442</v>
      </c>
      <c r="K91" s="8">
        <f>[4]Data!K851</f>
        <v>281.11099999999999</v>
      </c>
      <c r="L91" s="8">
        <f>[4]Data!L851</f>
        <v>1009.1600000000001</v>
      </c>
      <c r="M91" s="8">
        <f>[5]Data!B162</f>
        <v>130156</v>
      </c>
      <c r="N91" s="8">
        <f>[5]Data!H162</f>
        <v>59978.400000000001</v>
      </c>
      <c r="O91" s="8">
        <f>[6]Data!D119</f>
        <v>111.8690638277283</v>
      </c>
      <c r="P91" s="35">
        <f t="shared" si="7"/>
        <v>8.9390217973035029E-3</v>
      </c>
      <c r="Q91" s="35">
        <f>[7]Hoja1!E120</f>
        <v>0.77476666666666671</v>
      </c>
      <c r="R91" s="35">
        <f t="shared" si="8"/>
        <v>1.2907111818612054</v>
      </c>
      <c r="S91" s="35">
        <f t="shared" si="9"/>
        <v>-0.79340000000000011</v>
      </c>
      <c r="T91" s="56">
        <f t="shared" si="10"/>
        <v>-1.0044043722123419E-2</v>
      </c>
      <c r="U91" s="56">
        <f t="shared" si="11"/>
        <v>-3.1674748585572232E-2</v>
      </c>
    </row>
    <row r="92" spans="1:21">
      <c r="A92" s="31">
        <v>35611</v>
      </c>
      <c r="B92" s="6">
        <f>[1]Data!C734</f>
        <v>5.844666666666666</v>
      </c>
      <c r="C92" s="6">
        <f>[1]Data!I734</f>
        <v>5.753333333333333</v>
      </c>
      <c r="D92" s="7">
        <f>[2]Data!B163</f>
        <v>261081</v>
      </c>
      <c r="E92" s="7">
        <f>[2]Data!M163</f>
        <v>142625</v>
      </c>
      <c r="F92" s="8">
        <f t="shared" si="6"/>
        <v>54.628640153821998</v>
      </c>
      <c r="G92" s="9">
        <f>[2]Data!O163</f>
        <v>61</v>
      </c>
      <c r="H92" s="9">
        <f>[3]Data!B312</f>
        <v>66.900000000000006</v>
      </c>
      <c r="I92" s="8">
        <f>[9]Data!F81</f>
        <v>5.5</v>
      </c>
      <c r="J92" s="8">
        <f>[9]Data!H81</f>
        <v>3.0277777777777781</v>
      </c>
      <c r="K92" s="8">
        <f>[4]Data!K852</f>
        <v>291.322</v>
      </c>
      <c r="L92" s="8">
        <f>[4]Data!L852</f>
        <v>1029.5509999999999</v>
      </c>
      <c r="M92" s="8">
        <f>[5]Data!B163</f>
        <v>132267</v>
      </c>
      <c r="N92" s="8">
        <f>[5]Data!H163</f>
        <v>61278.8</v>
      </c>
      <c r="O92" s="8">
        <f>[6]Data!D120</f>
        <v>110.83212410102898</v>
      </c>
      <c r="P92" s="35">
        <f t="shared" si="7"/>
        <v>9.0226548314498636E-3</v>
      </c>
      <c r="Q92" s="35">
        <f>[7]Hoja1!E121</f>
        <v>0.76263333333333339</v>
      </c>
      <c r="R92" s="35">
        <f t="shared" si="8"/>
        <v>1.3112461208968922</v>
      </c>
      <c r="S92" s="35">
        <f t="shared" si="9"/>
        <v>-0.39319999999999933</v>
      </c>
      <c r="T92" s="56">
        <f t="shared" si="10"/>
        <v>9.3124534278867799E-3</v>
      </c>
      <c r="U92" s="56">
        <f t="shared" si="11"/>
        <v>-1.5784552169547217E-2</v>
      </c>
    </row>
    <row r="93" spans="1:21">
      <c r="A93" s="31">
        <v>35703</v>
      </c>
      <c r="B93" s="6">
        <f>[1]Data!C735</f>
        <v>5.1339999999999995</v>
      </c>
      <c r="C93" s="6">
        <f>[1]Data!I735</f>
        <v>4.9533333333333331</v>
      </c>
      <c r="D93" s="7">
        <f>[2]Data!B164</f>
        <v>261449</v>
      </c>
      <c r="E93" s="7">
        <f>[2]Data!M164</f>
        <v>143608</v>
      </c>
      <c r="F93" s="8">
        <f t="shared" si="6"/>
        <v>54.92772969106786</v>
      </c>
      <c r="G93" s="9">
        <f>[2]Data!O164</f>
        <v>61</v>
      </c>
      <c r="H93" s="9">
        <f>[3]Data!B313</f>
        <v>66.599999999999994</v>
      </c>
      <c r="I93" s="8">
        <f>[9]Data!F82</f>
        <v>5.5</v>
      </c>
      <c r="J93" s="8">
        <f>[9]Data!H82</f>
        <v>3.0833333333333335</v>
      </c>
      <c r="K93" s="8">
        <f>[4]Data!K853</f>
        <v>303.053</v>
      </c>
      <c r="L93" s="8">
        <f>[4]Data!L853</f>
        <v>1040.8800000000001</v>
      </c>
      <c r="M93" s="8">
        <f>[5]Data!B164</f>
        <v>134213</v>
      </c>
      <c r="N93" s="8">
        <f>[5]Data!H164</f>
        <v>61555.6</v>
      </c>
      <c r="O93" s="8">
        <f>[6]Data!D121</f>
        <v>108.31646277431997</v>
      </c>
      <c r="P93" s="35">
        <f t="shared" si="7"/>
        <v>9.2322069460809911E-3</v>
      </c>
      <c r="Q93" s="35">
        <f>[7]Hoja1!E122</f>
        <v>0.7331333333333333</v>
      </c>
      <c r="R93" s="35">
        <f t="shared" si="8"/>
        <v>1.3640083659179776</v>
      </c>
      <c r="S93" s="35">
        <f t="shared" si="9"/>
        <v>0.24800000000000022</v>
      </c>
      <c r="T93" s="56">
        <f t="shared" si="10"/>
        <v>2.2959507703943949E-2</v>
      </c>
      <c r="U93" s="56">
        <f t="shared" si="11"/>
        <v>-3.9449770374000381E-2</v>
      </c>
    </row>
    <row r="94" spans="1:21">
      <c r="A94" s="31">
        <v>35795</v>
      </c>
      <c r="B94" s="6">
        <f>[1]Data!C736</f>
        <v>5.0039999999999996</v>
      </c>
      <c r="C94" s="6">
        <f>[1]Data!I736</f>
        <v>4.95</v>
      </c>
      <c r="D94" s="7">
        <f>[2]Data!B165</f>
        <v>265233</v>
      </c>
      <c r="E94" s="7">
        <f>[2]Data!M165</f>
        <v>147428</v>
      </c>
      <c r="F94" s="8">
        <f t="shared" si="6"/>
        <v>55.584335282562883</v>
      </c>
      <c r="G94" s="9">
        <f>[2]Data!O165</f>
        <v>60.6</v>
      </c>
      <c r="H94" s="9">
        <f>[3]Data!B314</f>
        <v>66.8</v>
      </c>
      <c r="I94" s="8">
        <f>[9]Data!F83</f>
        <v>5.5</v>
      </c>
      <c r="J94" s="8">
        <f>[9]Data!H83</f>
        <v>3.2777777777777772</v>
      </c>
      <c r="K94" s="8">
        <f>[4]Data!K854</f>
        <v>314.036</v>
      </c>
      <c r="L94" s="8">
        <f>[4]Data!L854</f>
        <v>1056.441</v>
      </c>
      <c r="M94" s="8">
        <f>[5]Data!B165</f>
        <v>136068</v>
      </c>
      <c r="N94" s="8">
        <f>[5]Data!H165</f>
        <v>62557.7</v>
      </c>
      <c r="O94" s="8">
        <f>[6]Data!D122</f>
        <v>111.18671862705006</v>
      </c>
      <c r="P94" s="35">
        <f t="shared" si="7"/>
        <v>8.9938799557010667E-3</v>
      </c>
      <c r="Q94" s="35">
        <f>[7]Hoja1!E123</f>
        <v>0.67886666666666662</v>
      </c>
      <c r="R94" s="35">
        <f t="shared" si="8"/>
        <v>1.4730433074732399</v>
      </c>
      <c r="S94" s="35">
        <f t="shared" si="9"/>
        <v>0.2789333333333337</v>
      </c>
      <c r="T94" s="56">
        <f t="shared" si="10"/>
        <v>-2.6153784578553996E-2</v>
      </c>
      <c r="U94" s="56">
        <f t="shared" si="11"/>
        <v>-7.6902845139269038E-2</v>
      </c>
    </row>
    <row r="95" spans="1:21">
      <c r="A95" s="31">
        <v>35885</v>
      </c>
      <c r="B95" s="6">
        <f>[1]Data!C737</f>
        <v>4.9933333333333332</v>
      </c>
      <c r="C95" s="6">
        <f>[1]Data!I737</f>
        <v>4.9733333333333336</v>
      </c>
      <c r="D95" s="7">
        <f>[2]Data!B166</f>
        <v>267016</v>
      </c>
      <c r="E95" s="7">
        <f>[2]Data!M166</f>
        <v>148455</v>
      </c>
      <c r="F95" s="8">
        <f t="shared" si="6"/>
        <v>55.597791892620663</v>
      </c>
      <c r="G95" s="9">
        <f>[2]Data!O166</f>
        <v>59.6</v>
      </c>
      <c r="H95" s="9">
        <f>[3]Data!B315</f>
        <v>67</v>
      </c>
      <c r="I95" s="8">
        <f>[9]Data!F84</f>
        <v>5.5</v>
      </c>
      <c r="J95" s="8">
        <f>[9]Data!H84</f>
        <v>3.5833333333333335</v>
      </c>
      <c r="K95" s="8">
        <f>[4]Data!K855</f>
        <v>316.63400000000001</v>
      </c>
      <c r="L95" s="8">
        <f>[4]Data!L855</f>
        <v>1071.443</v>
      </c>
      <c r="M95" s="8">
        <f>[5]Data!B166</f>
        <v>136467</v>
      </c>
      <c r="N95" s="8">
        <f>[5]Data!H166</f>
        <v>62096.9</v>
      </c>
      <c r="O95" s="8">
        <f>[6]Data!D123</f>
        <v>117.16365642119418</v>
      </c>
      <c r="P95" s="35">
        <f t="shared" si="7"/>
        <v>8.5350699230918349E-3</v>
      </c>
      <c r="Q95" s="35">
        <f>[7]Hoja1!E124</f>
        <v>0.6690666666666667</v>
      </c>
      <c r="R95" s="35">
        <f t="shared" si="8"/>
        <v>1.4946193702670385</v>
      </c>
      <c r="S95" s="35">
        <f t="shared" si="9"/>
        <v>0.46746666666666714</v>
      </c>
      <c r="T95" s="56">
        <f t="shared" si="10"/>
        <v>-5.2360792380832244E-2</v>
      </c>
      <c r="U95" s="56">
        <f t="shared" si="11"/>
        <v>-1.454103468535245E-2</v>
      </c>
    </row>
    <row r="96" spans="1:21">
      <c r="A96" s="31">
        <v>35976</v>
      </c>
      <c r="B96" s="6">
        <f>[1]Data!C738</f>
        <v>5.0173333333333332</v>
      </c>
      <c r="C96" s="6">
        <f>[1]Data!I738</f>
        <v>5.0666666666666664</v>
      </c>
      <c r="D96" s="7">
        <f>[2]Data!B167</f>
        <v>269467</v>
      </c>
      <c r="E96" s="7">
        <f>[2]Data!M167</f>
        <v>149648</v>
      </c>
      <c r="F96" s="8">
        <f t="shared" si="6"/>
        <v>55.53481502373203</v>
      </c>
      <c r="G96" s="9">
        <f>[2]Data!O167</f>
        <v>59.4</v>
      </c>
      <c r="H96" s="9">
        <f>[3]Data!B316</f>
        <v>67.400000000000006</v>
      </c>
      <c r="I96" s="8">
        <f>[9]Data!F85</f>
        <v>5.5</v>
      </c>
      <c r="J96" s="8">
        <f>[9]Data!H85</f>
        <v>3.5833333333333335</v>
      </c>
      <c r="K96" s="8">
        <f>[4]Data!K856</f>
        <v>324.18099999999998</v>
      </c>
      <c r="L96" s="8">
        <f>[4]Data!L856</f>
        <v>1090.088</v>
      </c>
      <c r="M96" s="8">
        <f>[5]Data!B167</f>
        <v>138617</v>
      </c>
      <c r="N96" s="8">
        <f>[5]Data!H167</f>
        <v>61303.199999999997</v>
      </c>
      <c r="O96" s="8">
        <f>[6]Data!D124</f>
        <v>110.83967439898422</v>
      </c>
      <c r="P96" s="35">
        <f t="shared" si="7"/>
        <v>9.0220402163971401E-3</v>
      </c>
      <c r="Q96" s="35">
        <f>[7]Hoja1!E125</f>
        <v>0.629</v>
      </c>
      <c r="R96" s="35">
        <f t="shared" si="8"/>
        <v>1.589825119236884</v>
      </c>
      <c r="S96" s="35">
        <f t="shared" si="9"/>
        <v>0.32240000000000002</v>
      </c>
      <c r="T96" s="56">
        <f t="shared" si="10"/>
        <v>5.5486947843434109E-2</v>
      </c>
      <c r="U96" s="56">
        <f t="shared" si="11"/>
        <v>-6.1752449683662336E-2</v>
      </c>
    </row>
    <row r="97" spans="1:21">
      <c r="A97" s="31">
        <v>36068</v>
      </c>
      <c r="B97" s="6">
        <f>[1]Data!C739</f>
        <v>4.9733333333333327</v>
      </c>
      <c r="C97" s="6">
        <f>[1]Data!I739</f>
        <v>5.13</v>
      </c>
      <c r="D97" s="7">
        <f>[2]Data!B168</f>
        <v>274557</v>
      </c>
      <c r="E97" s="7">
        <f>[2]Data!M168</f>
        <v>152295</v>
      </c>
      <c r="F97" s="8">
        <f t="shared" si="6"/>
        <v>55.469356089992239</v>
      </c>
      <c r="G97" s="9">
        <f>[2]Data!O168</f>
        <v>57.5</v>
      </c>
      <c r="H97" s="9">
        <f>[3]Data!B317</f>
        <v>67.5</v>
      </c>
      <c r="I97" s="8">
        <f>[9]Data!F86</f>
        <v>5.416666666666667</v>
      </c>
      <c r="J97" s="8">
        <f>[9]Data!H86</f>
        <v>3.7222222222222219</v>
      </c>
      <c r="K97" s="8">
        <f>[4]Data!K857</f>
        <v>330.76400000000001</v>
      </c>
      <c r="L97" s="8">
        <f>[4]Data!L857</f>
        <v>1121.2040000000002</v>
      </c>
      <c r="M97" s="8">
        <f>[5]Data!B168</f>
        <v>141329</v>
      </c>
      <c r="N97" s="8">
        <f>[5]Data!H168</f>
        <v>63522.6</v>
      </c>
      <c r="O97" s="8">
        <f>[6]Data!D125</f>
        <v>107.30742581147021</v>
      </c>
      <c r="P97" s="35">
        <f t="shared" si="7"/>
        <v>9.3190195593445026E-3</v>
      </c>
      <c r="Q97" s="35">
        <f>[7]Hoja1!E126</f>
        <v>0.59163333333333334</v>
      </c>
      <c r="R97" s="35">
        <f t="shared" si="8"/>
        <v>1.6902360696377261</v>
      </c>
      <c r="S97" s="35">
        <f t="shared" si="9"/>
        <v>0.29386666666666761</v>
      </c>
      <c r="T97" s="56">
        <f t="shared" si="10"/>
        <v>3.2386929100126416E-2</v>
      </c>
      <c r="U97" s="56">
        <f t="shared" si="11"/>
        <v>-6.1244183074249392E-2</v>
      </c>
    </row>
    <row r="98" spans="1:21">
      <c r="A98" s="31">
        <v>36160</v>
      </c>
      <c r="B98" s="6">
        <f>[1]Data!C740</f>
        <v>4.9003333333333332</v>
      </c>
      <c r="C98" s="6">
        <f>[1]Data!I740</f>
        <v>4.8366666666666669</v>
      </c>
      <c r="D98" s="7">
        <f>[2]Data!B169</f>
        <v>278682</v>
      </c>
      <c r="E98" s="7">
        <f>[2]Data!M169</f>
        <v>155137</v>
      </c>
      <c r="F98" s="8">
        <f t="shared" si="6"/>
        <v>55.668109171026472</v>
      </c>
      <c r="G98" s="9">
        <f>[2]Data!O169</f>
        <v>56.8</v>
      </c>
      <c r="H98" s="9">
        <f>[3]Data!B318</f>
        <v>67.8</v>
      </c>
      <c r="I98" s="8">
        <f>[9]Data!F87</f>
        <v>4.833333333333333</v>
      </c>
      <c r="J98" s="8">
        <f>[9]Data!H87</f>
        <v>3.3888888888888893</v>
      </c>
      <c r="K98" s="8">
        <f>[4]Data!K858</f>
        <v>334.64400000000001</v>
      </c>
      <c r="L98" s="8">
        <f>[4]Data!L858</f>
        <v>1138.6390000000001</v>
      </c>
      <c r="M98" s="8">
        <f>[5]Data!B169</f>
        <v>142671</v>
      </c>
      <c r="N98" s="8">
        <f>[5]Data!H169</f>
        <v>64497.599999999999</v>
      </c>
      <c r="O98" s="8">
        <f>[6]Data!D126</f>
        <v>103.54795779295607</v>
      </c>
      <c r="P98" s="35">
        <f t="shared" si="7"/>
        <v>9.6573609109655064E-3</v>
      </c>
      <c r="Q98" s="35">
        <f>[7]Hoja1!E127</f>
        <v>0.62416666666666665</v>
      </c>
      <c r="R98" s="35">
        <f t="shared" si="8"/>
        <v>1.602136181575434</v>
      </c>
      <c r="S98" s="35">
        <f t="shared" si="9"/>
        <v>6.3133333333333042E-2</v>
      </c>
      <c r="T98" s="56">
        <f t="shared" si="10"/>
        <v>3.5662987607908647E-2</v>
      </c>
      <c r="U98" s="56">
        <f t="shared" si="11"/>
        <v>5.3530353097073713E-2</v>
      </c>
    </row>
    <row r="99" spans="1:21">
      <c r="A99" s="31">
        <v>36250</v>
      </c>
      <c r="B99" s="6">
        <f>[1]Data!C741</f>
        <v>4.7256666666666662</v>
      </c>
      <c r="C99" s="6">
        <f>[1]Data!I741</f>
        <v>4.7899999999999991</v>
      </c>
      <c r="D99" s="7">
        <f>[2]Data!B170</f>
        <v>280754</v>
      </c>
      <c r="E99" s="7">
        <f>[2]Data!M170</f>
        <v>156530</v>
      </c>
      <c r="F99" s="8">
        <f t="shared" si="6"/>
        <v>55.753435391837691</v>
      </c>
      <c r="G99" s="9">
        <f>[2]Data!O170</f>
        <v>57.5</v>
      </c>
      <c r="H99" s="9">
        <f>[3]Data!B319</f>
        <v>67.8</v>
      </c>
      <c r="I99" s="8">
        <f>[9]Data!F88</f>
        <v>4.75</v>
      </c>
      <c r="J99" s="8">
        <f>[9]Data!H88</f>
        <v>3.2666666666666671</v>
      </c>
      <c r="K99" s="8">
        <f>[4]Data!K859</f>
        <v>344.43400000000003</v>
      </c>
      <c r="L99" s="8">
        <f>[4]Data!L859</f>
        <v>1164.1200000000001</v>
      </c>
      <c r="M99" s="8">
        <f>[5]Data!B170</f>
        <v>145264</v>
      </c>
      <c r="N99" s="8">
        <f>[5]Data!H170</f>
        <v>63737</v>
      </c>
      <c r="O99" s="8">
        <f>[6]Data!D127</f>
        <v>105.45687620043552</v>
      </c>
      <c r="P99" s="35">
        <f t="shared" si="7"/>
        <v>9.4825490383326008E-3</v>
      </c>
      <c r="Q99" s="35">
        <f>[7]Hoja1!E128</f>
        <v>0.62680000000000002</v>
      </c>
      <c r="R99" s="35">
        <f t="shared" si="8"/>
        <v>1.5954052329291639</v>
      </c>
      <c r="S99" s="35">
        <f t="shared" si="9"/>
        <v>3.4866666666667268E-2</v>
      </c>
      <c r="T99" s="56">
        <f t="shared" si="10"/>
        <v>-1.8267247252880203E-2</v>
      </c>
      <c r="U99" s="56">
        <f t="shared" si="11"/>
        <v>4.2100837586009354E-3</v>
      </c>
    </row>
    <row r="100" spans="1:21">
      <c r="A100" s="31">
        <v>36341</v>
      </c>
      <c r="B100" s="6">
        <f>[1]Data!C742</f>
        <v>4.75</v>
      </c>
      <c r="C100" s="6">
        <f>[1]Data!I742</f>
        <v>4.8500000000000005</v>
      </c>
      <c r="D100" s="7">
        <f>[2]Data!B171</f>
        <v>281658</v>
      </c>
      <c r="E100" s="7">
        <f>[2]Data!M171</f>
        <v>157437</v>
      </c>
      <c r="F100" s="8">
        <f t="shared" si="6"/>
        <v>55.896512792109576</v>
      </c>
      <c r="G100" s="9">
        <f>[2]Data!O171</f>
        <v>57.1</v>
      </c>
      <c r="H100" s="9">
        <f>[3]Data!B320</f>
        <v>68.099999999999994</v>
      </c>
      <c r="I100" s="8">
        <f>[9]Data!F89</f>
        <v>4.833333333333333</v>
      </c>
      <c r="J100" s="8">
        <f>[9]Data!H89</f>
        <v>3.1388888888888888</v>
      </c>
      <c r="K100" s="8">
        <f>[4]Data!K860</f>
        <v>348.83799999999997</v>
      </c>
      <c r="L100" s="8">
        <f>[4]Data!L860</f>
        <v>1198.7739999999999</v>
      </c>
      <c r="M100" s="8">
        <f>[5]Data!B171</f>
        <v>146215</v>
      </c>
      <c r="N100" s="8">
        <f>[5]Data!H171</f>
        <v>64817.2</v>
      </c>
      <c r="O100" s="8">
        <f>[6]Data!D128</f>
        <v>110.46133775611737</v>
      </c>
      <c r="P100" s="35">
        <f t="shared" si="7"/>
        <v>9.0529412400187931E-3</v>
      </c>
      <c r="Q100" s="35">
        <f>[7]Hoja1!E129</f>
        <v>0.65616666666666668</v>
      </c>
      <c r="R100" s="35">
        <f t="shared" si="8"/>
        <v>1.524003048006096</v>
      </c>
      <c r="S100" s="35">
        <f t="shared" si="9"/>
        <v>0.20079999999999965</v>
      </c>
      <c r="T100" s="56">
        <f t="shared" si="10"/>
        <v>-4.6363462215421869E-2</v>
      </c>
      <c r="U100" s="56">
        <f t="shared" si="11"/>
        <v>4.5787311233816741E-2</v>
      </c>
    </row>
    <row r="101" spans="1:21">
      <c r="A101" s="31">
        <v>36433</v>
      </c>
      <c r="B101" s="6">
        <f>[1]Data!C743</f>
        <v>4.74</v>
      </c>
      <c r="C101" s="6">
        <f>[1]Data!I743</f>
        <v>4.9399999999999995</v>
      </c>
      <c r="D101" s="7">
        <f>[2]Data!B172</f>
        <v>284916</v>
      </c>
      <c r="E101" s="7">
        <f>[2]Data!M172</f>
        <v>160402</v>
      </c>
      <c r="F101" s="8">
        <f t="shared" si="6"/>
        <v>56.297996602507403</v>
      </c>
      <c r="G101" s="9">
        <f>[2]Data!O172</f>
        <v>57.9</v>
      </c>
      <c r="H101" s="9">
        <f>[3]Data!B321</f>
        <v>68.7</v>
      </c>
      <c r="I101" s="8">
        <f>[9]Data!F90</f>
        <v>5.166666666666667</v>
      </c>
      <c r="J101" s="8">
        <f>[9]Data!H90</f>
        <v>3.2222222222222219</v>
      </c>
      <c r="K101" s="8">
        <f>[4]Data!K861</f>
        <v>354.41999999999996</v>
      </c>
      <c r="L101" s="8">
        <f>[4]Data!L861</f>
        <v>1224.414</v>
      </c>
      <c r="M101" s="8">
        <f>[5]Data!B172</f>
        <v>147887</v>
      </c>
      <c r="N101" s="8">
        <f>[5]Data!H172</f>
        <v>64950</v>
      </c>
      <c r="O101" s="8">
        <f>[6]Data!D129</f>
        <v>109.3837648448708</v>
      </c>
      <c r="P101" s="35">
        <f t="shared" si="7"/>
        <v>9.1421245320839929E-3</v>
      </c>
      <c r="Q101" s="35">
        <f>[7]Hoja1!E130</f>
        <v>0.64783333333333337</v>
      </c>
      <c r="R101" s="35">
        <f t="shared" si="8"/>
        <v>1.5436068947774633</v>
      </c>
      <c r="S101" s="35">
        <f t="shared" si="9"/>
        <v>0.39333333333333353</v>
      </c>
      <c r="T101" s="56">
        <f t="shared" si="10"/>
        <v>9.8030979822842923E-3</v>
      </c>
      <c r="U101" s="56">
        <f t="shared" si="11"/>
        <v>-1.2781360091514316E-2</v>
      </c>
    </row>
    <row r="102" spans="1:21">
      <c r="A102" s="31">
        <v>36525</v>
      </c>
      <c r="B102" s="6">
        <f>[1]Data!C744</f>
        <v>4.8999999999999995</v>
      </c>
      <c r="C102" s="6">
        <f>[1]Data!I744</f>
        <v>5.4666666666666659</v>
      </c>
      <c r="D102" s="7">
        <f>[2]Data!B173</f>
        <v>289776</v>
      </c>
      <c r="E102" s="7">
        <f>[2]Data!M173</f>
        <v>163220</v>
      </c>
      <c r="F102" s="8">
        <f t="shared" si="6"/>
        <v>56.326265805311692</v>
      </c>
      <c r="G102" s="9">
        <f>[2]Data!O173</f>
        <v>59</v>
      </c>
      <c r="H102" s="9">
        <f>[3]Data!B322</f>
        <v>69.099999999999994</v>
      </c>
      <c r="I102" s="8">
        <f>[9]Data!F91</f>
        <v>5.416666666666667</v>
      </c>
      <c r="J102" s="8">
        <f>[9]Data!H91</f>
        <v>3.3611111111111107</v>
      </c>
      <c r="K102" s="8">
        <f>[4]Data!K862</f>
        <v>363.82799999999997</v>
      </c>
      <c r="L102" s="8">
        <f>[4]Data!L862</f>
        <v>1250.1950000000002</v>
      </c>
      <c r="M102" s="8">
        <f>[5]Data!B173</f>
        <v>149941</v>
      </c>
      <c r="N102" s="8">
        <f>[5]Data!H173</f>
        <v>65751.199999999997</v>
      </c>
      <c r="O102" s="8">
        <f>[6]Data!D130</f>
        <v>106.46814798748179</v>
      </c>
      <c r="P102" s="35">
        <f t="shared" si="7"/>
        <v>9.3924804638996547E-3</v>
      </c>
      <c r="Q102" s="35">
        <f>[7]Hoja1!E131</f>
        <v>0.64533333333333331</v>
      </c>
      <c r="R102" s="35">
        <f t="shared" si="8"/>
        <v>1.5495867768595042</v>
      </c>
      <c r="S102" s="35">
        <f t="shared" si="9"/>
        <v>0.50666666666666726</v>
      </c>
      <c r="T102" s="56">
        <f t="shared" si="10"/>
        <v>2.701661670520572E-2</v>
      </c>
      <c r="U102" s="56">
        <f t="shared" si="11"/>
        <v>-3.8664824557556043E-3</v>
      </c>
    </row>
    <row r="103" spans="1:21">
      <c r="A103" s="31">
        <v>36616</v>
      </c>
      <c r="B103" s="6">
        <f>[1]Data!C745</f>
        <v>5.3100000000000005</v>
      </c>
      <c r="C103" s="6">
        <f>[1]Data!I745</f>
        <v>5.7833333333333341</v>
      </c>
      <c r="D103" s="7">
        <f>[2]Data!B174</f>
        <v>290935</v>
      </c>
      <c r="E103" s="7">
        <f>[2]Data!M174</f>
        <v>168180</v>
      </c>
      <c r="F103" s="8">
        <f t="shared" si="6"/>
        <v>57.806726588413213</v>
      </c>
      <c r="G103" s="9">
        <f>[2]Data!O174</f>
        <v>60.9</v>
      </c>
      <c r="H103" s="9">
        <f>[3]Data!B323</f>
        <v>69.7</v>
      </c>
      <c r="I103" s="8">
        <f>[9]Data!F92</f>
        <v>5.75</v>
      </c>
      <c r="J103" s="8">
        <f>[9]Data!H92</f>
        <v>3.5833333333333335</v>
      </c>
      <c r="K103" s="8">
        <f>[4]Data!K863</f>
        <v>373.654</v>
      </c>
      <c r="L103" s="8">
        <f>[4]Data!L863</f>
        <v>1262.1569999999999</v>
      </c>
      <c r="M103" s="8">
        <f>[5]Data!B174</f>
        <v>150389</v>
      </c>
      <c r="N103" s="8">
        <f>[5]Data!H174</f>
        <v>67984.100000000006</v>
      </c>
      <c r="O103" s="8">
        <f>[6]Data!D131</f>
        <v>105.87412336309725</v>
      </c>
      <c r="P103" s="35">
        <f t="shared" si="7"/>
        <v>9.4451785595473757E-3</v>
      </c>
      <c r="Q103" s="35">
        <f>[7]Hoja1!E132</f>
        <v>0.6193333333333334</v>
      </c>
      <c r="R103" s="35">
        <f t="shared" si="8"/>
        <v>1.6146393972012916</v>
      </c>
      <c r="S103" s="35">
        <f t="shared" si="9"/>
        <v>0.33599999999999985</v>
      </c>
      <c r="T103" s="56">
        <f t="shared" si="10"/>
        <v>5.59498747199072E-3</v>
      </c>
      <c r="U103" s="56">
        <f t="shared" si="11"/>
        <v>-4.1123348462738352E-2</v>
      </c>
    </row>
    <row r="104" spans="1:21">
      <c r="A104" s="31">
        <v>36707</v>
      </c>
      <c r="B104" s="6">
        <f>[1]Data!C746</f>
        <v>5.8999999999999995</v>
      </c>
      <c r="C104" s="6">
        <f>[1]Data!I746</f>
        <v>6.1933333333333325</v>
      </c>
      <c r="D104" s="7">
        <f>[2]Data!B175</f>
        <v>293672</v>
      </c>
      <c r="E104" s="7">
        <f>[2]Data!M175</f>
        <v>170218</v>
      </c>
      <c r="F104" s="8">
        <f t="shared" si="6"/>
        <v>57.961943937454031</v>
      </c>
      <c r="G104" s="9">
        <f>[2]Data!O175</f>
        <v>59.9</v>
      </c>
      <c r="H104" s="9">
        <f>[3]Data!B324</f>
        <v>70.2</v>
      </c>
      <c r="I104" s="8">
        <f>[9]Data!F93</f>
        <v>6.333333333333333</v>
      </c>
      <c r="J104" s="8">
        <f>[9]Data!H93</f>
        <v>3.9722222222222219</v>
      </c>
      <c r="K104" s="8">
        <f>[4]Data!K864</f>
        <v>380.67</v>
      </c>
      <c r="L104" s="8">
        <f>[4]Data!L864</f>
        <v>1287.856</v>
      </c>
      <c r="M104" s="8">
        <f>[5]Data!B175</f>
        <v>151683</v>
      </c>
      <c r="N104" s="8">
        <f>[5]Data!H175</f>
        <v>67479.8</v>
      </c>
      <c r="O104" s="8">
        <f>[6]Data!D132</f>
        <v>100.45053298429994</v>
      </c>
      <c r="P104" s="35">
        <f t="shared" si="7"/>
        <v>9.9551487711498406E-3</v>
      </c>
      <c r="Q104" s="35">
        <f>[7]Hoja1!E133</f>
        <v>0.58766666666666667</v>
      </c>
      <c r="R104" s="35">
        <f t="shared" si="8"/>
        <v>1.7016449234259785</v>
      </c>
      <c r="S104" s="35">
        <f t="shared" si="9"/>
        <v>0.30666666666666664</v>
      </c>
      <c r="T104" s="56">
        <f t="shared" si="10"/>
        <v>5.2585475801400605E-2</v>
      </c>
      <c r="U104" s="56">
        <f t="shared" si="11"/>
        <v>-5.2483736975913686E-2</v>
      </c>
    </row>
    <row r="105" spans="1:21">
      <c r="A105" s="31">
        <v>36799</v>
      </c>
      <c r="B105" s="6">
        <f>[1]Data!C747</f>
        <v>6.1566666666666663</v>
      </c>
      <c r="C105" s="6">
        <f>[1]Data!I747</f>
        <v>6.4200000000000008</v>
      </c>
      <c r="D105" s="7">
        <f>[2]Data!B176</f>
        <v>294401</v>
      </c>
      <c r="E105" s="7">
        <f>[2]Data!M176</f>
        <v>174444</v>
      </c>
      <c r="F105" s="8">
        <f t="shared" si="6"/>
        <v>59.253874817001304</v>
      </c>
      <c r="G105" s="9">
        <f>[2]Data!O176</f>
        <v>60.8</v>
      </c>
      <c r="H105" s="9">
        <f>[3]Data!B325</f>
        <v>72.900000000000006</v>
      </c>
      <c r="I105" s="8">
        <f>[9]Data!F94</f>
        <v>6.5</v>
      </c>
      <c r="J105" s="8">
        <f>[9]Data!H94</f>
        <v>4.1388888888888893</v>
      </c>
      <c r="K105" s="8">
        <f>[4]Data!K865</f>
        <v>389.96</v>
      </c>
      <c r="L105" s="8">
        <f>[4]Data!L865</f>
        <v>1313.1779999999999</v>
      </c>
      <c r="M105" s="8">
        <f>[5]Data!B176</f>
        <v>153277</v>
      </c>
      <c r="N105" s="8">
        <f>[5]Data!H176</f>
        <v>66859.8</v>
      </c>
      <c r="O105" s="8">
        <f>[6]Data!D133</f>
        <v>100.03673680448586</v>
      </c>
      <c r="P105" s="35">
        <f t="shared" si="7"/>
        <v>9.9963276686486028E-3</v>
      </c>
      <c r="Q105" s="35">
        <f>[7]Hoja1!E134</f>
        <v>0.56676666666666664</v>
      </c>
      <c r="R105" s="35">
        <f t="shared" si="8"/>
        <v>1.7643945186143624</v>
      </c>
      <c r="S105" s="35">
        <f t="shared" si="9"/>
        <v>0.25973333333333359</v>
      </c>
      <c r="T105" s="56">
        <f t="shared" si="10"/>
        <v>4.1279106431870716E-3</v>
      </c>
      <c r="U105" s="56">
        <f t="shared" si="11"/>
        <v>-3.6212197334430152E-2</v>
      </c>
    </row>
    <row r="106" spans="1:21">
      <c r="A106" s="31">
        <v>36891</v>
      </c>
      <c r="B106" s="6">
        <f>[1]Data!C748</f>
        <v>6.2266666666666666</v>
      </c>
      <c r="C106" s="6">
        <f>[1]Data!I748</f>
        <v>6.3133333333333335</v>
      </c>
      <c r="D106" s="7">
        <f>[2]Data!B177</f>
        <v>293333</v>
      </c>
      <c r="E106" s="7">
        <f>[2]Data!M177</f>
        <v>173507</v>
      </c>
      <c r="F106" s="8">
        <f t="shared" si="6"/>
        <v>59.150180852478243</v>
      </c>
      <c r="G106" s="9">
        <f>[2]Data!O177</f>
        <v>60.4</v>
      </c>
      <c r="H106" s="9">
        <f>[3]Data!B326</f>
        <v>73.099999999999994</v>
      </c>
      <c r="I106" s="8">
        <f>[9]Data!F95</f>
        <v>6.5</v>
      </c>
      <c r="J106" s="8">
        <f>[9]Data!H95</f>
        <v>4.166666666666667</v>
      </c>
      <c r="K106" s="8">
        <f>[4]Data!K866</f>
        <v>401.60199999999998</v>
      </c>
      <c r="L106" s="8">
        <f>[4]Data!L866</f>
        <v>1317.3510000000001</v>
      </c>
      <c r="M106" s="8">
        <f>[5]Data!B177</f>
        <v>154317</v>
      </c>
      <c r="N106" s="8">
        <f>[5]Data!H177</f>
        <v>65432.4</v>
      </c>
      <c r="O106" s="8">
        <f>[6]Data!D134</f>
        <v>95.56453463087152</v>
      </c>
      <c r="P106" s="35">
        <f t="shared" si="7"/>
        <v>1.0464132995180791E-2</v>
      </c>
      <c r="Q106" s="35">
        <f>[7]Hoja1!E135</f>
        <v>0.53050000000000008</v>
      </c>
      <c r="R106" s="35">
        <f t="shared" si="8"/>
        <v>1.8850141376060316</v>
      </c>
      <c r="S106" s="35">
        <f t="shared" si="9"/>
        <v>0.1282666666666672</v>
      </c>
      <c r="T106" s="56">
        <f t="shared" si="10"/>
        <v>4.5735712005865459E-2</v>
      </c>
      <c r="U106" s="56">
        <f t="shared" si="11"/>
        <v>-6.6127738341292486E-2</v>
      </c>
    </row>
    <row r="107" spans="1:21">
      <c r="A107" s="31">
        <v>36981</v>
      </c>
      <c r="B107" s="6">
        <f>[1]Data!C749</f>
        <v>5.873333333333334</v>
      </c>
      <c r="C107" s="6">
        <f>[1]Data!I749</f>
        <v>5.5466666666666669</v>
      </c>
      <c r="D107" s="7">
        <f>[2]Data!B178</f>
        <v>296387</v>
      </c>
      <c r="E107" s="7">
        <f>[2]Data!M178</f>
        <v>178479</v>
      </c>
      <c r="F107" s="8">
        <f t="shared" si="6"/>
        <v>60.21822819489384</v>
      </c>
      <c r="G107" s="9">
        <f>[2]Data!O178</f>
        <v>60.4</v>
      </c>
      <c r="H107" s="9">
        <f>[3]Data!B327</f>
        <v>73.900000000000006</v>
      </c>
      <c r="I107" s="8">
        <f>[9]Data!F96</f>
        <v>5.333333333333333</v>
      </c>
      <c r="J107" s="8">
        <f>[9]Data!H96</f>
        <v>3.6</v>
      </c>
      <c r="K107" s="8">
        <f>[4]Data!K867</f>
        <v>417.26099999999997</v>
      </c>
      <c r="L107" s="8">
        <f>[4]Data!L867</f>
        <v>1345.5419999999999</v>
      </c>
      <c r="M107" s="8">
        <f>[5]Data!B178</f>
        <v>155726</v>
      </c>
      <c r="N107" s="8">
        <f>[5]Data!H178</f>
        <v>66603.3</v>
      </c>
      <c r="O107" s="8">
        <f>[6]Data!D135</f>
        <v>97.70947940161102</v>
      </c>
      <c r="P107" s="35">
        <f t="shared" si="7"/>
        <v>1.0234421533347277E-2</v>
      </c>
      <c r="Q107" s="35">
        <f>[7]Hoja1!E136</f>
        <v>0.5202</v>
      </c>
      <c r="R107" s="35">
        <f t="shared" si="8"/>
        <v>1.9223375624759709</v>
      </c>
      <c r="S107" s="35">
        <f t="shared" si="9"/>
        <v>-0.58120000000000127</v>
      </c>
      <c r="T107" s="56">
        <f t="shared" si="10"/>
        <v>-2.2196805383117635E-2</v>
      </c>
      <c r="U107" s="56">
        <f t="shared" si="11"/>
        <v>-1.9606605039486746E-2</v>
      </c>
    </row>
    <row r="108" spans="1:21">
      <c r="A108" s="31">
        <v>37072</v>
      </c>
      <c r="B108" s="6">
        <f>[1]Data!C750</f>
        <v>5.0133333333333328</v>
      </c>
      <c r="C108" s="6">
        <f>[1]Data!I750</f>
        <v>4.9066666666666663</v>
      </c>
      <c r="D108" s="7">
        <f>[2]Data!B179</f>
        <v>298808</v>
      </c>
      <c r="E108" s="7">
        <f>[2]Data!M179</f>
        <v>180228</v>
      </c>
      <c r="F108" s="8">
        <f t="shared" si="6"/>
        <v>60.315654199352096</v>
      </c>
      <c r="G108" s="9">
        <f>[2]Data!O179</f>
        <v>60.1</v>
      </c>
      <c r="H108" s="9">
        <f>[3]Data!B328</f>
        <v>74.5</v>
      </c>
      <c r="I108" s="8">
        <f>[9]Data!F97</f>
        <v>4.083333333333333</v>
      </c>
      <c r="J108" s="8">
        <f>[9]Data!H97</f>
        <v>2.8888888888888893</v>
      </c>
      <c r="K108" s="8">
        <f>[4]Data!K868</f>
        <v>434.399</v>
      </c>
      <c r="L108" s="8">
        <f>[4]Data!L868</f>
        <v>1389.8980000000001</v>
      </c>
      <c r="M108" s="8">
        <f>[5]Data!B179</f>
        <v>156735</v>
      </c>
      <c r="N108" s="8">
        <f>[5]Data!H179</f>
        <v>66823.5</v>
      </c>
      <c r="O108" s="8">
        <f>[6]Data!D136</f>
        <v>97.397731437996754</v>
      </c>
      <c r="P108" s="35">
        <f t="shared" si="7"/>
        <v>1.0267179586586146E-2</v>
      </c>
      <c r="Q108" s="35">
        <f>[7]Hoja1!E137</f>
        <v>0.5087666666666667</v>
      </c>
      <c r="R108" s="35">
        <f t="shared" si="8"/>
        <v>1.9655375745266328</v>
      </c>
      <c r="S108" s="35">
        <f t="shared" si="9"/>
        <v>-0.9757333333333329</v>
      </c>
      <c r="T108" s="56">
        <f t="shared" si="10"/>
        <v>3.1956607608369936E-3</v>
      </c>
      <c r="U108" s="56">
        <f t="shared" si="11"/>
        <v>-2.2223856761584448E-2</v>
      </c>
    </row>
    <row r="109" spans="1:21">
      <c r="A109" s="31">
        <v>37164</v>
      </c>
      <c r="B109" s="6">
        <f>[1]Data!C751</f>
        <v>4.9133333333333331</v>
      </c>
      <c r="C109" s="6">
        <f>[1]Data!I751</f>
        <v>4.8466666666666667</v>
      </c>
      <c r="D109" s="7">
        <f>[2]Data!B180</f>
        <v>302373</v>
      </c>
      <c r="E109" s="7">
        <f>[2]Data!M180</f>
        <v>184017</v>
      </c>
      <c r="F109" s="8">
        <f t="shared" si="6"/>
        <v>60.857616255419636</v>
      </c>
      <c r="G109" s="9">
        <f>[2]Data!O180</f>
        <v>60.9</v>
      </c>
      <c r="H109" s="9">
        <f>[3]Data!B329</f>
        <v>74.7</v>
      </c>
      <c r="I109" s="8">
        <f>[9]Data!F98</f>
        <v>3.4166666666666665</v>
      </c>
      <c r="J109" s="8">
        <f>[9]Data!H98</f>
        <v>2.4444444444444442</v>
      </c>
      <c r="K109" s="8">
        <f>[4]Data!K869</f>
        <v>454.00700000000001</v>
      </c>
      <c r="L109" s="8">
        <f>[4]Data!L869</f>
        <v>1422.1190000000001</v>
      </c>
      <c r="M109" s="8">
        <f>[5]Data!B180</f>
        <v>157183</v>
      </c>
      <c r="N109" s="8">
        <f>[5]Data!H180</f>
        <v>67684.399999999994</v>
      </c>
      <c r="O109" s="8">
        <f>[6]Data!D137</f>
        <v>97.233656789299459</v>
      </c>
      <c r="P109" s="35">
        <f t="shared" si="7"/>
        <v>1.0284504697452146E-2</v>
      </c>
      <c r="Q109" s="35">
        <f>[7]Hoja1!E138</f>
        <v>0.51019999999999999</v>
      </c>
      <c r="R109" s="35">
        <f t="shared" si="8"/>
        <v>1.9600156801254411</v>
      </c>
      <c r="S109" s="35">
        <f t="shared" si="9"/>
        <v>-1.4909333333333334</v>
      </c>
      <c r="T109" s="56">
        <f t="shared" si="10"/>
        <v>1.6860043907449551E-3</v>
      </c>
      <c r="U109" s="56">
        <f t="shared" si="11"/>
        <v>2.8133094547442283E-3</v>
      </c>
    </row>
    <row r="110" spans="1:21">
      <c r="A110" s="31">
        <v>37256</v>
      </c>
      <c r="B110" s="6">
        <f>[1]Data!C752</f>
        <v>4.4233333333333329</v>
      </c>
      <c r="C110" s="6">
        <f>[1]Data!I752</f>
        <v>4.2966666666666669</v>
      </c>
      <c r="D110" s="7">
        <f>[2]Data!B181</f>
        <v>306031</v>
      </c>
      <c r="E110" s="7">
        <f>[2]Data!M181</f>
        <v>186629</v>
      </c>
      <c r="F110" s="8">
        <f t="shared" si="6"/>
        <v>60.983691194682891</v>
      </c>
      <c r="G110" s="9">
        <f>[2]Data!O181</f>
        <v>60.8</v>
      </c>
      <c r="H110" s="9">
        <f>[3]Data!B330</f>
        <v>75.400000000000006</v>
      </c>
      <c r="I110" s="8">
        <f>[9]Data!F99</f>
        <v>2.0833333333333335</v>
      </c>
      <c r="J110" s="8">
        <f>[9]Data!H99</f>
        <v>1.5</v>
      </c>
      <c r="K110" s="8">
        <f>[4]Data!K870</f>
        <v>480.83600000000001</v>
      </c>
      <c r="L110" s="8">
        <f>[4]Data!L870</f>
        <v>1481.037</v>
      </c>
      <c r="M110" s="8">
        <f>[5]Data!B181</f>
        <v>158433</v>
      </c>
      <c r="N110" s="8">
        <f>[5]Data!H181</f>
        <v>67973.100000000006</v>
      </c>
      <c r="O110" s="8">
        <f>[6]Data!D138</f>
        <v>98.353239731141002</v>
      </c>
      <c r="P110" s="35">
        <f t="shared" si="7"/>
        <v>1.0167433251142574E-2</v>
      </c>
      <c r="Q110" s="35">
        <f>[7]Hoja1!E139</f>
        <v>0.51196666666666679</v>
      </c>
      <c r="R110" s="35">
        <f t="shared" si="8"/>
        <v>1.9532521648544823</v>
      </c>
      <c r="S110" s="35">
        <f t="shared" si="9"/>
        <v>-2.3329333333333322</v>
      </c>
      <c r="T110" s="56">
        <f t="shared" si="10"/>
        <v>-1.1448570332219354E-2</v>
      </c>
      <c r="U110" s="56">
        <f t="shared" si="11"/>
        <v>3.4567130457621165E-3</v>
      </c>
    </row>
    <row r="111" spans="1:21">
      <c r="A111" s="31">
        <v>37346</v>
      </c>
      <c r="B111" s="6">
        <f>[1]Data!C753</f>
        <v>4.2366666666666672</v>
      </c>
      <c r="C111" s="6">
        <f>[1]Data!I753</f>
        <v>4.3433333333333337</v>
      </c>
      <c r="D111" s="7">
        <f>[2]Data!B182</f>
        <v>308363</v>
      </c>
      <c r="E111" s="7">
        <f>[2]Data!M182</f>
        <v>190721</v>
      </c>
      <c r="F111" s="8">
        <f t="shared" si="6"/>
        <v>61.849508533773509</v>
      </c>
      <c r="G111" s="9">
        <f>[2]Data!O182</f>
        <v>62.1</v>
      </c>
      <c r="H111" s="9">
        <f>[3]Data!B331</f>
        <v>76.099999999999994</v>
      </c>
      <c r="I111" s="8">
        <f>[9]Data!F100</f>
        <v>1.75</v>
      </c>
      <c r="J111" s="8">
        <f>[9]Data!H100</f>
        <v>1.25</v>
      </c>
      <c r="K111" s="8">
        <f>[4]Data!K871</f>
        <v>503.95699999999999</v>
      </c>
      <c r="L111" s="8">
        <f>[4]Data!L871</f>
        <v>1522.9749999999999</v>
      </c>
      <c r="M111" s="8">
        <f>[5]Data!B182</f>
        <v>160402</v>
      </c>
      <c r="N111" s="8">
        <f>[5]Data!H182</f>
        <v>67504.2</v>
      </c>
      <c r="O111" s="8">
        <f>[6]Data!D139</f>
        <v>102.04808312832299</v>
      </c>
      <c r="P111" s="35">
        <f t="shared" si="7"/>
        <v>9.7993021460532903E-3</v>
      </c>
      <c r="Q111" s="35">
        <f>[7]Hoja1!E140</f>
        <v>0.51860000000000006</v>
      </c>
      <c r="R111" s="35">
        <f t="shared" si="8"/>
        <v>1.9282684149633627</v>
      </c>
      <c r="S111" s="35">
        <f t="shared" si="9"/>
        <v>-2.4601333333333342</v>
      </c>
      <c r="T111" s="56">
        <f t="shared" si="10"/>
        <v>-3.687862029981126E-2</v>
      </c>
      <c r="U111" s="56">
        <f t="shared" si="11"/>
        <v>1.2873354351091049E-2</v>
      </c>
    </row>
    <row r="112" spans="1:21">
      <c r="A112" s="31">
        <v>37437</v>
      </c>
      <c r="B112" s="6">
        <f>[1]Data!C754</f>
        <v>4.4666666666666659</v>
      </c>
      <c r="C112" s="6">
        <f>[1]Data!I754</f>
        <v>4.833333333333333</v>
      </c>
      <c r="D112" s="7">
        <f>[2]Data!B183</f>
        <v>313650</v>
      </c>
      <c r="E112" s="7">
        <f>[2]Data!M183</f>
        <v>194001</v>
      </c>
      <c r="F112" s="8">
        <f t="shared" si="6"/>
        <v>61.852702056432328</v>
      </c>
      <c r="G112" s="9">
        <f>[2]Data!O183</f>
        <v>61.4</v>
      </c>
      <c r="H112" s="9">
        <f>[3]Data!B332</f>
        <v>76.599999999999994</v>
      </c>
      <c r="I112" s="8">
        <f>[9]Data!F101</f>
        <v>1.75</v>
      </c>
      <c r="J112" s="8">
        <f>[9]Data!H101</f>
        <v>1.3611111111111109</v>
      </c>
      <c r="K112" s="8">
        <f>[4]Data!K872</f>
        <v>607.59199999999998</v>
      </c>
      <c r="L112" s="8">
        <f>[4]Data!L872</f>
        <v>1498.3429999999998</v>
      </c>
      <c r="M112" s="8">
        <f>[5]Data!B183</f>
        <v>162929</v>
      </c>
      <c r="N112" s="8">
        <f>[5]Data!H183</f>
        <v>69631.399999999994</v>
      </c>
      <c r="O112" s="8">
        <f>[6]Data!D140</f>
        <v>105.59977472290065</v>
      </c>
      <c r="P112" s="35">
        <f t="shared" si="7"/>
        <v>9.4697171715001516E-3</v>
      </c>
      <c r="Q112" s="35">
        <f>[7]Hoja1!E141</f>
        <v>0.55730000000000002</v>
      </c>
      <c r="R112" s="35">
        <f t="shared" si="8"/>
        <v>1.794365691727974</v>
      </c>
      <c r="S112" s="35">
        <f t="shared" si="9"/>
        <v>-2.5618666666666661</v>
      </c>
      <c r="T112" s="56">
        <f t="shared" si="10"/>
        <v>-3.4212132536488582E-2</v>
      </c>
      <c r="U112" s="56">
        <f t="shared" si="11"/>
        <v>7.1970821470926594E-2</v>
      </c>
    </row>
    <row r="113" spans="1:21">
      <c r="A113" s="31">
        <v>37529</v>
      </c>
      <c r="B113" s="6">
        <f>[1]Data!C755</f>
        <v>4.75</v>
      </c>
      <c r="C113" s="6">
        <f>[1]Data!I755</f>
        <v>4.953333333333334</v>
      </c>
      <c r="D113" s="7">
        <f>[2]Data!B184</f>
        <v>314596</v>
      </c>
      <c r="E113" s="7">
        <f>[2]Data!M184</f>
        <v>196824</v>
      </c>
      <c r="F113" s="8">
        <f t="shared" si="6"/>
        <v>62.564050401149409</v>
      </c>
      <c r="G113" s="9">
        <f>[2]Data!O184</f>
        <v>61.6</v>
      </c>
      <c r="H113" s="9">
        <f>[3]Data!B333</f>
        <v>77.099999999999994</v>
      </c>
      <c r="I113" s="8">
        <f>[9]Data!F102</f>
        <v>1.75</v>
      </c>
      <c r="J113" s="8">
        <f>[9]Data!H102</f>
        <v>1.5</v>
      </c>
      <c r="K113" s="8">
        <f>[4]Data!K873</f>
        <v>611.06500000000005</v>
      </c>
      <c r="L113" s="8">
        <f>[4]Data!L873</f>
        <v>1535.296</v>
      </c>
      <c r="M113" s="8">
        <f>[5]Data!B184</f>
        <v>165124</v>
      </c>
      <c r="N113" s="8">
        <f>[5]Data!H184</f>
        <v>69913.7</v>
      </c>
      <c r="O113" s="8">
        <f>[6]Data!D141</f>
        <v>102.0704697597163</v>
      </c>
      <c r="P113" s="35">
        <f t="shared" si="7"/>
        <v>9.7971529116510983E-3</v>
      </c>
      <c r="Q113" s="35">
        <f>[7]Hoja1!E142</f>
        <v>0.54816666666666658</v>
      </c>
      <c r="R113" s="35">
        <f t="shared" si="8"/>
        <v>1.8242626938279116</v>
      </c>
      <c r="S113" s="35">
        <f t="shared" si="9"/>
        <v>-3.0365333333333338</v>
      </c>
      <c r="T113" s="56">
        <f t="shared" si="10"/>
        <v>3.39927832302509E-2</v>
      </c>
      <c r="U113" s="56">
        <f t="shared" si="11"/>
        <v>-1.6524317614488915E-2</v>
      </c>
    </row>
    <row r="114" spans="1:21">
      <c r="A114" s="31">
        <v>37621</v>
      </c>
      <c r="B114" s="6">
        <f>[1]Data!C756</f>
        <v>4.75</v>
      </c>
      <c r="C114" s="6">
        <f>[1]Data!I756</f>
        <v>4.8566666666666665</v>
      </c>
      <c r="D114" s="7">
        <f>[2]Data!B185</f>
        <v>317165</v>
      </c>
      <c r="E114" s="7">
        <f>[2]Data!M185</f>
        <v>200088</v>
      </c>
      <c r="F114" s="8">
        <f t="shared" si="6"/>
        <v>63.086406129301785</v>
      </c>
      <c r="G114" s="9">
        <f>[2]Data!O185</f>
        <v>62.1</v>
      </c>
      <c r="H114" s="9">
        <f>[3]Data!B334</f>
        <v>77.599999999999994</v>
      </c>
      <c r="I114" s="8">
        <f>[9]Data!F103</f>
        <v>1.4166666666666667</v>
      </c>
      <c r="J114" s="8">
        <f>[9]Data!H103</f>
        <v>1.3888888888888886</v>
      </c>
      <c r="K114" s="8">
        <f>[4]Data!K874</f>
        <v>626.89</v>
      </c>
      <c r="L114" s="8">
        <f>[4]Data!L874</f>
        <v>1577.1379999999999</v>
      </c>
      <c r="M114" s="8">
        <f>[5]Data!B185</f>
        <v>165902</v>
      </c>
      <c r="N114" s="8">
        <f>[5]Data!H185</f>
        <v>70242.600000000006</v>
      </c>
      <c r="O114" s="8">
        <f>[6]Data!D142</f>
        <v>104.76263636548464</v>
      </c>
      <c r="P114" s="35">
        <f t="shared" si="7"/>
        <v>9.5453878853459483E-3</v>
      </c>
      <c r="Q114" s="35">
        <f>[7]Hoja1!E143</f>
        <v>0.56013333333333326</v>
      </c>
      <c r="R114" s="35">
        <f t="shared" si="8"/>
        <v>1.7852892168531305</v>
      </c>
      <c r="S114" s="35">
        <f t="shared" si="9"/>
        <v>-3.2854666666666663</v>
      </c>
      <c r="T114" s="56">
        <f t="shared" si="10"/>
        <v>-2.6033730353546503E-2</v>
      </c>
      <c r="U114" s="56">
        <f t="shared" si="11"/>
        <v>2.1595473666115361E-2</v>
      </c>
    </row>
    <row r="115" spans="1:21">
      <c r="A115" s="31">
        <v>37711</v>
      </c>
      <c r="B115" s="6">
        <f>[1]Data!C757</f>
        <v>4.75</v>
      </c>
      <c r="C115" s="6">
        <f>[1]Data!I757</f>
        <v>4.7700000000000005</v>
      </c>
      <c r="D115" s="7">
        <f>[2]Data!B186</f>
        <v>317789</v>
      </c>
      <c r="E115" s="7">
        <f>[2]Data!M186</f>
        <v>202261</v>
      </c>
      <c r="F115" s="8">
        <f t="shared" si="6"/>
        <v>63.646318783847143</v>
      </c>
      <c r="G115" s="9">
        <f>[2]Data!O186</f>
        <v>62.7</v>
      </c>
      <c r="H115" s="9">
        <f>[3]Data!B335</f>
        <v>78.599999999999994</v>
      </c>
      <c r="I115" s="8">
        <f>[9]Data!F104</f>
        <v>1.25</v>
      </c>
      <c r="J115" s="8">
        <f>[9]Data!H104</f>
        <v>1.3611111111111109</v>
      </c>
      <c r="K115" s="8">
        <f>[4]Data!K875</f>
        <v>640.399</v>
      </c>
      <c r="L115" s="8">
        <f>[4]Data!L875</f>
        <v>1625.6490000000001</v>
      </c>
      <c r="M115" s="8">
        <f>[5]Data!B186</f>
        <v>166898</v>
      </c>
      <c r="N115" s="8">
        <f>[5]Data!H186</f>
        <v>71037.600000000006</v>
      </c>
      <c r="O115" s="8">
        <f>[6]Data!D143</f>
        <v>108.92796138009109</v>
      </c>
      <c r="P115" s="35">
        <f t="shared" si="7"/>
        <v>9.1803792830623138E-3</v>
      </c>
      <c r="Q115" s="35">
        <f>[7]Hoja1!E144</f>
        <v>0.59913333333333341</v>
      </c>
      <c r="R115" s="35">
        <f t="shared" si="8"/>
        <v>1.6690775564704572</v>
      </c>
      <c r="S115" s="35">
        <f t="shared" si="9"/>
        <v>-3.3439999999999994</v>
      </c>
      <c r="T115" s="56">
        <f t="shared" si="10"/>
        <v>-3.8989573878188466E-2</v>
      </c>
      <c r="U115" s="56">
        <f t="shared" si="11"/>
        <v>6.7309315929046321E-2</v>
      </c>
    </row>
    <row r="116" spans="1:21">
      <c r="A116" s="31">
        <v>37802</v>
      </c>
      <c r="B116" s="6">
        <f>[1]Data!C758</f>
        <v>4.75</v>
      </c>
      <c r="C116" s="6">
        <f>[1]Data!I758</f>
        <v>4.746666666666667</v>
      </c>
      <c r="D116" s="7">
        <f>[2]Data!B187</f>
        <v>319138</v>
      </c>
      <c r="E116" s="7">
        <f>[2]Data!M187</f>
        <v>204243</v>
      </c>
      <c r="F116" s="8">
        <f t="shared" si="6"/>
        <v>63.99833300954446</v>
      </c>
      <c r="G116" s="9">
        <f>[2]Data!O187</f>
        <v>62.9</v>
      </c>
      <c r="H116" s="9">
        <f>[3]Data!B336</f>
        <v>78.599999999999994</v>
      </c>
      <c r="I116" s="8">
        <f>[9]Data!F105</f>
        <v>1.1666666666666667</v>
      </c>
      <c r="J116" s="8">
        <f>[9]Data!H105</f>
        <v>1.4722222222222223</v>
      </c>
      <c r="K116" s="8">
        <f>[4]Data!K876</f>
        <v>647.78899999999999</v>
      </c>
      <c r="L116" s="8">
        <f>[4]Data!L876</f>
        <v>1681.115</v>
      </c>
      <c r="M116" s="8">
        <f>[5]Data!B187</f>
        <v>168224</v>
      </c>
      <c r="N116" s="8">
        <f>[5]Data!H187</f>
        <v>70567.8</v>
      </c>
      <c r="O116" s="8">
        <f>[6]Data!D144</f>
        <v>116.37791303993615</v>
      </c>
      <c r="P116" s="35">
        <f t="shared" si="7"/>
        <v>8.5926957605507222E-3</v>
      </c>
      <c r="Q116" s="35">
        <f>[7]Hoja1!E145</f>
        <v>0.64753333333333329</v>
      </c>
      <c r="R116" s="35">
        <f t="shared" si="8"/>
        <v>1.5443220426232884</v>
      </c>
      <c r="S116" s="35">
        <f t="shared" si="9"/>
        <v>-3.3897333333333335</v>
      </c>
      <c r="T116" s="56">
        <f t="shared" si="10"/>
        <v>-6.6156007810913131E-2</v>
      </c>
      <c r="U116" s="56">
        <f t="shared" si="11"/>
        <v>7.7686105743956957E-2</v>
      </c>
    </row>
    <row r="117" spans="1:21">
      <c r="A117" s="31">
        <v>37894</v>
      </c>
      <c r="B117" s="6">
        <f>[1]Data!C759</f>
        <v>4.75</v>
      </c>
      <c r="C117" s="6">
        <f>[1]Data!I759</f>
        <v>4.8166666666666664</v>
      </c>
      <c r="D117" s="7">
        <f>[2]Data!B188</f>
        <v>324673</v>
      </c>
      <c r="E117" s="7">
        <f>[2]Data!M188</f>
        <v>209055</v>
      </c>
      <c r="F117" s="8">
        <f t="shared" si="6"/>
        <v>64.389401028111365</v>
      </c>
      <c r="G117" s="9">
        <f>[2]Data!O188</f>
        <v>64.2</v>
      </c>
      <c r="H117" s="9">
        <f>[3]Data!B337</f>
        <v>79.099999999999994</v>
      </c>
      <c r="I117" s="8">
        <f>[9]Data!F106</f>
        <v>1</v>
      </c>
      <c r="J117" s="8">
        <f>[9]Data!H106</f>
        <v>1.3055555555555556</v>
      </c>
      <c r="K117" s="8">
        <f>[4]Data!K877</f>
        <v>671.846</v>
      </c>
      <c r="L117" s="8">
        <f>[4]Data!L877</f>
        <v>1706.4740000000002</v>
      </c>
      <c r="M117" s="8">
        <f>[5]Data!B188</f>
        <v>170470</v>
      </c>
      <c r="N117" s="8">
        <f>[5]Data!H188</f>
        <v>71256.5</v>
      </c>
      <c r="O117" s="8">
        <f>[6]Data!D145</f>
        <v>119.29190785343393</v>
      </c>
      <c r="P117" s="35">
        <f t="shared" si="7"/>
        <v>8.3827982802373632E-3</v>
      </c>
      <c r="Q117" s="35">
        <f>[7]Hoja1!E146</f>
        <v>0.65766666666666662</v>
      </c>
      <c r="R117" s="35">
        <f t="shared" si="8"/>
        <v>1.5205271160669034</v>
      </c>
      <c r="S117" s="35">
        <f t="shared" si="9"/>
        <v>-3.7094666666666667</v>
      </c>
      <c r="T117" s="56">
        <f t="shared" si="10"/>
        <v>-2.4730729795813033E-2</v>
      </c>
      <c r="U117" s="56">
        <f t="shared" si="11"/>
        <v>1.552794505438515E-2</v>
      </c>
    </row>
    <row r="118" spans="1:21">
      <c r="A118" s="31">
        <v>37986</v>
      </c>
      <c r="B118" s="6">
        <f>[1]Data!C760</f>
        <v>4.9866666666666672</v>
      </c>
      <c r="C118" s="6">
        <f>[1]Data!I760</f>
        <v>5.25</v>
      </c>
      <c r="D118" s="7">
        <f>[2]Data!B189</f>
        <v>329994</v>
      </c>
      <c r="E118" s="7">
        <f>[2]Data!M189</f>
        <v>214312</v>
      </c>
      <c r="F118" s="8">
        <f t="shared" si="6"/>
        <v>64.944211106868607</v>
      </c>
      <c r="G118" s="9">
        <f>[2]Data!O189</f>
        <v>65.5</v>
      </c>
      <c r="H118" s="9">
        <f>[3]Data!B338</f>
        <v>79.5</v>
      </c>
      <c r="I118" s="8">
        <f>[9]Data!F107</f>
        <v>1</v>
      </c>
      <c r="J118" s="8">
        <f>[9]Data!H107</f>
        <v>1.25</v>
      </c>
      <c r="K118" s="8">
        <f>[4]Data!K878</f>
        <v>691.6</v>
      </c>
      <c r="L118" s="8">
        <f>[4]Data!L878</f>
        <v>1763.884</v>
      </c>
      <c r="M118" s="8">
        <f>[5]Data!B189</f>
        <v>174391</v>
      </c>
      <c r="N118" s="8">
        <f>[5]Data!H189</f>
        <v>72924.800000000003</v>
      </c>
      <c r="O118" s="8">
        <f>[6]Data!D146</f>
        <v>125.9452825306618</v>
      </c>
      <c r="P118" s="35">
        <f t="shared" si="7"/>
        <v>7.9399559864939493E-3</v>
      </c>
      <c r="Q118" s="35">
        <f>[7]Hoja1!E147</f>
        <v>0.72506666666666675</v>
      </c>
      <c r="R118" s="35">
        <f t="shared" si="8"/>
        <v>1.3791835233541743</v>
      </c>
      <c r="S118" s="35">
        <f t="shared" si="9"/>
        <v>-3.7170666666666667</v>
      </c>
      <c r="T118" s="56">
        <f t="shared" si="10"/>
        <v>-5.4274050428952059E-2</v>
      </c>
      <c r="U118" s="56">
        <f t="shared" si="11"/>
        <v>9.7565387295645789E-2</v>
      </c>
    </row>
    <row r="119" spans="1:21">
      <c r="A119" s="31">
        <v>38077</v>
      </c>
      <c r="B119" s="6">
        <f>[1]Data!C761</f>
        <v>5.25</v>
      </c>
      <c r="C119" s="6">
        <f>[1]Data!I761</f>
        <v>5.5433333333333339</v>
      </c>
      <c r="D119" s="7">
        <f>[2]Data!B190</f>
        <v>332567</v>
      </c>
      <c r="E119" s="7">
        <f>[2]Data!M190</f>
        <v>218410</v>
      </c>
      <c r="F119" s="8">
        <f t="shared" si="6"/>
        <v>65.673984490343301</v>
      </c>
      <c r="G119" s="9">
        <f>[2]Data!O190</f>
        <v>67.900000000000006</v>
      </c>
      <c r="H119" s="9">
        <f>[3]Data!B339</f>
        <v>80.2</v>
      </c>
      <c r="I119" s="8">
        <f>[9]Data!F108</f>
        <v>1</v>
      </c>
      <c r="J119" s="8">
        <f>[9]Data!H108</f>
        <v>1.1388888888888891</v>
      </c>
      <c r="K119" s="8">
        <f>[4]Data!K879</f>
        <v>705.56499999999994</v>
      </c>
      <c r="L119" s="8">
        <f>[4]Data!L879</f>
        <v>1809.6419999999998</v>
      </c>
      <c r="M119" s="8">
        <f>[5]Data!B190</f>
        <v>177804</v>
      </c>
      <c r="N119" s="8">
        <f>[5]Data!H190</f>
        <v>73005.899999999994</v>
      </c>
      <c r="O119" s="8">
        <f>[6]Data!D147</f>
        <v>132.237106596155</v>
      </c>
      <c r="P119" s="35">
        <f t="shared" si="7"/>
        <v>7.5621739293944635E-3</v>
      </c>
      <c r="Q119" s="35">
        <f>[7]Hoja1!E148</f>
        <v>0.76470000000000005</v>
      </c>
      <c r="R119" s="35">
        <f t="shared" si="8"/>
        <v>1.3077023669412842</v>
      </c>
      <c r="S119" s="35">
        <f t="shared" si="9"/>
        <v>-4.0914666666666673</v>
      </c>
      <c r="T119" s="56">
        <f t="shared" si="10"/>
        <v>-4.8749026327834954E-2</v>
      </c>
      <c r="U119" s="56">
        <f t="shared" si="11"/>
        <v>5.3219995400028142E-2</v>
      </c>
    </row>
    <row r="120" spans="1:21">
      <c r="A120" s="31">
        <v>38168</v>
      </c>
      <c r="B120" s="6">
        <f>[1]Data!C762</f>
        <v>5.25</v>
      </c>
      <c r="C120" s="6">
        <f>[1]Data!I762</f>
        <v>5.5133333333333328</v>
      </c>
      <c r="D120" s="7">
        <f>[2]Data!B191</f>
        <v>334809</v>
      </c>
      <c r="E120" s="7">
        <f>[2]Data!M191</f>
        <v>221681</v>
      </c>
      <c r="F120" s="8">
        <f t="shared" si="6"/>
        <v>66.211183092449716</v>
      </c>
      <c r="G120" s="9">
        <f>[2]Data!O191</f>
        <v>69.8</v>
      </c>
      <c r="H120" s="9">
        <f>[3]Data!B340</f>
        <v>80.599999999999994</v>
      </c>
      <c r="I120" s="8">
        <f>[9]Data!F109</f>
        <v>1.0833333333333333</v>
      </c>
      <c r="J120" s="8">
        <f>[9]Data!H109</f>
        <v>1.0277777777777777</v>
      </c>
      <c r="K120" s="8">
        <f>[4]Data!K880</f>
        <v>705.66200000000003</v>
      </c>
      <c r="L120" s="8">
        <f>[4]Data!L880</f>
        <v>1854.018</v>
      </c>
      <c r="M120" s="8">
        <f>[5]Data!B191</f>
        <v>178824</v>
      </c>
      <c r="N120" s="8">
        <f>[5]Data!H191</f>
        <v>74966.600000000006</v>
      </c>
      <c r="O120" s="8">
        <f>[6]Data!D148</f>
        <v>125.88191902025837</v>
      </c>
      <c r="P120" s="35">
        <f t="shared" si="7"/>
        <v>7.9439526167301953E-3</v>
      </c>
      <c r="Q120" s="35">
        <f>[7]Hoja1!E149</f>
        <v>0.70840000000000003</v>
      </c>
      <c r="R120" s="35">
        <f t="shared" si="8"/>
        <v>1.411631846414455</v>
      </c>
      <c r="S120" s="35">
        <f t="shared" si="9"/>
        <v>-4.391866666666667</v>
      </c>
      <c r="T120" s="56">
        <f t="shared" si="10"/>
        <v>4.9252256410609263E-2</v>
      </c>
      <c r="U120" s="56">
        <f t="shared" si="11"/>
        <v>-7.6474694141500987E-2</v>
      </c>
    </row>
    <row r="121" spans="1:21">
      <c r="A121" s="31">
        <v>38260</v>
      </c>
      <c r="B121" s="6">
        <f>[1]Data!C763</f>
        <v>5.25</v>
      </c>
      <c r="C121" s="6">
        <f>[1]Data!I763</f>
        <v>5.44</v>
      </c>
      <c r="D121" s="7">
        <f>[2]Data!B192</f>
        <v>337382</v>
      </c>
      <c r="E121" s="7">
        <f>[2]Data!M192</f>
        <v>224941</v>
      </c>
      <c r="F121" s="8">
        <f t="shared" si="6"/>
        <v>66.672495865221023</v>
      </c>
      <c r="G121" s="9">
        <f>[2]Data!O192</f>
        <v>70.5</v>
      </c>
      <c r="H121" s="9">
        <f>[3]Data!B341</f>
        <v>80.900000000000006</v>
      </c>
      <c r="I121" s="8">
        <f>[9]Data!F110</f>
        <v>1.5</v>
      </c>
      <c r="J121" s="8">
        <f>[9]Data!H110</f>
        <v>1.1944444444444444</v>
      </c>
      <c r="K121" s="8">
        <f>[4]Data!K881</f>
        <v>718.70100000000002</v>
      </c>
      <c r="L121" s="8">
        <f>[4]Data!L881</f>
        <v>1891.9380000000001</v>
      </c>
      <c r="M121" s="8">
        <f>[5]Data!B192</f>
        <v>180882</v>
      </c>
      <c r="N121" s="8">
        <f>[5]Data!H192</f>
        <v>74744.399999999994</v>
      </c>
      <c r="O121" s="8">
        <f>[6]Data!D149</f>
        <v>124.70486071189791</v>
      </c>
      <c r="P121" s="35">
        <f t="shared" si="7"/>
        <v>8.018933618876907E-3</v>
      </c>
      <c r="Q121" s="35">
        <f>[7]Hoja1!E150</f>
        <v>0.70479999999999998</v>
      </c>
      <c r="R121" s="35">
        <f t="shared" si="8"/>
        <v>1.4188422247446084</v>
      </c>
      <c r="S121" s="35">
        <f t="shared" si="9"/>
        <v>-3.7644000000000002</v>
      </c>
      <c r="T121" s="56">
        <f t="shared" si="10"/>
        <v>9.394485746716974E-3</v>
      </c>
      <c r="U121" s="56">
        <f t="shared" si="11"/>
        <v>-5.0948312867087897E-3</v>
      </c>
    </row>
    <row r="122" spans="1:21">
      <c r="A122" s="31">
        <v>38352</v>
      </c>
      <c r="B122" s="6">
        <f>[1]Data!C764</f>
        <v>5.25</v>
      </c>
      <c r="C122" s="6">
        <f>[1]Data!I764</f>
        <v>5.416666666666667</v>
      </c>
      <c r="D122" s="7">
        <f>[2]Data!B193</f>
        <v>339911</v>
      </c>
      <c r="E122" s="7">
        <f>[2]Data!M193</f>
        <v>228801</v>
      </c>
      <c r="F122" s="8">
        <f t="shared" si="6"/>
        <v>67.312031678880643</v>
      </c>
      <c r="G122" s="9">
        <f>[2]Data!O193</f>
        <v>71.3</v>
      </c>
      <c r="H122" s="9">
        <f>[3]Data!B342</f>
        <v>81.5</v>
      </c>
      <c r="I122" s="8">
        <f>[9]Data!F111</f>
        <v>2</v>
      </c>
      <c r="J122" s="8">
        <f>[9]Data!H111</f>
        <v>1.5</v>
      </c>
      <c r="K122" s="8">
        <f>[4]Data!K882</f>
        <v>737.423</v>
      </c>
      <c r="L122" s="8">
        <f>[4]Data!L882</f>
        <v>1927.2490000000003</v>
      </c>
      <c r="M122" s="8">
        <f>[5]Data!B193</f>
        <v>183334</v>
      </c>
      <c r="N122" s="8">
        <f>[5]Data!H193</f>
        <v>75533.7</v>
      </c>
      <c r="O122" s="8">
        <f>[6]Data!D150</f>
        <v>129.71511711684622</v>
      </c>
      <c r="P122" s="35">
        <f t="shared" si="7"/>
        <v>7.7092016892619302E-3</v>
      </c>
      <c r="Q122" s="35">
        <f>[7]Hoja1!E151</f>
        <v>0.76753333333333329</v>
      </c>
      <c r="R122" s="35">
        <f t="shared" si="8"/>
        <v>1.3028750108572917</v>
      </c>
      <c r="S122" s="35">
        <f t="shared" si="9"/>
        <v>-2.9990666666666668</v>
      </c>
      <c r="T122" s="56">
        <f t="shared" si="10"/>
        <v>-3.9390807844852382E-2</v>
      </c>
      <c r="U122" s="56">
        <f t="shared" si="11"/>
        <v>8.5267834949484589E-2</v>
      </c>
    </row>
    <row r="123" spans="1:21">
      <c r="A123" s="31">
        <v>38442</v>
      </c>
      <c r="B123" s="6">
        <f>[1]Data!C765</f>
        <v>5.33</v>
      </c>
      <c r="C123" s="6">
        <f>[1]Data!I765</f>
        <v>5.62</v>
      </c>
      <c r="D123" s="7">
        <f>[2]Data!B194</f>
        <v>342491</v>
      </c>
      <c r="E123" s="7">
        <f>[2]Data!M194</f>
        <v>232951</v>
      </c>
      <c r="F123" s="8">
        <f t="shared" si="6"/>
        <v>68.016677810511808</v>
      </c>
      <c r="G123" s="9">
        <f>[2]Data!O194</f>
        <v>73.2</v>
      </c>
      <c r="H123" s="9">
        <f>[3]Data!B343</f>
        <v>82.1</v>
      </c>
      <c r="I123" s="8">
        <f>[9]Data!F112</f>
        <v>2.5</v>
      </c>
      <c r="J123" s="8">
        <f>[9]Data!H112</f>
        <v>1.6666666666666667</v>
      </c>
      <c r="K123" s="8">
        <f>[4]Data!K883</f>
        <v>756.08300000000008</v>
      </c>
      <c r="L123" s="8">
        <f>[4]Data!L883</f>
        <v>1965.7440000000001</v>
      </c>
      <c r="M123" s="8">
        <f>[5]Data!B194</f>
        <v>182714</v>
      </c>
      <c r="N123" s="8">
        <f>[5]Data!H194</f>
        <v>76171.399999999994</v>
      </c>
      <c r="O123" s="8">
        <f>[6]Data!D151</f>
        <v>131.28627190492901</v>
      </c>
      <c r="P123" s="35">
        <f t="shared" si="7"/>
        <v>7.616942620810729E-3</v>
      </c>
      <c r="Q123" s="35">
        <f>[7]Hoja1!E152</f>
        <v>0.77893333333333337</v>
      </c>
      <c r="R123" s="35">
        <f t="shared" si="8"/>
        <v>1.2838069154399179</v>
      </c>
      <c r="S123" s="35">
        <f t="shared" si="9"/>
        <v>-2.7843999999999998</v>
      </c>
      <c r="T123" s="56">
        <f t="shared" si="10"/>
        <v>-1.2039581646412501E-2</v>
      </c>
      <c r="U123" s="56">
        <f t="shared" si="11"/>
        <v>1.4743552833967222E-2</v>
      </c>
    </row>
    <row r="124" spans="1:21">
      <c r="A124" s="31">
        <v>38533</v>
      </c>
      <c r="B124" s="6">
        <f>[1]Data!C766</f>
        <v>5.5</v>
      </c>
      <c r="C124" s="6">
        <f>[1]Data!I766</f>
        <v>5.6966666666666663</v>
      </c>
      <c r="D124" s="7">
        <f>[2]Data!B195</f>
        <v>344039</v>
      </c>
      <c r="E124" s="7">
        <f>[2]Data!M195</f>
        <v>237824</v>
      </c>
      <c r="F124" s="8">
        <f t="shared" si="6"/>
        <v>69.127046642967798</v>
      </c>
      <c r="G124" s="9">
        <f>[2]Data!O195</f>
        <v>78.099999999999994</v>
      </c>
      <c r="H124" s="9">
        <f>[3]Data!B344</f>
        <v>82.6</v>
      </c>
      <c r="I124" s="8">
        <f>[9]Data!F113</f>
        <v>3</v>
      </c>
      <c r="J124" s="8">
        <f>[9]Data!H113</f>
        <v>1.8333333333333333</v>
      </c>
      <c r="K124" s="8">
        <f>[4]Data!K884</f>
        <v>775.22800000000007</v>
      </c>
      <c r="L124" s="8">
        <f>[4]Data!L884</f>
        <v>2010.412</v>
      </c>
      <c r="M124" s="8">
        <f>[5]Data!B195</f>
        <v>185995</v>
      </c>
      <c r="N124" s="8">
        <f>[5]Data!H195</f>
        <v>78259.399999999994</v>
      </c>
      <c r="O124" s="8">
        <f>[6]Data!D152</f>
        <v>131.72977686398048</v>
      </c>
      <c r="P124" s="35">
        <f t="shared" si="7"/>
        <v>7.591298063402664E-3</v>
      </c>
      <c r="Q124" s="35">
        <f>[7]Hoja1!E153</f>
        <v>0.76683333333333337</v>
      </c>
      <c r="R124" s="35">
        <f t="shared" si="8"/>
        <v>1.3040643338404694</v>
      </c>
      <c r="S124" s="35">
        <f t="shared" si="9"/>
        <v>-2.5484</v>
      </c>
      <c r="T124" s="56">
        <f t="shared" si="10"/>
        <v>-3.3724586881804797E-3</v>
      </c>
      <c r="U124" s="56">
        <f t="shared" si="11"/>
        <v>-1.5655981478007897E-2</v>
      </c>
    </row>
    <row r="125" spans="1:21">
      <c r="A125" s="31">
        <v>38625</v>
      </c>
      <c r="B125" s="6">
        <f>[1]Data!C767</f>
        <v>5.5</v>
      </c>
      <c r="C125" s="6">
        <f>[1]Data!I767</f>
        <v>5.63</v>
      </c>
      <c r="D125" s="7">
        <f>[2]Data!B196</f>
        <v>347892</v>
      </c>
      <c r="E125" s="7">
        <f>[2]Data!M196</f>
        <v>243563</v>
      </c>
      <c r="F125" s="8">
        <f t="shared" si="6"/>
        <v>70.011095397422181</v>
      </c>
      <c r="G125" s="9">
        <f>[2]Data!O196</f>
        <v>78.5</v>
      </c>
      <c r="H125" s="9">
        <f>[3]Data!B345</f>
        <v>83.4</v>
      </c>
      <c r="I125" s="8">
        <f>[9]Data!F114</f>
        <v>3.5</v>
      </c>
      <c r="J125" s="8">
        <f>[9]Data!H114</f>
        <v>2.0277777777777781</v>
      </c>
      <c r="K125" s="8">
        <f>[4]Data!K885</f>
        <v>796.28400000000011</v>
      </c>
      <c r="L125" s="8">
        <f>[4]Data!L885</f>
        <v>2049.721</v>
      </c>
      <c r="M125" s="8">
        <f>[5]Data!B196</f>
        <v>187075</v>
      </c>
      <c r="N125" s="8">
        <f>[5]Data!H196</f>
        <v>78005.399999999994</v>
      </c>
      <c r="O125" s="8">
        <f>[6]Data!D153</f>
        <v>132.83389842184678</v>
      </c>
      <c r="P125" s="35">
        <f t="shared" si="7"/>
        <v>7.5281988399094751E-3</v>
      </c>
      <c r="Q125" s="35">
        <f>[7]Hoja1!E154</f>
        <v>0.75603333333333333</v>
      </c>
      <c r="R125" s="35">
        <f t="shared" si="8"/>
        <v>1.3226930029540143</v>
      </c>
      <c r="S125" s="35">
        <f t="shared" si="9"/>
        <v>-2.0432000000000001</v>
      </c>
      <c r="T125" s="56">
        <f t="shared" si="10"/>
        <v>-8.346784318763234E-3</v>
      </c>
      <c r="U125" s="56">
        <f t="shared" si="11"/>
        <v>-1.4184014009133217E-2</v>
      </c>
    </row>
    <row r="126" spans="1:21">
      <c r="A126" s="31">
        <v>38717</v>
      </c>
      <c r="B126" s="6">
        <f>[1]Data!C768</f>
        <v>5.5</v>
      </c>
      <c r="C126" s="6">
        <f>[1]Data!I768</f>
        <v>5.63</v>
      </c>
      <c r="D126" s="7">
        <f>[2]Data!B197</f>
        <v>350541</v>
      </c>
      <c r="E126" s="7">
        <f>[2]Data!M197</f>
        <v>248731</v>
      </c>
      <c r="F126" s="8">
        <f t="shared" si="6"/>
        <v>70.956321799732407</v>
      </c>
      <c r="G126" s="9">
        <f>[2]Data!O197</f>
        <v>80.5</v>
      </c>
      <c r="H126" s="9">
        <f>[3]Data!B346</f>
        <v>83.8</v>
      </c>
      <c r="I126" s="8">
        <f>[9]Data!F115</f>
        <v>4</v>
      </c>
      <c r="J126" s="8">
        <f>[9]Data!H115</f>
        <v>2.3611111111111112</v>
      </c>
      <c r="K126" s="8">
        <f>[4]Data!K886</f>
        <v>810.56600000000003</v>
      </c>
      <c r="L126" s="8">
        <f>[4]Data!L886</f>
        <v>2080.509</v>
      </c>
      <c r="M126" s="8">
        <f>[5]Data!B197</f>
        <v>187502</v>
      </c>
      <c r="N126" s="8">
        <f>[5]Data!H197</f>
        <v>79416.600000000006</v>
      </c>
      <c r="O126" s="8">
        <f>[6]Data!D154</f>
        <v>132.49725534458875</v>
      </c>
      <c r="P126" s="35">
        <f t="shared" si="7"/>
        <v>7.5473261495060881E-3</v>
      </c>
      <c r="Q126" s="35">
        <f>[7]Hoja1!E155</f>
        <v>0.74043333333333339</v>
      </c>
      <c r="R126" s="35">
        <f t="shared" si="8"/>
        <v>1.3505604826002791</v>
      </c>
      <c r="S126" s="35">
        <f t="shared" si="9"/>
        <v>-1.5623999999999998</v>
      </c>
      <c r="T126" s="56">
        <f t="shared" si="10"/>
        <v>2.537532838631229E-3</v>
      </c>
      <c r="U126" s="56">
        <f t="shared" si="11"/>
        <v>-2.0849866522813287E-2</v>
      </c>
    </row>
    <row r="127" spans="1:21">
      <c r="A127" s="31">
        <v>38807</v>
      </c>
      <c r="B127" s="6">
        <f>[1]Data!C769</f>
        <v>5.5</v>
      </c>
      <c r="C127" s="6">
        <f>[1]Data!I769</f>
        <v>5.6166666666666671</v>
      </c>
      <c r="D127" s="7">
        <f>[2]Data!B198</f>
        <v>350889</v>
      </c>
      <c r="E127" s="7">
        <f>[2]Data!M198</f>
        <v>251876</v>
      </c>
      <c r="F127" s="8">
        <f t="shared" si="6"/>
        <v>71.782244527471647</v>
      </c>
      <c r="G127" s="9">
        <f>[2]Data!O198</f>
        <v>82.5</v>
      </c>
      <c r="H127" s="9">
        <f>[3]Data!B347</f>
        <v>84.5</v>
      </c>
      <c r="I127" s="8">
        <f>[9]Data!F116</f>
        <v>4.583333333333333</v>
      </c>
      <c r="J127" s="8">
        <f>[9]Data!H116</f>
        <v>2.7222222222222219</v>
      </c>
      <c r="K127" s="8">
        <f>[4]Data!K887</f>
        <v>834.84700000000009</v>
      </c>
      <c r="L127" s="8">
        <f>[4]Data!L887</f>
        <v>2140.9899999999998</v>
      </c>
      <c r="M127" s="8">
        <f>[5]Data!B198</f>
        <v>189634</v>
      </c>
      <c r="N127" s="8">
        <f>[5]Data!H198</f>
        <v>79604.800000000003</v>
      </c>
      <c r="O127" s="8">
        <f>[6]Data!D155</f>
        <v>130.74031118534239</v>
      </c>
      <c r="P127" s="35">
        <f t="shared" si="7"/>
        <v>7.6487503428254991E-3</v>
      </c>
      <c r="Q127" s="35">
        <f>[7]Hoja1!E156</f>
        <v>0.73503333333333332</v>
      </c>
      <c r="R127" s="35">
        <f t="shared" si="8"/>
        <v>1.3604825177996462</v>
      </c>
      <c r="S127" s="35">
        <f t="shared" si="9"/>
        <v>-0.93826666666666725</v>
      </c>
      <c r="T127" s="56">
        <f t="shared" si="10"/>
        <v>1.3348932464858798E-2</v>
      </c>
      <c r="U127" s="56">
        <f t="shared" si="11"/>
        <v>-7.3197507370545978E-3</v>
      </c>
    </row>
    <row r="128" spans="1:21">
      <c r="A128" s="31">
        <v>38898</v>
      </c>
      <c r="B128" s="6">
        <f>[1]Data!C770</f>
        <v>5.66</v>
      </c>
      <c r="C128" s="6">
        <f>[1]Data!I770</f>
        <v>5.84</v>
      </c>
      <c r="D128" s="7">
        <f>[2]Data!B199</f>
        <v>351692</v>
      </c>
      <c r="E128" s="7">
        <f>[2]Data!M199</f>
        <v>254979</v>
      </c>
      <c r="F128" s="8">
        <f t="shared" si="6"/>
        <v>72.500653981324575</v>
      </c>
      <c r="G128" s="9">
        <f>[2]Data!O199</f>
        <v>82.8</v>
      </c>
      <c r="H128" s="9">
        <f>[3]Data!B348</f>
        <v>85.9</v>
      </c>
      <c r="I128" s="8">
        <f>[9]Data!F117</f>
        <v>5</v>
      </c>
      <c r="J128" s="8">
        <f>[9]Data!H117</f>
        <v>3.0555555555555554</v>
      </c>
      <c r="K128" s="8">
        <f>[4]Data!K888</f>
        <v>859.03899999999999</v>
      </c>
      <c r="L128" s="8">
        <f>[4]Data!L888</f>
        <v>2223.5320000000002</v>
      </c>
      <c r="M128" s="8">
        <f>[5]Data!B199</f>
        <v>192632</v>
      </c>
      <c r="N128" s="8">
        <f>[5]Data!H199</f>
        <v>79541.3</v>
      </c>
      <c r="O128" s="8">
        <f>[6]Data!D156</f>
        <v>131.19935894799556</v>
      </c>
      <c r="P128" s="35">
        <f t="shared" si="7"/>
        <v>7.6219884610593041E-3</v>
      </c>
      <c r="Q128" s="35">
        <f>[7]Hoja1!E157</f>
        <v>0.75369999999999993</v>
      </c>
      <c r="R128" s="35">
        <f t="shared" si="8"/>
        <v>1.3267878466233252</v>
      </c>
      <c r="S128" s="35">
        <f t="shared" si="9"/>
        <v>-0.58533333333333371</v>
      </c>
      <c r="T128" s="56">
        <f t="shared" si="10"/>
        <v>-3.5049920645340293E-3</v>
      </c>
      <c r="U128" s="56">
        <f t="shared" si="11"/>
        <v>2.5078561191011539E-2</v>
      </c>
    </row>
    <row r="129" spans="1:21">
      <c r="A129" s="31">
        <v>38990</v>
      </c>
      <c r="B129" s="6">
        <f>[1]Data!C771</f>
        <v>5.913333333333334</v>
      </c>
      <c r="C129" s="6">
        <f>[1]Data!I771</f>
        <v>6.1499999999999995</v>
      </c>
      <c r="D129" s="7">
        <f>[2]Data!B200</f>
        <v>356915</v>
      </c>
      <c r="E129" s="7">
        <f>[2]Data!M200</f>
        <v>262401</v>
      </c>
      <c r="F129" s="8">
        <f t="shared" si="6"/>
        <v>73.519185240183234</v>
      </c>
      <c r="G129" s="9">
        <f>[2]Data!O200</f>
        <v>83.7</v>
      </c>
      <c r="H129" s="9">
        <f>[3]Data!B349</f>
        <v>86.7</v>
      </c>
      <c r="I129" s="8">
        <f>[9]Data!F118</f>
        <v>5.25</v>
      </c>
      <c r="J129" s="8">
        <f>[9]Data!H118</f>
        <v>3.25</v>
      </c>
      <c r="K129" s="8">
        <f>[4]Data!K889</f>
        <v>878.39599999999996</v>
      </c>
      <c r="L129" s="8">
        <f>[4]Data!L889</f>
        <v>2281.6280000000002</v>
      </c>
      <c r="M129" s="8">
        <f>[5]Data!B200</f>
        <v>194783</v>
      </c>
      <c r="N129" s="8">
        <f>[5]Data!H200</f>
        <v>81836</v>
      </c>
      <c r="O129" s="8">
        <f>[6]Data!D157</f>
        <v>133.73462134533872</v>
      </c>
      <c r="P129" s="35">
        <f t="shared" si="7"/>
        <v>7.4774952808796709E-3</v>
      </c>
      <c r="Q129" s="35">
        <f>[7]Hoja1!E158</f>
        <v>0.75883333333333347</v>
      </c>
      <c r="R129" s="35">
        <f t="shared" si="8"/>
        <v>1.3178124313639357</v>
      </c>
      <c r="S129" s="35">
        <f t="shared" si="9"/>
        <v>-0.64279999999999982</v>
      </c>
      <c r="T129" s="56">
        <f t="shared" si="10"/>
        <v>-1.9139408138797442E-2</v>
      </c>
      <c r="U129" s="56">
        <f t="shared" si="11"/>
        <v>6.7877552573031852E-3</v>
      </c>
    </row>
    <row r="130" spans="1:21">
      <c r="A130" s="31">
        <v>39082</v>
      </c>
      <c r="B130" s="6">
        <f>[1]Data!C772</f>
        <v>6.1466666666666674</v>
      </c>
      <c r="C130" s="6">
        <f>[1]Data!I772</f>
        <v>6.3466666666666667</v>
      </c>
      <c r="D130" s="7">
        <f>[2]Data!B201</f>
        <v>361502</v>
      </c>
      <c r="E130" s="7">
        <f>[2]Data!M201</f>
        <v>269302</v>
      </c>
      <c r="F130" s="8">
        <f t="shared" si="6"/>
        <v>74.495300164314443</v>
      </c>
      <c r="G130" s="9">
        <f>[2]Data!O201</f>
        <v>86.3</v>
      </c>
      <c r="H130" s="9">
        <f>[3]Data!B350</f>
        <v>86.6</v>
      </c>
      <c r="I130" s="8">
        <f>[9]Data!F119</f>
        <v>5.25</v>
      </c>
      <c r="J130" s="8">
        <f>[9]Data!H119</f>
        <v>3.25</v>
      </c>
      <c r="K130" s="8">
        <f>[4]Data!K890</f>
        <v>899.92900000000009</v>
      </c>
      <c r="L130" s="8">
        <f>[4]Data!L890</f>
        <v>2349.6480000000001</v>
      </c>
      <c r="M130" s="8">
        <f>[5]Data!B201</f>
        <v>197291</v>
      </c>
      <c r="N130" s="8">
        <f>[5]Data!H201</f>
        <v>81399.399999999994</v>
      </c>
      <c r="O130" s="8">
        <f>[6]Data!D158</f>
        <v>135.10857977019742</v>
      </c>
      <c r="P130" s="35">
        <f t="shared" si="7"/>
        <v>7.401454457599016E-3</v>
      </c>
      <c r="Q130" s="35">
        <f>[7]Hoja1!E159</f>
        <v>0.78183333333333327</v>
      </c>
      <c r="R130" s="35">
        <f t="shared" si="8"/>
        <v>1.2790449797484547</v>
      </c>
      <c r="S130" s="35">
        <f t="shared" si="9"/>
        <v>-0.8046666666666682</v>
      </c>
      <c r="T130" s="56">
        <f t="shared" si="10"/>
        <v>-1.0221351191170847E-2</v>
      </c>
      <c r="U130" s="56">
        <f t="shared" si="11"/>
        <v>2.9859422993675666E-2</v>
      </c>
    </row>
    <row r="131" spans="1:21">
      <c r="A131" s="31">
        <v>39172</v>
      </c>
      <c r="B131" s="6">
        <f>[1]Data!C773</f>
        <v>6.25</v>
      </c>
      <c r="C131" s="6">
        <f>[1]Data!I773</f>
        <v>6.41</v>
      </c>
      <c r="D131" s="7">
        <f>[2]Data!B202</f>
        <v>366510</v>
      </c>
      <c r="E131" s="7">
        <f>[2]Data!M202</f>
        <v>276374</v>
      </c>
      <c r="F131" s="8">
        <f t="shared" si="6"/>
        <v>75.40694660445827</v>
      </c>
      <c r="G131" s="9">
        <f>[2]Data!O202</f>
        <v>89</v>
      </c>
      <c r="H131" s="9">
        <f>[3]Data!B351</f>
        <v>86.6</v>
      </c>
      <c r="I131" s="8">
        <f>[9]Data!F120</f>
        <v>5.25</v>
      </c>
      <c r="J131" s="8">
        <f>[9]Data!H120</f>
        <v>3.3055555555555558</v>
      </c>
      <c r="K131" s="8">
        <f>[4]Data!K891</f>
        <v>929.50900000000001</v>
      </c>
      <c r="L131" s="8">
        <f>[4]Data!L891</f>
        <v>2437.556</v>
      </c>
      <c r="M131" s="8">
        <f>[5]Data!B202</f>
        <v>201458</v>
      </c>
      <c r="N131" s="8">
        <f>[5]Data!H202</f>
        <v>81359.199999999997</v>
      </c>
      <c r="O131" s="8">
        <f>[6]Data!D159</f>
        <v>137.23459187584098</v>
      </c>
      <c r="P131" s="35">
        <f t="shared" si="7"/>
        <v>7.2867925377350998E-3</v>
      </c>
      <c r="Q131" s="35">
        <f>[7]Hoja1!E160</f>
        <v>0.78900000000000003</v>
      </c>
      <c r="R131" s="35">
        <f t="shared" si="8"/>
        <v>1.2674271229404308</v>
      </c>
      <c r="S131" s="35">
        <f t="shared" si="9"/>
        <v>-0.97133333333333294</v>
      </c>
      <c r="T131" s="56">
        <f t="shared" si="10"/>
        <v>-1.5613061127041306E-2</v>
      </c>
      <c r="U131" s="56">
        <f t="shared" si="11"/>
        <v>9.1247317454713206E-3</v>
      </c>
    </row>
    <row r="132" spans="1:21">
      <c r="A132" s="31">
        <v>39263</v>
      </c>
      <c r="B132" s="6">
        <f>[1]Data!C774</f>
        <v>6.25</v>
      </c>
      <c r="C132" s="6">
        <f>[1]Data!I774</f>
        <v>6.4233333333333347</v>
      </c>
      <c r="D132" s="7">
        <f>[2]Data!B203</f>
        <v>368882</v>
      </c>
      <c r="E132" s="7">
        <f>[2]Data!M203</f>
        <v>280297</v>
      </c>
      <c r="F132" s="8">
        <f t="shared" si="6"/>
        <v>75.985545513199341</v>
      </c>
      <c r="G132" s="9">
        <f>[2]Data!O203</f>
        <v>88.1</v>
      </c>
      <c r="H132" s="9">
        <f>[3]Data!B352</f>
        <v>87.7</v>
      </c>
      <c r="I132" s="8">
        <f>[9]Data!F121</f>
        <v>5.25</v>
      </c>
      <c r="J132" s="8">
        <f>[9]Data!H121</f>
        <v>3.3333333333333335</v>
      </c>
      <c r="K132" s="8">
        <f>[4]Data!K892</f>
        <v>972.91899999999998</v>
      </c>
      <c r="L132" s="8">
        <f>[4]Data!L892</f>
        <v>2555.1210000000001</v>
      </c>
      <c r="M132" s="8">
        <f>[5]Data!B203</f>
        <v>203119</v>
      </c>
      <c r="N132" s="8">
        <f>[5]Data!H203</f>
        <v>82731</v>
      </c>
      <c r="O132" s="8">
        <f>[6]Data!D160</f>
        <v>143.76965166833011</v>
      </c>
      <c r="P132" s="35">
        <f t="shared" si="7"/>
        <v>6.9555708621104086E-3</v>
      </c>
      <c r="Q132" s="35">
        <f>[7]Hoja1!E161</f>
        <v>0.83330000000000004</v>
      </c>
      <c r="R132" s="35">
        <f t="shared" si="8"/>
        <v>1.2000480019200768</v>
      </c>
      <c r="S132" s="35">
        <f t="shared" si="9"/>
        <v>-0.82279999999999998</v>
      </c>
      <c r="T132" s="56">
        <f t="shared" si="10"/>
        <v>-4.6520566703868838E-2</v>
      </c>
      <c r="U132" s="56">
        <f t="shared" si="11"/>
        <v>5.4627400542286875E-2</v>
      </c>
    </row>
    <row r="133" spans="1:21">
      <c r="A133" s="31">
        <v>39355</v>
      </c>
      <c r="B133" s="6">
        <f>[1]Data!C775</f>
        <v>6.3999999999999995</v>
      </c>
      <c r="C133" s="6">
        <f>[1]Data!I775</f>
        <v>6.72</v>
      </c>
      <c r="D133" s="7">
        <f>[2]Data!B204</f>
        <v>373086</v>
      </c>
      <c r="E133" s="7">
        <f>[2]Data!M204</f>
        <v>284733</v>
      </c>
      <c r="F133" s="8">
        <f t="shared" si="6"/>
        <v>76.318328749939695</v>
      </c>
      <c r="G133" s="9">
        <f>[2]Data!O204</f>
        <v>87.4</v>
      </c>
      <c r="H133" s="9">
        <f>[3]Data!B353</f>
        <v>88.3</v>
      </c>
      <c r="I133" s="8">
        <f>[9]Data!F122</f>
        <v>5.083333333333333</v>
      </c>
      <c r="J133" s="8">
        <f>[9]Data!H122</f>
        <v>3.3611111111111107</v>
      </c>
      <c r="K133" s="8">
        <f>[4]Data!K893</f>
        <v>1011.529</v>
      </c>
      <c r="L133" s="8">
        <f>[4]Data!L893</f>
        <v>2692.3030000000003</v>
      </c>
      <c r="M133" s="8">
        <f>[5]Data!B204</f>
        <v>206570</v>
      </c>
      <c r="N133" s="8">
        <f>[5]Data!H204</f>
        <v>82173.100000000006</v>
      </c>
      <c r="O133" s="8">
        <f>[6]Data!D161</f>
        <v>145.40336777197126</v>
      </c>
      <c r="P133" s="35">
        <f t="shared" si="7"/>
        <v>6.8774197965500317E-3</v>
      </c>
      <c r="Q133" s="35">
        <f>[7]Hoja1!E162</f>
        <v>0.85376666666666667</v>
      </c>
      <c r="R133" s="35">
        <f t="shared" si="8"/>
        <v>1.1712802092687307</v>
      </c>
      <c r="S133" s="35">
        <f t="shared" si="9"/>
        <v>-1.2347999999999999</v>
      </c>
      <c r="T133" s="56">
        <f t="shared" si="10"/>
        <v>-1.1299349357455135E-2</v>
      </c>
      <c r="U133" s="56">
        <f t="shared" si="11"/>
        <v>2.4264211024203591E-2</v>
      </c>
    </row>
    <row r="134" spans="1:21">
      <c r="A134" s="31">
        <v>39447</v>
      </c>
      <c r="B134" s="6">
        <f>[1]Data!C776</f>
        <v>6.6499999999999995</v>
      </c>
      <c r="C134" s="6">
        <f>[1]Data!I776</f>
        <v>7.1166666666666671</v>
      </c>
      <c r="D134" s="7">
        <f>[2]Data!B205</f>
        <v>374588</v>
      </c>
      <c r="E134" s="7">
        <f>[2]Data!M205</f>
        <v>290341</v>
      </c>
      <c r="F134" s="8">
        <f t="shared" si="6"/>
        <v>77.509423686823922</v>
      </c>
      <c r="G134" s="9">
        <f>[2]Data!O205</f>
        <v>89</v>
      </c>
      <c r="H134" s="9">
        <f>[3]Data!B354</f>
        <v>89.1</v>
      </c>
      <c r="I134" s="8">
        <f>[9]Data!F123</f>
        <v>4.416666666666667</v>
      </c>
      <c r="J134" s="8">
        <f>[9]Data!H123</f>
        <v>3.1111111111111107</v>
      </c>
      <c r="K134" s="8">
        <f>[4]Data!K894</f>
        <v>1027.31</v>
      </c>
      <c r="L134" s="8">
        <f>[4]Data!L894</f>
        <v>2872.7919999999999</v>
      </c>
      <c r="M134" s="8">
        <f>[5]Data!B205</f>
        <v>209028</v>
      </c>
      <c r="N134" s="8">
        <f>[5]Data!H205</f>
        <v>85058.4</v>
      </c>
      <c r="O134" s="8">
        <f>[6]Data!D162</f>
        <v>149.87020845789087</v>
      </c>
      <c r="P134" s="35">
        <f t="shared" si="7"/>
        <v>6.6724401753332496E-3</v>
      </c>
      <c r="Q134" s="35">
        <f>[7]Hoja1!E163</f>
        <v>0.89656666666666673</v>
      </c>
      <c r="R134" s="35">
        <f t="shared" si="8"/>
        <v>1.1153660259508495</v>
      </c>
      <c r="S134" s="35">
        <f t="shared" si="9"/>
        <v>-2.0621333333333323</v>
      </c>
      <c r="T134" s="56">
        <f t="shared" si="10"/>
        <v>-3.025791563139979E-2</v>
      </c>
      <c r="U134" s="56">
        <f t="shared" si="11"/>
        <v>4.8914721132559721E-2</v>
      </c>
    </row>
    <row r="135" spans="1:21">
      <c r="A135" s="31">
        <v>39538</v>
      </c>
      <c r="B135" s="6">
        <f>[1]Data!C777</f>
        <v>6.9766666666666666</v>
      </c>
      <c r="C135" s="6">
        <f>[1]Data!I777</f>
        <v>7.5900000000000007</v>
      </c>
      <c r="D135" s="7">
        <f>[2]Data!B206</f>
        <v>378522</v>
      </c>
      <c r="E135" s="7">
        <f>[2]Data!M206</f>
        <v>297889</v>
      </c>
      <c r="F135" s="8">
        <f t="shared" si="6"/>
        <v>78.69793565499495</v>
      </c>
      <c r="G135" s="9">
        <f>[2]Data!O206</f>
        <v>91.5</v>
      </c>
      <c r="H135" s="9">
        <f>[3]Data!B355</f>
        <v>90.3</v>
      </c>
      <c r="I135" s="8">
        <f>[9]Data!F124</f>
        <v>2.75</v>
      </c>
      <c r="J135" s="8">
        <f>[9]Data!H124</f>
        <v>2.3611111111111112</v>
      </c>
      <c r="K135" s="8">
        <f>[4]Data!K895</f>
        <v>1030.3609999999999</v>
      </c>
      <c r="L135" s="8">
        <f>[4]Data!L895</f>
        <v>2977.6480000000001</v>
      </c>
      <c r="M135" s="8">
        <f>[5]Data!B206</f>
        <v>210043</v>
      </c>
      <c r="N135" s="8">
        <f>[5]Data!H206</f>
        <v>86295.7</v>
      </c>
      <c r="O135" s="8">
        <f>[6]Data!D163</f>
        <v>149.71469746867939</v>
      </c>
      <c r="P135" s="35">
        <f t="shared" si="7"/>
        <v>6.6793709429176246E-3</v>
      </c>
      <c r="Q135" s="35">
        <f>[7]Hoja1!E164</f>
        <v>0.91766666666666674</v>
      </c>
      <c r="R135" s="35">
        <f t="shared" si="8"/>
        <v>1.0897203051216853</v>
      </c>
      <c r="S135" s="35">
        <f t="shared" si="9"/>
        <v>-4.1422666666666661</v>
      </c>
      <c r="T135" s="56">
        <f t="shared" si="10"/>
        <v>1.0381764908888869E-3</v>
      </c>
      <c r="U135" s="56">
        <f t="shared" si="11"/>
        <v>2.3261562929573237E-2</v>
      </c>
    </row>
    <row r="136" spans="1:21">
      <c r="A136" s="31">
        <v>39629</v>
      </c>
      <c r="B136" s="6">
        <f>[1]Data!C778</f>
        <v>7.25</v>
      </c>
      <c r="C136" s="6">
        <f>[1]Data!I778</f>
        <v>7.8</v>
      </c>
      <c r="D136" s="7">
        <f>[2]Data!B207</f>
        <v>379616</v>
      </c>
      <c r="E136" s="7">
        <f>[2]Data!M207</f>
        <v>305566</v>
      </c>
      <c r="F136" s="8">
        <f t="shared" si="6"/>
        <v>80.493446008598156</v>
      </c>
      <c r="G136" s="9">
        <f>[2]Data!O207</f>
        <v>99</v>
      </c>
      <c r="H136" s="9">
        <f>[3]Data!B356</f>
        <v>91.6</v>
      </c>
      <c r="I136" s="8">
        <f>[9]Data!F125</f>
        <v>2</v>
      </c>
      <c r="J136" s="8">
        <f>[9]Data!H125</f>
        <v>1.8333333333333333</v>
      </c>
      <c r="K136" s="8">
        <f>[4]Data!K896</f>
        <v>1026.5839999999998</v>
      </c>
      <c r="L136" s="8">
        <f>[4]Data!L896</f>
        <v>3064.6530000000002</v>
      </c>
      <c r="M136" s="8">
        <f>[5]Data!B207</f>
        <v>209109</v>
      </c>
      <c r="N136" s="8">
        <f>[5]Data!H207</f>
        <v>88016.2</v>
      </c>
      <c r="O136" s="8">
        <f>[6]Data!D164</f>
        <v>155.98264125554394</v>
      </c>
      <c r="P136" s="35">
        <f t="shared" si="7"/>
        <v>6.4109697845269563E-3</v>
      </c>
      <c r="Q136" s="35">
        <f>[7]Hoja1!E165</f>
        <v>0.95073333333333332</v>
      </c>
      <c r="R136" s="35">
        <f t="shared" si="8"/>
        <v>1.0518196479910245</v>
      </c>
      <c r="S136" s="35">
        <f t="shared" si="9"/>
        <v>-5.1177333333333337</v>
      </c>
      <c r="T136" s="56">
        <f t="shared" si="10"/>
        <v>-4.1013260965413245E-2</v>
      </c>
      <c r="U136" s="56">
        <f t="shared" si="11"/>
        <v>3.53994001600592E-2</v>
      </c>
    </row>
    <row r="137" spans="1:21">
      <c r="A137" s="31">
        <v>39721</v>
      </c>
      <c r="B137" s="6">
        <f>[1]Data!C779</f>
        <v>7.1733333333333329</v>
      </c>
      <c r="C137" s="6">
        <f>[1]Data!I779</f>
        <v>7.4433333333333325</v>
      </c>
      <c r="D137" s="7">
        <f>[2]Data!B208</f>
        <v>382361</v>
      </c>
      <c r="E137" s="7">
        <f>[2]Data!M208</f>
        <v>315248</v>
      </c>
      <c r="F137" s="8">
        <f t="shared" si="6"/>
        <v>82.447739178420392</v>
      </c>
      <c r="G137" s="9">
        <f>[2]Data!O208</f>
        <v>105</v>
      </c>
      <c r="H137" s="9">
        <f>[3]Data!B357</f>
        <v>92.7</v>
      </c>
      <c r="I137" s="8">
        <f>[9]Data!F126</f>
        <v>2</v>
      </c>
      <c r="J137" s="8">
        <f>[9]Data!H126</f>
        <v>1.8333333333333333</v>
      </c>
      <c r="K137" s="8">
        <f>[4]Data!K897</f>
        <v>1054.117</v>
      </c>
      <c r="L137" s="8">
        <f>[4]Data!L897</f>
        <v>3215.6030000000001</v>
      </c>
      <c r="M137" s="8">
        <f>[5]Data!B208</f>
        <v>208344</v>
      </c>
      <c r="N137" s="8">
        <f>[5]Data!H208</f>
        <v>89061</v>
      </c>
      <c r="O137" s="8">
        <f>[6]Data!D165</f>
        <v>151.50620121931559</v>
      </c>
      <c r="P137" s="35">
        <f t="shared" si="7"/>
        <v>6.6003898979186447E-3</v>
      </c>
      <c r="Q137" s="35">
        <f>[7]Hoja1!E166</f>
        <v>0.86896666666666667</v>
      </c>
      <c r="R137" s="35">
        <f t="shared" si="8"/>
        <v>1.1507921285818405</v>
      </c>
      <c r="S137" s="35">
        <f t="shared" si="9"/>
        <v>-5.5003999999999991</v>
      </c>
      <c r="T137" s="56">
        <f t="shared" si="10"/>
        <v>2.9118170802778565E-2</v>
      </c>
      <c r="U137" s="56">
        <f t="shared" si="11"/>
        <v>-8.9928850371068347E-2</v>
      </c>
    </row>
    <row r="138" spans="1:21">
      <c r="A138" s="31">
        <v>39813</v>
      </c>
      <c r="B138" s="6">
        <f>[1]Data!C780</f>
        <v>5.2866666666666662</v>
      </c>
      <c r="C138" s="6">
        <f>[1]Data!I780</f>
        <v>5.0599999999999996</v>
      </c>
      <c r="D138" s="7">
        <f>[2]Data!B209</f>
        <v>380564</v>
      </c>
      <c r="E138" s="7">
        <f>[2]Data!M209</f>
        <v>315928</v>
      </c>
      <c r="F138" s="8">
        <f t="shared" si="6"/>
        <v>83.015734541364921</v>
      </c>
      <c r="G138" s="9">
        <f>[2]Data!O209</f>
        <v>102.7</v>
      </c>
      <c r="H138" s="9">
        <f>[3]Data!B358</f>
        <v>92.4</v>
      </c>
      <c r="I138" s="8">
        <f>[9]Data!F127</f>
        <v>0.70833333333333337</v>
      </c>
      <c r="J138" s="8">
        <f>[9]Data!H127</f>
        <v>0.98055555555555562</v>
      </c>
      <c r="K138" s="8">
        <f>[4]Data!K898</f>
        <v>1134.8790000000001</v>
      </c>
      <c r="L138" s="8">
        <f>[4]Data!L898</f>
        <v>3363.067</v>
      </c>
      <c r="M138" s="8">
        <f>[5]Data!B209</f>
        <v>207866</v>
      </c>
      <c r="N138" s="8">
        <f>[5]Data!H209</f>
        <v>89153.4</v>
      </c>
      <c r="O138" s="8">
        <f>[6]Data!D166</f>
        <v>120.92502211415457</v>
      </c>
      <c r="P138" s="35">
        <f t="shared" si="7"/>
        <v>8.2695870756673406E-3</v>
      </c>
      <c r="Q138" s="35">
        <f>[7]Hoja1!E167</f>
        <v>0.67266666666666675</v>
      </c>
      <c r="R138" s="35">
        <f t="shared" si="8"/>
        <v>1.4866204162537164</v>
      </c>
      <c r="S138" s="35">
        <f t="shared" si="9"/>
        <v>-5.3635333333333328</v>
      </c>
      <c r="T138" s="56">
        <f t="shared" si="10"/>
        <v>0.2254558546684331</v>
      </c>
      <c r="U138" s="56">
        <f t="shared" si="11"/>
        <v>-0.25605485401804384</v>
      </c>
    </row>
    <row r="139" spans="1:21">
      <c r="A139" s="31">
        <v>39903</v>
      </c>
      <c r="B139" s="6">
        <f>[1]Data!C781</f>
        <v>3.6166666666666667</v>
      </c>
      <c r="C139" s="6">
        <f>[1]Data!I781</f>
        <v>3.3533333333333335</v>
      </c>
      <c r="D139" s="7">
        <f>[2]Data!B210</f>
        <v>384075</v>
      </c>
      <c r="E139" s="7">
        <f>[2]Data!M210</f>
        <v>317015</v>
      </c>
      <c r="F139" s="8">
        <f t="shared" si="6"/>
        <v>82.539868515263947</v>
      </c>
      <c r="G139" s="9">
        <f>[2]Data!O210</f>
        <v>97.6</v>
      </c>
      <c r="H139" s="9">
        <f>[3]Data!B359</f>
        <v>92.5</v>
      </c>
      <c r="I139" s="8">
        <f>[9]Data!F128</f>
        <v>0.125</v>
      </c>
      <c r="J139" s="8">
        <f>[9]Data!H128</f>
        <v>0.3527777777777778</v>
      </c>
      <c r="K139" s="8">
        <f>[4]Data!K899</f>
        <v>1181.1790000000001</v>
      </c>
      <c r="L139" s="8">
        <f>[4]Data!L899</f>
        <v>3450.8329999999996</v>
      </c>
      <c r="M139" s="8">
        <f>[5]Data!B210</f>
        <v>208698</v>
      </c>
      <c r="N139" s="8">
        <f>[5]Data!H210</f>
        <v>88698.3</v>
      </c>
      <c r="O139" s="8">
        <f>[6]Data!D167</f>
        <v>121.95965002061418</v>
      </c>
      <c r="P139" s="35">
        <f t="shared" si="7"/>
        <v>8.1994331717988329E-3</v>
      </c>
      <c r="Q139" s="35">
        <f>[7]Hoja1!E168</f>
        <v>0.65883333333333338</v>
      </c>
      <c r="R139" s="35">
        <f t="shared" si="8"/>
        <v>1.5178345560333923</v>
      </c>
      <c r="S139" s="35">
        <f t="shared" si="9"/>
        <v>-3.5470000000000002</v>
      </c>
      <c r="T139" s="56">
        <f t="shared" si="10"/>
        <v>-8.5195509075948195E-3</v>
      </c>
      <c r="U139" s="56">
        <f t="shared" si="11"/>
        <v>-2.077931817681411E-2</v>
      </c>
    </row>
    <row r="140" spans="1:21">
      <c r="A140" s="31">
        <v>39994</v>
      </c>
      <c r="B140" s="6">
        <f>[1]Data!C782</f>
        <v>3.02</v>
      </c>
      <c r="C140" s="6">
        <f>[1]Data!I782</f>
        <v>3.16</v>
      </c>
      <c r="D140" s="7">
        <f>[2]Data!B211</f>
        <v>386924</v>
      </c>
      <c r="E140" s="7">
        <f>[2]Data!M211</f>
        <v>312540</v>
      </c>
      <c r="F140" s="8">
        <f t="shared" ref="F140:F192" si="12">E140/D140*100</f>
        <v>80.775552821742764</v>
      </c>
      <c r="G140" s="9">
        <f>[2]Data!O211</f>
        <v>88.1</v>
      </c>
      <c r="H140" s="9">
        <f>[3]Data!B360</f>
        <v>92.9</v>
      </c>
      <c r="I140" s="8">
        <f>[9]Data!F129</f>
        <v>0.125</v>
      </c>
      <c r="J140" s="8">
        <f>[9]Data!H129</f>
        <v>0.15833333333333333</v>
      </c>
      <c r="K140" s="8">
        <f>[4]Data!K900</f>
        <v>1233.7159999999999</v>
      </c>
      <c r="L140" s="8">
        <f>[4]Data!L900</f>
        <v>3508.116</v>
      </c>
      <c r="M140" s="8">
        <f>[5]Data!B211</f>
        <v>212018</v>
      </c>
      <c r="N140" s="8">
        <f>[5]Data!H211</f>
        <v>89407.8</v>
      </c>
      <c r="O140" s="8">
        <f>[6]Data!D168</f>
        <v>136.71770101553878</v>
      </c>
      <c r="P140" s="35">
        <f t="shared" ref="P140:P192" si="13">1/O140</f>
        <v>7.3143418341005025E-3</v>
      </c>
      <c r="Q140" s="35">
        <f>[7]Hoja1!E169</f>
        <v>0.77636666666666665</v>
      </c>
      <c r="R140" s="35">
        <f t="shared" ref="R140:R192" si="14">1/Q140</f>
        <v>1.2880511785668285</v>
      </c>
      <c r="S140" s="35">
        <f t="shared" si="9"/>
        <v>-2.4248666666666669</v>
      </c>
      <c r="T140" s="56">
        <f t="shared" si="10"/>
        <v>-0.11422797089890935</v>
      </c>
      <c r="U140" s="56">
        <f t="shared" si="11"/>
        <v>0.16415432310862144</v>
      </c>
    </row>
    <row r="141" spans="1:21">
      <c r="A141" s="31">
        <v>40086</v>
      </c>
      <c r="B141" s="6">
        <f>[1]Data!C783</f>
        <v>3</v>
      </c>
      <c r="C141" s="6">
        <f>[1]Data!I783</f>
        <v>3.2699999999999996</v>
      </c>
      <c r="D141" s="7">
        <f>[2]Data!B212</f>
        <v>388103</v>
      </c>
      <c r="E141" s="7">
        <f>[2]Data!M212</f>
        <v>313579</v>
      </c>
      <c r="F141" s="8">
        <f t="shared" si="12"/>
        <v>80.797880974895847</v>
      </c>
      <c r="G141" s="9">
        <f>[2]Data!O212</f>
        <v>86.5</v>
      </c>
      <c r="H141" s="9">
        <f>[3]Data!B361</f>
        <v>93.8</v>
      </c>
      <c r="I141" s="8">
        <f>[9]Data!F130</f>
        <v>0.125</v>
      </c>
      <c r="J141" s="8">
        <f>[9]Data!H130</f>
        <v>0.15833333333333333</v>
      </c>
      <c r="K141" s="8">
        <f>[4]Data!K901</f>
        <v>1243.732</v>
      </c>
      <c r="L141" s="8">
        <f>[4]Data!L901</f>
        <v>3551.0569999999998</v>
      </c>
      <c r="M141" s="8">
        <f>[5]Data!B212</f>
        <v>212914</v>
      </c>
      <c r="N141" s="8">
        <f>[5]Data!H212</f>
        <v>91476.7</v>
      </c>
      <c r="O141" s="8">
        <f>[6]Data!D169</f>
        <v>145.91049288372082</v>
      </c>
      <c r="P141" s="35">
        <f t="shared" si="13"/>
        <v>6.8535167021670012E-3</v>
      </c>
      <c r="Q141" s="35">
        <f>[7]Hoja1!E170</f>
        <v>0.84916666666666663</v>
      </c>
      <c r="R141" s="35">
        <f t="shared" si="14"/>
        <v>1.1776251226692838</v>
      </c>
      <c r="S141" s="35">
        <f t="shared" ref="S141:S192" si="15">I141-B141+4*(Q141-Q140)</f>
        <v>-2.5838000000000001</v>
      </c>
      <c r="T141" s="56">
        <f t="shared" si="10"/>
        <v>-6.5075147877954542E-2</v>
      </c>
      <c r="U141" s="56">
        <f t="shared" si="11"/>
        <v>8.963055925151811E-2</v>
      </c>
    </row>
    <row r="142" spans="1:21">
      <c r="A142" s="31">
        <v>40178</v>
      </c>
      <c r="B142" s="6">
        <f>[1]Data!C784</f>
        <v>3.4759999999999995</v>
      </c>
      <c r="C142" s="6">
        <f>[1]Data!I784</f>
        <v>3.9530158730158731</v>
      </c>
      <c r="D142" s="7">
        <f>[2]Data!B213</f>
        <v>391029</v>
      </c>
      <c r="E142" s="7">
        <f>[2]Data!M213</f>
        <v>320596</v>
      </c>
      <c r="F142" s="8">
        <f t="shared" si="12"/>
        <v>81.987780957422601</v>
      </c>
      <c r="G142" s="9">
        <f>[2]Data!O213</f>
        <v>90.2</v>
      </c>
      <c r="H142" s="9">
        <f>[3]Data!B362</f>
        <v>94.3</v>
      </c>
      <c r="I142" s="8">
        <f>[9]Data!F131</f>
        <v>0.125</v>
      </c>
      <c r="J142" s="8">
        <f>[9]Data!H131</f>
        <v>0.15833333333333333</v>
      </c>
      <c r="K142" s="8">
        <f>[4]Data!K902</f>
        <v>1232.4110000000001</v>
      </c>
      <c r="L142" s="8">
        <f>[4]Data!L902</f>
        <v>3544.2560000000003</v>
      </c>
      <c r="M142" s="8">
        <f>[5]Data!B213</f>
        <v>215723</v>
      </c>
      <c r="N142" s="8">
        <f>[5]Data!H213</f>
        <v>93849</v>
      </c>
      <c r="O142" s="8">
        <f>[6]Data!D170</f>
        <v>155.47164248131278</v>
      </c>
      <c r="P142" s="35">
        <f t="shared" si="13"/>
        <v>6.4320411365062728E-3</v>
      </c>
      <c r="Q142" s="35">
        <f>[7]Hoja1!E171</f>
        <v>0.91026666666666667</v>
      </c>
      <c r="R142" s="35">
        <f t="shared" si="14"/>
        <v>1.098579170938919</v>
      </c>
      <c r="S142" s="35">
        <f t="shared" si="15"/>
        <v>-3.1065999999999994</v>
      </c>
      <c r="T142" s="56">
        <f t="shared" si="10"/>
        <v>-6.3469980256374292E-2</v>
      </c>
      <c r="U142" s="56">
        <f t="shared" si="11"/>
        <v>6.9482120447245402E-2</v>
      </c>
    </row>
    <row r="143" spans="1:21">
      <c r="A143" s="31">
        <v>40268</v>
      </c>
      <c r="B143" s="6">
        <f>[1]Data!C785</f>
        <v>3.8260000000000001</v>
      </c>
      <c r="C143" s="6">
        <f>[1]Data!I785</f>
        <v>4.2300000000000004</v>
      </c>
      <c r="D143" s="7">
        <f>[2]Data!B214</f>
        <v>392736</v>
      </c>
      <c r="E143" s="7">
        <f>[2]Data!M214</f>
        <v>328032</v>
      </c>
      <c r="F143" s="8">
        <f t="shared" si="12"/>
        <v>83.524810559765342</v>
      </c>
      <c r="G143" s="9">
        <f>[2]Data!O214</f>
        <v>95.6</v>
      </c>
      <c r="H143" s="9">
        <f>[3]Data!B363</f>
        <v>95.2</v>
      </c>
      <c r="I143" s="8">
        <f>[9]Data!F132</f>
        <v>0.125</v>
      </c>
      <c r="J143" s="8">
        <f>[9]Data!H132</f>
        <v>0.15833333333333333</v>
      </c>
      <c r="K143" s="8">
        <f>[4]Data!K903</f>
        <v>1219.7570000000001</v>
      </c>
      <c r="L143" s="8">
        <f>[4]Data!L903</f>
        <v>3588.5529999999999</v>
      </c>
      <c r="M143" s="8">
        <f>[5]Data!B214</f>
        <v>216756</v>
      </c>
      <c r="N143" s="8">
        <f>[5]Data!H214</f>
        <v>97268.7</v>
      </c>
      <c r="O143" s="8">
        <f>[6]Data!D171</f>
        <v>156.2554402751465</v>
      </c>
      <c r="P143" s="35">
        <f t="shared" si="13"/>
        <v>6.3997771740882991E-3</v>
      </c>
      <c r="Q143" s="35">
        <f>[7]Hoja1!E172</f>
        <v>0.89890000000000014</v>
      </c>
      <c r="R143" s="35">
        <f t="shared" si="14"/>
        <v>1.1124707976415618</v>
      </c>
      <c r="S143" s="35">
        <f t="shared" si="15"/>
        <v>-3.7464666666666662</v>
      </c>
      <c r="T143" s="56">
        <f t="shared" si="10"/>
        <v>-5.0287542465010659E-3</v>
      </c>
      <c r="U143" s="56">
        <f t="shared" si="11"/>
        <v>-1.2565803296661779E-2</v>
      </c>
    </row>
    <row r="144" spans="1:21">
      <c r="A144" s="31">
        <v>40359</v>
      </c>
      <c r="B144" s="6">
        <f>[1]Data!C786</f>
        <v>4.3993333333333338</v>
      </c>
      <c r="C144" s="6">
        <f>[1]Data!I786</f>
        <v>4.7458333333333336</v>
      </c>
      <c r="D144" s="7">
        <f>[2]Data!B215</f>
        <v>395377</v>
      </c>
      <c r="E144" s="7">
        <f>[2]Data!M215</f>
        <v>339614</v>
      </c>
      <c r="F144" s="8">
        <f t="shared" si="12"/>
        <v>85.896245861544813</v>
      </c>
      <c r="G144" s="9">
        <f>[2]Data!O215</f>
        <v>106.3</v>
      </c>
      <c r="H144" s="9">
        <f>[3]Data!B364</f>
        <v>95.8</v>
      </c>
      <c r="I144" s="8">
        <f>[9]Data!F133</f>
        <v>0.125</v>
      </c>
      <c r="J144" s="8">
        <f>[9]Data!H133</f>
        <v>0.18611111111111112</v>
      </c>
      <c r="K144" s="8">
        <f>[4]Data!K904</f>
        <v>1234.5840000000001</v>
      </c>
      <c r="L144" s="8">
        <f>[4]Data!L904</f>
        <v>3669.9049999999997</v>
      </c>
      <c r="M144" s="8">
        <f>[5]Data!B215</f>
        <v>219925</v>
      </c>
      <c r="N144" s="8">
        <f>[5]Data!H215</f>
        <v>96290.5</v>
      </c>
      <c r="O144" s="8">
        <f>[6]Data!D172</f>
        <v>154.66079457589206</v>
      </c>
      <c r="P144" s="35">
        <f t="shared" si="13"/>
        <v>6.4657627212001681E-3</v>
      </c>
      <c r="Q144" s="35">
        <f>[7]Hoja1!E173</f>
        <v>0.87709999999999999</v>
      </c>
      <c r="R144" s="35">
        <f t="shared" si="14"/>
        <v>1.1401208528103979</v>
      </c>
      <c r="S144" s="35">
        <f t="shared" si="15"/>
        <v>-4.3615333333333339</v>
      </c>
      <c r="T144" s="56">
        <f t="shared" ref="T144:T192" si="16">LN(P144)-LN(P143)</f>
        <v>1.0257809038056287E-2</v>
      </c>
      <c r="U144" s="56">
        <f t="shared" ref="U144:U192" si="17">LN(Q144)-LN(Q143)</f>
        <v>-2.4550782622017847E-2</v>
      </c>
    </row>
    <row r="145" spans="1:21">
      <c r="A145" s="31">
        <v>40451</v>
      </c>
      <c r="B145" s="6">
        <f>[1]Data!C787</f>
        <v>4.5</v>
      </c>
      <c r="C145" s="6">
        <f>[1]Data!I787</f>
        <v>4.7991666666666672</v>
      </c>
      <c r="D145" s="7">
        <f>[2]Data!B216</f>
        <v>398161</v>
      </c>
      <c r="E145" s="7">
        <f>[2]Data!M216</f>
        <v>344595</v>
      </c>
      <c r="F145" s="8">
        <f t="shared" si="12"/>
        <v>86.546648215169242</v>
      </c>
      <c r="G145" s="9">
        <f>[2]Data!O216</f>
        <v>108.2</v>
      </c>
      <c r="H145" s="9">
        <f>[3]Data!B365</f>
        <v>96.5</v>
      </c>
      <c r="I145" s="8">
        <f>[9]Data!F134</f>
        <v>0.125</v>
      </c>
      <c r="J145" s="8">
        <f>[9]Data!H134</f>
        <v>0.3527777777777778</v>
      </c>
      <c r="K145" s="8">
        <f>[4]Data!K905</f>
        <v>1281.655</v>
      </c>
      <c r="L145" s="8">
        <f>[4]Data!L905</f>
        <v>3756.3890000000001</v>
      </c>
      <c r="M145" s="8">
        <f>[5]Data!B216</f>
        <v>222130</v>
      </c>
      <c r="N145" s="8">
        <f>[5]Data!H216</f>
        <v>96084.9</v>
      </c>
      <c r="O145" s="8">
        <f>[6]Data!D173</f>
        <v>154.92529285291866</v>
      </c>
      <c r="P145" s="35">
        <f t="shared" si="13"/>
        <v>6.4547239613700095E-3</v>
      </c>
      <c r="Q145" s="35">
        <f>[7]Hoja1!E174</f>
        <v>0.91903333333333326</v>
      </c>
      <c r="R145" s="35">
        <f t="shared" si="14"/>
        <v>1.0880998150230314</v>
      </c>
      <c r="S145" s="35">
        <f t="shared" si="15"/>
        <v>-4.2072666666666674</v>
      </c>
      <c r="T145" s="56">
        <f t="shared" si="16"/>
        <v>-1.7087224014407099E-3</v>
      </c>
      <c r="U145" s="56">
        <f t="shared" si="17"/>
        <v>4.6701382049957274E-2</v>
      </c>
    </row>
    <row r="146" spans="1:21">
      <c r="A146" s="31">
        <v>40543</v>
      </c>
      <c r="B146" s="6">
        <f>[1]Data!C788</f>
        <v>4.6593333333333335</v>
      </c>
      <c r="C146" s="6">
        <f>[1]Data!I788</f>
        <v>4.95</v>
      </c>
      <c r="D146" s="7">
        <f>[2]Data!B217</f>
        <v>401665</v>
      </c>
      <c r="E146" s="7">
        <f>[2]Data!M217</f>
        <v>351116</v>
      </c>
      <c r="F146" s="8">
        <f t="shared" si="12"/>
        <v>87.415134502632796</v>
      </c>
      <c r="G146" s="9">
        <f>[2]Data!O217</f>
        <v>111.1</v>
      </c>
      <c r="H146" s="9">
        <f>[3]Data!B366</f>
        <v>96.9</v>
      </c>
      <c r="I146" s="8">
        <f>[9]Data!F135</f>
        <v>0.125</v>
      </c>
      <c r="J146" s="8">
        <f>[9]Data!H135</f>
        <v>0.39166666666666666</v>
      </c>
      <c r="K146" s="8">
        <f>[4]Data!K906</f>
        <v>1303.7370000000001</v>
      </c>
      <c r="L146" s="8">
        <f>[4]Data!L906</f>
        <v>3870.5230000000001</v>
      </c>
      <c r="M146" s="8">
        <f>[5]Data!B217</f>
        <v>224639</v>
      </c>
      <c r="N146" s="8">
        <f>[5]Data!H217</f>
        <v>96551.6</v>
      </c>
      <c r="O146" s="8">
        <f>[6]Data!D174</f>
        <v>163.884128108624</v>
      </c>
      <c r="P146" s="35">
        <f t="shared" si="13"/>
        <v>6.1018721674937935E-3</v>
      </c>
      <c r="Q146" s="35">
        <f>[7]Hoja1!E175</f>
        <v>0.98473333333333335</v>
      </c>
      <c r="R146" s="35">
        <f t="shared" si="14"/>
        <v>1.0155033511610587</v>
      </c>
      <c r="S146" s="35">
        <f t="shared" si="15"/>
        <v>-4.2715333333333332</v>
      </c>
      <c r="T146" s="56">
        <f t="shared" si="16"/>
        <v>-5.6216623052331549E-2</v>
      </c>
      <c r="U146" s="56">
        <f t="shared" si="17"/>
        <v>6.9048483931096541E-2</v>
      </c>
    </row>
    <row r="147" spans="1:21">
      <c r="A147" s="31">
        <v>40633</v>
      </c>
      <c r="B147" s="6">
        <f>[1]Data!C789</f>
        <v>4.75</v>
      </c>
      <c r="C147" s="6">
        <f>[1]Data!I789</f>
        <v>4.9308333333333332</v>
      </c>
      <c r="D147" s="7">
        <f>[2]Data!B218</f>
        <v>400468</v>
      </c>
      <c r="E147" s="7">
        <f>[2]Data!M218</f>
        <v>356520</v>
      </c>
      <c r="F147" s="8">
        <f t="shared" si="12"/>
        <v>89.025839767472064</v>
      </c>
      <c r="G147" s="9">
        <f>[2]Data!O218</f>
        <v>117.4</v>
      </c>
      <c r="H147" s="9">
        <f>[3]Data!B367</f>
        <v>98.3</v>
      </c>
      <c r="I147" s="8">
        <f>[9]Data!F136</f>
        <v>0.125</v>
      </c>
      <c r="J147" s="8">
        <f>[9]Data!H136</f>
        <v>0.39166666666666666</v>
      </c>
      <c r="K147" s="8">
        <f>[4]Data!K907</f>
        <v>1332.7760000000001</v>
      </c>
      <c r="L147" s="8">
        <f>[4]Data!L907</f>
        <v>3970.335</v>
      </c>
      <c r="M147" s="8">
        <f>[5]Data!B218</f>
        <v>226080</v>
      </c>
      <c r="N147" s="8">
        <f>[5]Data!H218</f>
        <v>97484.9</v>
      </c>
      <c r="O147" s="8">
        <f>[6]Data!D175</f>
        <v>165.82773316212734</v>
      </c>
      <c r="P147" s="35">
        <f t="shared" si="13"/>
        <v>6.0303543980928364E-3</v>
      </c>
      <c r="Q147" s="35">
        <f>[7]Hoja1!E176</f>
        <v>1.0140333333333336</v>
      </c>
      <c r="R147" s="35">
        <f t="shared" si="14"/>
        <v>0.98616087571085742</v>
      </c>
      <c r="S147" s="35">
        <f t="shared" si="15"/>
        <v>-4.5077999999999996</v>
      </c>
      <c r="T147" s="56">
        <f t="shared" si="16"/>
        <v>-1.1789855296663099E-2</v>
      </c>
      <c r="U147" s="56">
        <f t="shared" si="17"/>
        <v>2.932017978222632E-2</v>
      </c>
    </row>
    <row r="148" spans="1:21">
      <c r="A148" s="31">
        <v>40724</v>
      </c>
      <c r="B148" s="6">
        <f>[1]Data!C790</f>
        <v>4.75</v>
      </c>
      <c r="C148" s="6">
        <f>[1]Data!I790</f>
        <v>4.9649999999999999</v>
      </c>
      <c r="D148" s="7">
        <f>[2]Data!B219</f>
        <v>405660</v>
      </c>
      <c r="E148" s="7">
        <f>[2]Data!M219</f>
        <v>365593</v>
      </c>
      <c r="F148" s="8">
        <f t="shared" si="12"/>
        <v>90.123009416752936</v>
      </c>
      <c r="G148" s="9">
        <f>[2]Data!O219</f>
        <v>119.8</v>
      </c>
      <c r="H148" s="9">
        <f>[3]Data!B368</f>
        <v>99.2</v>
      </c>
      <c r="I148" s="8">
        <f>[9]Data!F137</f>
        <v>0.125</v>
      </c>
      <c r="J148" s="8">
        <f>[9]Data!H137</f>
        <v>0.39166666666666666</v>
      </c>
      <c r="K148" s="8">
        <f>[4]Data!K908</f>
        <v>1335.3310000000001</v>
      </c>
      <c r="L148" s="8">
        <f>[4]Data!L908</f>
        <v>4034.009</v>
      </c>
      <c r="M148" s="8">
        <f>[5]Data!B219</f>
        <v>227600</v>
      </c>
      <c r="N148" s="8">
        <f>[5]Data!H219</f>
        <v>97617.4</v>
      </c>
      <c r="O148" s="8">
        <f>[6]Data!D176</f>
        <v>172.62060702186648</v>
      </c>
      <c r="P148" s="35">
        <f t="shared" si="13"/>
        <v>5.7930511151158583E-3</v>
      </c>
      <c r="Q148" s="35">
        <f>[7]Hoja1!E177</f>
        <v>1.0782666666666667</v>
      </c>
      <c r="R148" s="35">
        <f t="shared" si="14"/>
        <v>0.92741436873995298</v>
      </c>
      <c r="S148" s="35">
        <f t="shared" si="15"/>
        <v>-4.3680666666666674</v>
      </c>
      <c r="T148" s="56">
        <f t="shared" si="16"/>
        <v>-4.0146665822691219E-2</v>
      </c>
      <c r="U148" s="56">
        <f t="shared" si="17"/>
        <v>6.1419035832941372E-2</v>
      </c>
    </row>
    <row r="149" spans="1:21">
      <c r="A149" s="31">
        <v>40816</v>
      </c>
      <c r="B149" s="6">
        <f>[1]Data!C791</f>
        <v>4.75</v>
      </c>
      <c r="C149" s="6">
        <f>[1]Data!I791</f>
        <v>4.8741666666666665</v>
      </c>
      <c r="D149" s="7">
        <f>[2]Data!B220</f>
        <v>411125</v>
      </c>
      <c r="E149" s="7">
        <f>[2]Data!M220</f>
        <v>372349</v>
      </c>
      <c r="F149" s="8">
        <f t="shared" si="12"/>
        <v>90.568318637883863</v>
      </c>
      <c r="G149" s="9">
        <f>[2]Data!O220</f>
        <v>121.6</v>
      </c>
      <c r="H149" s="9">
        <f>[3]Data!B369</f>
        <v>99.8</v>
      </c>
      <c r="I149" s="8">
        <f>[9]Data!F138</f>
        <v>0.125</v>
      </c>
      <c r="J149" s="8">
        <f>[9]Data!H138</f>
        <v>0.39166666666666666</v>
      </c>
      <c r="K149" s="8">
        <f>[4]Data!K909</f>
        <v>1315.0740000000001</v>
      </c>
      <c r="L149" s="8">
        <f>[4]Data!L909</f>
        <v>4109.7960000000003</v>
      </c>
      <c r="M149" s="8">
        <f>[5]Data!B220</f>
        <v>229019</v>
      </c>
      <c r="N149" s="8">
        <f>[5]Data!H220</f>
        <v>97746.8</v>
      </c>
      <c r="O149" s="8">
        <f>[6]Data!D177</f>
        <v>168.20660822051894</v>
      </c>
      <c r="P149" s="35">
        <f t="shared" si="13"/>
        <v>5.9450696413127805E-3</v>
      </c>
      <c r="Q149" s="35">
        <f>[7]Hoja1!E178</f>
        <v>1.0475333333333332</v>
      </c>
      <c r="R149" s="35">
        <f t="shared" si="14"/>
        <v>0.95462356010946359</v>
      </c>
      <c r="S149" s="35">
        <f t="shared" si="15"/>
        <v>-4.747933333333334</v>
      </c>
      <c r="T149" s="56">
        <f t="shared" si="16"/>
        <v>2.5903128664628738E-2</v>
      </c>
      <c r="U149" s="56">
        <f t="shared" si="17"/>
        <v>-2.891661946563584E-2</v>
      </c>
    </row>
    <row r="150" spans="1:21">
      <c r="A150" s="31">
        <v>40908</v>
      </c>
      <c r="B150" s="6">
        <f>[1]Data!C792</f>
        <v>4.5209999999999999</v>
      </c>
      <c r="C150" s="6">
        <f>[1]Data!I792</f>
        <v>4.6183333333333332</v>
      </c>
      <c r="D150" s="7">
        <f>[2]Data!B221</f>
        <v>415571</v>
      </c>
      <c r="E150" s="7">
        <f>[2]Data!M221</f>
        <v>372928</v>
      </c>
      <c r="F150" s="8">
        <f t="shared" si="12"/>
        <v>89.73869687730857</v>
      </c>
      <c r="G150" s="9">
        <f>[2]Data!O221</f>
        <v>116.3</v>
      </c>
      <c r="H150" s="9">
        <f>[3]Data!B370</f>
        <v>99.8</v>
      </c>
      <c r="I150" s="8">
        <f>[9]Data!F139</f>
        <v>0.125</v>
      </c>
      <c r="J150" s="8">
        <f>[9]Data!H139</f>
        <v>0.39166666666666666</v>
      </c>
      <c r="K150" s="8">
        <f>[4]Data!K910</f>
        <v>1339.1699999999998</v>
      </c>
      <c r="L150" s="8">
        <f>[4]Data!L910</f>
        <v>4193.058</v>
      </c>
      <c r="M150" s="8">
        <f>[5]Data!B221</f>
        <v>229919</v>
      </c>
      <c r="N150" s="8">
        <f>[5]Data!H221</f>
        <v>98463</v>
      </c>
      <c r="O150" s="8">
        <f>[6]Data!D178</f>
        <v>165.94998802439648</v>
      </c>
      <c r="P150" s="35">
        <f t="shared" si="13"/>
        <v>6.0259118539555965E-3</v>
      </c>
      <c r="Q150" s="35">
        <f>[7]Hoja1!E179</f>
        <v>1.0228666666666666</v>
      </c>
      <c r="R150" s="35">
        <f t="shared" si="14"/>
        <v>0.97764452844945582</v>
      </c>
      <c r="S150" s="35">
        <f t="shared" si="15"/>
        <v>-4.4946666666666664</v>
      </c>
      <c r="T150" s="56">
        <f t="shared" si="16"/>
        <v>1.3506568639710892E-2</v>
      </c>
      <c r="U150" s="56">
        <f t="shared" si="17"/>
        <v>-2.3829051244926021E-2</v>
      </c>
    </row>
    <row r="151" spans="1:21">
      <c r="A151" s="31">
        <v>40999</v>
      </c>
      <c r="B151" s="6">
        <f>[1]Data!C793</f>
        <v>4.25</v>
      </c>
      <c r="C151" s="6">
        <f>[1]Data!I793</f>
        <v>4.4074999999999998</v>
      </c>
      <c r="D151" s="7">
        <f>[2]Data!B222</f>
        <v>419548</v>
      </c>
      <c r="E151" s="7">
        <f>[2]Data!M222</f>
        <v>373817</v>
      </c>
      <c r="F151" s="8">
        <f t="shared" si="12"/>
        <v>89.099936121731005</v>
      </c>
      <c r="G151" s="9">
        <f>[2]Data!O222</f>
        <v>110.5</v>
      </c>
      <c r="H151" s="9">
        <f>[3]Data!B371</f>
        <v>99.9</v>
      </c>
      <c r="I151" s="8">
        <f>[9]Data!F140</f>
        <v>0.125</v>
      </c>
      <c r="J151" s="8">
        <f>[9]Data!H140</f>
        <v>0.39166666666666666</v>
      </c>
      <c r="K151" s="8">
        <f>[4]Data!K911</f>
        <v>1336.002</v>
      </c>
      <c r="L151" s="8">
        <f>[4]Data!L911</f>
        <v>4274.348</v>
      </c>
      <c r="M151" s="8">
        <f>[5]Data!B222</f>
        <v>233117</v>
      </c>
      <c r="N151" s="8">
        <f>[5]Data!H222</f>
        <v>97541.6</v>
      </c>
      <c r="O151" s="8">
        <f>[6]Data!D179</f>
        <v>172.37890528949239</v>
      </c>
      <c r="P151" s="35">
        <f t="shared" si="13"/>
        <v>5.8011738635919763E-3</v>
      </c>
      <c r="Q151" s="35">
        <f>[7]Hoja1!E180</f>
        <v>1.0618333333333332</v>
      </c>
      <c r="R151" s="35">
        <f t="shared" si="14"/>
        <v>0.94176738345628641</v>
      </c>
      <c r="S151" s="35">
        <f t="shared" si="15"/>
        <v>-3.9691333333333336</v>
      </c>
      <c r="T151" s="56">
        <f t="shared" si="16"/>
        <v>-3.8008525631378021E-2</v>
      </c>
      <c r="U151" s="56">
        <f t="shared" si="17"/>
        <v>3.7387831045437483E-2</v>
      </c>
    </row>
    <row r="152" spans="1:21">
      <c r="A152" s="31">
        <v>41090</v>
      </c>
      <c r="B152" s="6">
        <f>[1]Data!C794</f>
        <v>3.8536666666666668</v>
      </c>
      <c r="C152" s="6">
        <f>[1]Data!I794</f>
        <v>3.7833333333333332</v>
      </c>
      <c r="D152" s="7">
        <f>[2]Data!B223</f>
        <v>422620</v>
      </c>
      <c r="E152" s="7">
        <f>[2]Data!M223</f>
        <v>379342</v>
      </c>
      <c r="F152" s="8">
        <f t="shared" si="12"/>
        <v>89.759594907955147</v>
      </c>
      <c r="G152" s="9">
        <f>[2]Data!O223</f>
        <v>109.5</v>
      </c>
      <c r="H152" s="9">
        <f>[3]Data!B372</f>
        <v>100.4</v>
      </c>
      <c r="I152" s="8">
        <f>[9]Data!F141</f>
        <v>0.125</v>
      </c>
      <c r="J152" s="8">
        <f>[9]Data!H141</f>
        <v>0.39166666666666666</v>
      </c>
      <c r="K152" s="8">
        <f>[4]Data!K912</f>
        <v>1362.2719999999999</v>
      </c>
      <c r="L152" s="8">
        <f>[4]Data!L912</f>
        <v>4362.0230000000001</v>
      </c>
      <c r="M152" s="8">
        <f>[5]Data!B223</f>
        <v>234126</v>
      </c>
      <c r="N152" s="8">
        <f>[5]Data!H223</f>
        <v>100906.8</v>
      </c>
      <c r="O152" s="8">
        <f>[6]Data!D180</f>
        <v>167.34758543569473</v>
      </c>
      <c r="P152" s="35">
        <f t="shared" si="13"/>
        <v>5.9755866653018533E-3</v>
      </c>
      <c r="Q152" s="35">
        <f>[7]Hoja1!E181</f>
        <v>1.0123666666666666</v>
      </c>
      <c r="R152" s="35">
        <f t="shared" si="14"/>
        <v>0.98778439959171582</v>
      </c>
      <c r="S152" s="35">
        <f t="shared" si="15"/>
        <v>-3.926533333333333</v>
      </c>
      <c r="T152" s="56">
        <f t="shared" si="16"/>
        <v>2.9621992310273626E-2</v>
      </c>
      <c r="U152" s="56">
        <f t="shared" si="17"/>
        <v>-4.7706149822063483E-2</v>
      </c>
    </row>
    <row r="153" spans="1:21">
      <c r="A153" s="31">
        <v>41182</v>
      </c>
      <c r="B153" s="6">
        <f>[1]Data!C795</f>
        <v>3.5</v>
      </c>
      <c r="C153" s="6">
        <f>[1]Data!I795</f>
        <v>3.5508333333333333</v>
      </c>
      <c r="D153" s="7">
        <f>[2]Data!B224</f>
        <v>425126</v>
      </c>
      <c r="E153" s="7">
        <f>[2]Data!M224</f>
        <v>380130</v>
      </c>
      <c r="F153" s="8">
        <f t="shared" si="12"/>
        <v>89.415843773375428</v>
      </c>
      <c r="G153" s="9">
        <f>[2]Data!O224</f>
        <v>104.7</v>
      </c>
      <c r="H153" s="9">
        <f>[3]Data!B373</f>
        <v>101.8</v>
      </c>
      <c r="I153" s="8">
        <f>[9]Data!F142</f>
        <v>0.125</v>
      </c>
      <c r="J153" s="8">
        <f>[9]Data!H142</f>
        <v>0.39166666666666666</v>
      </c>
      <c r="K153" s="8">
        <f>[4]Data!K913</f>
        <v>1432.703</v>
      </c>
      <c r="L153" s="8">
        <f>[4]Data!L913</f>
        <v>4443.6759999999995</v>
      </c>
      <c r="M153" s="8">
        <f>[5]Data!B224</f>
        <v>234790</v>
      </c>
      <c r="N153" s="8">
        <f>[5]Data!H224</f>
        <v>98556.7</v>
      </c>
      <c r="O153" s="8">
        <f>[6]Data!D181</f>
        <v>172.18732476790575</v>
      </c>
      <c r="P153" s="35">
        <f t="shared" si="13"/>
        <v>5.8076284148552582E-3</v>
      </c>
      <c r="Q153" s="35">
        <f>[7]Hoja1!E182</f>
        <v>1.0430333333333335</v>
      </c>
      <c r="R153" s="35">
        <f t="shared" si="14"/>
        <v>0.95874213032501343</v>
      </c>
      <c r="S153" s="35">
        <f t="shared" si="15"/>
        <v>-3.2523333333333326</v>
      </c>
      <c r="T153" s="56">
        <f t="shared" si="16"/>
        <v>-2.8509982341701878E-2</v>
      </c>
      <c r="U153" s="56">
        <f t="shared" si="17"/>
        <v>2.9842310516083881E-2</v>
      </c>
    </row>
    <row r="154" spans="1:21">
      <c r="A154" s="31">
        <v>41274</v>
      </c>
      <c r="B154" s="6">
        <f>[1]Data!C796</f>
        <v>3.1836666666666669</v>
      </c>
      <c r="C154" s="6">
        <f>[1]Data!I796</f>
        <v>3.1724999999999999</v>
      </c>
      <c r="D154" s="7">
        <f>[2]Data!B225</f>
        <v>427202</v>
      </c>
      <c r="E154" s="7">
        <f>[2]Data!M225</f>
        <v>381696</v>
      </c>
      <c r="F154" s="8">
        <f t="shared" si="12"/>
        <v>89.347896311346858</v>
      </c>
      <c r="G154" s="9">
        <f>[2]Data!O225</f>
        <v>102.9</v>
      </c>
      <c r="H154" s="9">
        <f>[3]Data!B374</f>
        <v>102</v>
      </c>
      <c r="I154" s="8">
        <f>[9]Data!F143</f>
        <v>0.125</v>
      </c>
      <c r="J154" s="8">
        <f>[9]Data!H143</f>
        <v>0.39166666666666666</v>
      </c>
      <c r="K154" s="8">
        <f>[4]Data!K914</f>
        <v>1457.7939999999999</v>
      </c>
      <c r="L154" s="8">
        <f>[4]Data!L914</f>
        <v>4503.9740000000002</v>
      </c>
      <c r="M154" s="8">
        <f>[5]Data!B225</f>
        <v>235213</v>
      </c>
      <c r="N154" s="8">
        <f>[5]Data!H225</f>
        <v>96946.4</v>
      </c>
      <c r="O154" s="8">
        <f>[6]Data!D182</f>
        <v>170.77852841156079</v>
      </c>
      <c r="P154" s="35">
        <f t="shared" si="13"/>
        <v>5.8555370473159871E-3</v>
      </c>
      <c r="Q154" s="35">
        <f>[7]Hoja1!E183</f>
        <v>1.0397666666666667</v>
      </c>
      <c r="R154" s="35">
        <f t="shared" si="14"/>
        <v>0.96175423973327345</v>
      </c>
      <c r="S154" s="35">
        <f t="shared" si="15"/>
        <v>-3.0717333333333339</v>
      </c>
      <c r="T154" s="56">
        <f t="shared" si="16"/>
        <v>8.2154200889004159E-3</v>
      </c>
      <c r="U154" s="56">
        <f t="shared" si="17"/>
        <v>-3.1368055936338499E-3</v>
      </c>
    </row>
    <row r="155" spans="1:21">
      <c r="A155" s="31">
        <v>41364</v>
      </c>
      <c r="B155" s="6">
        <f>[1]Data!C797</f>
        <v>3</v>
      </c>
      <c r="C155" s="6">
        <f>[1]Data!I797</f>
        <v>2.9966666666666661</v>
      </c>
      <c r="D155" s="7">
        <f>[2]Data!B226</f>
        <v>429075</v>
      </c>
      <c r="E155" s="7">
        <f>[2]Data!M226</f>
        <v>385086</v>
      </c>
      <c r="F155" s="8">
        <f t="shared" si="12"/>
        <v>89.747946163258177</v>
      </c>
      <c r="G155" s="9">
        <f>[2]Data!O226</f>
        <v>103.6</v>
      </c>
      <c r="H155" s="9">
        <f>[3]Data!B375</f>
        <v>102.4</v>
      </c>
      <c r="I155" s="8">
        <f>[9]Data!F144</f>
        <v>0.125</v>
      </c>
      <c r="J155" s="8">
        <f>[9]Data!H144</f>
        <v>0.39166666666666666</v>
      </c>
      <c r="K155" s="8">
        <f>[4]Data!K915</f>
        <v>1524.3400000000001</v>
      </c>
      <c r="L155" s="8">
        <f>[4]Data!L915</f>
        <v>4573.9960000000001</v>
      </c>
      <c r="M155" s="8">
        <f>[5]Data!B226</f>
        <v>236472</v>
      </c>
      <c r="N155" s="8">
        <f>[5]Data!H226</f>
        <v>99093.4</v>
      </c>
      <c r="O155" s="8">
        <f>[6]Data!D183</f>
        <v>174.88758582597316</v>
      </c>
      <c r="P155" s="35">
        <f t="shared" si="13"/>
        <v>5.7179587406225524E-3</v>
      </c>
      <c r="Q155" s="35">
        <f>[7]Hoja1!E184</f>
        <v>1.0365000000000002</v>
      </c>
      <c r="R155" s="35">
        <f t="shared" si="14"/>
        <v>0.96478533526290378</v>
      </c>
      <c r="S155" s="35">
        <f t="shared" si="15"/>
        <v>-2.8880666666666661</v>
      </c>
      <c r="T155" s="56">
        <f t="shared" si="16"/>
        <v>-2.3775839232937024E-2</v>
      </c>
      <c r="U155" s="56">
        <f t="shared" si="17"/>
        <v>-3.1466761129851292E-3</v>
      </c>
    </row>
    <row r="156" spans="1:21">
      <c r="A156" s="31">
        <v>41455</v>
      </c>
      <c r="B156" s="6">
        <f>[1]Data!C798</f>
        <v>2.85</v>
      </c>
      <c r="C156" s="6">
        <f>[1]Data!I798</f>
        <v>2.8800000000000003</v>
      </c>
      <c r="D156" s="7">
        <f>[2]Data!B227</f>
        <v>430855</v>
      </c>
      <c r="E156" s="7">
        <f>[2]Data!M227</f>
        <v>389715</v>
      </c>
      <c r="F156" s="8">
        <f t="shared" si="12"/>
        <v>90.451544022931145</v>
      </c>
      <c r="G156" s="9">
        <f>[2]Data!O227</f>
        <v>104.1</v>
      </c>
      <c r="H156" s="9">
        <f>[3]Data!B376</f>
        <v>102.8</v>
      </c>
      <c r="I156" s="8">
        <f>[9]Data!F145</f>
        <v>0.125</v>
      </c>
      <c r="J156" s="8">
        <f>[9]Data!H145</f>
        <v>0.40833333333333338</v>
      </c>
      <c r="K156" s="8">
        <f>[4]Data!K916</f>
        <v>1573.7640000000001</v>
      </c>
      <c r="L156" s="8">
        <f>[4]Data!L916</f>
        <v>4666.8970000000008</v>
      </c>
      <c r="M156" s="8">
        <f>[5]Data!B227</f>
        <v>237115</v>
      </c>
      <c r="N156" s="8">
        <f>[5]Data!H227</f>
        <v>97933.7</v>
      </c>
      <c r="O156" s="8">
        <f>[6]Data!D184</f>
        <v>170.42013002109655</v>
      </c>
      <c r="P156" s="35">
        <f t="shared" si="13"/>
        <v>5.8678514086112276E-3</v>
      </c>
      <c r="Q156" s="35">
        <f>[7]Hoja1!E185</f>
        <v>0.97639999999999993</v>
      </c>
      <c r="R156" s="35">
        <f t="shared" si="14"/>
        <v>1.024170421958214</v>
      </c>
      <c r="S156" s="35">
        <f t="shared" si="15"/>
        <v>-2.9654000000000011</v>
      </c>
      <c r="T156" s="56">
        <f t="shared" si="16"/>
        <v>2.5876659464322493E-2</v>
      </c>
      <c r="U156" s="56">
        <f t="shared" si="17"/>
        <v>-5.9732593357029531E-2</v>
      </c>
    </row>
    <row r="157" spans="1:21">
      <c r="A157" s="31">
        <v>41547</v>
      </c>
      <c r="B157" s="6">
        <f>[1]Data!C799</f>
        <v>2.6</v>
      </c>
      <c r="C157" s="6">
        <f>[1]Data!I799</f>
        <v>2.6466666666666665</v>
      </c>
      <c r="D157" s="7">
        <f>[2]Data!B228</f>
        <v>434220</v>
      </c>
      <c r="E157" s="7">
        <f>[2]Data!M228</f>
        <v>393829</v>
      </c>
      <c r="F157" s="8">
        <f t="shared" si="12"/>
        <v>90.698033255032001</v>
      </c>
      <c r="G157" s="9">
        <f>[2]Data!O228</f>
        <v>101.7</v>
      </c>
      <c r="H157" s="9">
        <f>[3]Data!B377</f>
        <v>104</v>
      </c>
      <c r="I157" s="8">
        <f>[9]Data!F146</f>
        <v>0.125</v>
      </c>
      <c r="J157" s="8">
        <f>[9]Data!H146</f>
        <v>0.40833333333333338</v>
      </c>
      <c r="K157" s="8">
        <f>[4]Data!K917</f>
        <v>1606.2940000000001</v>
      </c>
      <c r="L157" s="8">
        <f>[4]Data!L917</f>
        <v>4711.0329999999994</v>
      </c>
      <c r="M157" s="8">
        <f>[5]Data!B228</f>
        <v>239107</v>
      </c>
      <c r="N157" s="8">
        <f>[5]Data!H228</f>
        <v>98233.3</v>
      </c>
      <c r="O157" s="8">
        <f>[6]Data!D185</f>
        <v>159.1105023151315</v>
      </c>
      <c r="P157" s="35">
        <f t="shared" si="13"/>
        <v>6.284940248755028E-3</v>
      </c>
      <c r="Q157" s="35">
        <f>[7]Hoja1!E186</f>
        <v>0.90976666666666661</v>
      </c>
      <c r="R157" s="35">
        <f t="shared" si="14"/>
        <v>1.0991829406807607</v>
      </c>
      <c r="S157" s="35">
        <f t="shared" si="15"/>
        <v>-2.7415333333333334</v>
      </c>
      <c r="T157" s="56">
        <f t="shared" si="16"/>
        <v>6.8667797399239561E-2</v>
      </c>
      <c r="U157" s="56">
        <f t="shared" si="17"/>
        <v>-7.0684182143049737E-2</v>
      </c>
    </row>
    <row r="158" spans="1:21">
      <c r="A158" s="31">
        <v>41639</v>
      </c>
      <c r="B158" s="6">
        <f>[1]Data!C800</f>
        <v>2.5</v>
      </c>
      <c r="C158" s="6">
        <f>[1]Data!I800</f>
        <v>2.5866666666666664</v>
      </c>
      <c r="D158" s="7">
        <f>[2]Data!B229</f>
        <v>437747</v>
      </c>
      <c r="E158" s="7">
        <f>[2]Data!M229</f>
        <v>399859</v>
      </c>
      <c r="F158" s="8">
        <f t="shared" si="12"/>
        <v>91.344772208604525</v>
      </c>
      <c r="G158" s="9">
        <f>[2]Data!O229</f>
        <v>102.3</v>
      </c>
      <c r="H158" s="9">
        <f>[3]Data!B378</f>
        <v>104.8</v>
      </c>
      <c r="I158" s="8">
        <f>[9]Data!F147</f>
        <v>0.125</v>
      </c>
      <c r="J158" s="8">
        <f>[9]Data!H147</f>
        <v>0.40833333333333338</v>
      </c>
      <c r="K158" s="8">
        <f>[4]Data!K918</f>
        <v>1676.1129999999998</v>
      </c>
      <c r="L158" s="8">
        <f>[4]Data!L918</f>
        <v>4803.3940000000002</v>
      </c>
      <c r="M158" s="8">
        <f>[5]Data!B229</f>
        <v>240205</v>
      </c>
      <c r="N158" s="8">
        <f>[5]Data!H229</f>
        <v>99673</v>
      </c>
      <c r="O158" s="8">
        <f>[6]Data!D186</f>
        <v>160.60084676998073</v>
      </c>
      <c r="P158" s="35">
        <f t="shared" si="13"/>
        <v>6.2266172321758795E-3</v>
      </c>
      <c r="Q158" s="35">
        <f>[7]Hoja1!E187</f>
        <v>0.91749999999999998</v>
      </c>
      <c r="R158" s="35">
        <f t="shared" si="14"/>
        <v>1.0899182561307903</v>
      </c>
      <c r="S158" s="35">
        <f t="shared" si="15"/>
        <v>-2.3440666666666665</v>
      </c>
      <c r="T158" s="56">
        <f t="shared" si="16"/>
        <v>-9.3231300937786088E-3</v>
      </c>
      <c r="U158" s="56">
        <f t="shared" si="17"/>
        <v>8.4644235529701128E-3</v>
      </c>
    </row>
    <row r="159" spans="1:21">
      <c r="A159" s="31">
        <v>41729</v>
      </c>
      <c r="B159" s="6">
        <f>[1]Data!C801</f>
        <v>2.5</v>
      </c>
      <c r="C159" s="6">
        <f>[1]Data!I801</f>
        <v>2.6333333333333333</v>
      </c>
      <c r="D159" s="7">
        <f>[2]Data!B230</f>
        <v>441118</v>
      </c>
      <c r="E159" s="7">
        <f>[2]Data!M230</f>
        <v>402842</v>
      </c>
      <c r="F159" s="8">
        <f t="shared" si="12"/>
        <v>91.32295666919056</v>
      </c>
      <c r="G159" s="9">
        <f>[2]Data!O230</f>
        <v>99.9</v>
      </c>
      <c r="H159" s="9">
        <f>[3]Data!B379</f>
        <v>105.4</v>
      </c>
      <c r="I159" s="8">
        <f>[9]Data!F148</f>
        <v>0.125</v>
      </c>
      <c r="J159" s="8">
        <f>[9]Data!H148</f>
        <v>0.40833333333333338</v>
      </c>
      <c r="K159" s="8">
        <f>[4]Data!K919</f>
        <v>1720.998</v>
      </c>
      <c r="L159" s="8">
        <f>[4]Data!L919</f>
        <v>4891.2510000000002</v>
      </c>
      <c r="M159" s="8">
        <f>[5]Data!B230</f>
        <v>241969</v>
      </c>
      <c r="N159" s="8">
        <f>[5]Data!H230</f>
        <v>98468.5</v>
      </c>
      <c r="O159" s="8">
        <f>[6]Data!D187</f>
        <v>156.41052839868578</v>
      </c>
      <c r="P159" s="35">
        <f t="shared" si="13"/>
        <v>6.3934315051415828E-3</v>
      </c>
      <c r="Q159" s="35">
        <f>[7]Hoja1!E188</f>
        <v>0.89769999999999994</v>
      </c>
      <c r="R159" s="35">
        <f t="shared" si="14"/>
        <v>1.1139578923916678</v>
      </c>
      <c r="S159" s="35">
        <f t="shared" si="15"/>
        <v>-2.4542000000000002</v>
      </c>
      <c r="T159" s="56">
        <f t="shared" si="16"/>
        <v>2.6437931066452869E-2</v>
      </c>
      <c r="U159" s="56">
        <f t="shared" si="17"/>
        <v>-2.1816643166082603E-2</v>
      </c>
    </row>
    <row r="160" spans="1:21">
      <c r="A160" s="31">
        <v>41820</v>
      </c>
      <c r="B160" s="6">
        <f>[1]Data!C802</f>
        <v>2.5</v>
      </c>
      <c r="C160" s="6">
        <f>[1]Data!I802</f>
        <v>2.69</v>
      </c>
      <c r="D160" s="7">
        <f>[2]Data!B231</f>
        <v>443057</v>
      </c>
      <c r="E160" s="7">
        <f>[2]Data!M231</f>
        <v>402888</v>
      </c>
      <c r="F160" s="8">
        <f t="shared" si="12"/>
        <v>90.933672191162756</v>
      </c>
      <c r="G160" s="9">
        <f>[2]Data!O231</f>
        <v>96.6</v>
      </c>
      <c r="H160" s="9">
        <f>[3]Data!B380</f>
        <v>105.9</v>
      </c>
      <c r="I160" s="8">
        <f>[9]Data!F149</f>
        <v>0.125</v>
      </c>
      <c r="J160" s="8">
        <f>[9]Data!H149</f>
        <v>0.40833333333333338</v>
      </c>
      <c r="K160" s="8">
        <f>[4]Data!K920</f>
        <v>1774.1490000000001</v>
      </c>
      <c r="L160" s="8">
        <f>[4]Data!L920</f>
        <v>4979.3420000000006</v>
      </c>
      <c r="M160" s="8">
        <f>[5]Data!B231</f>
        <v>242977</v>
      </c>
      <c r="N160" s="8">
        <f>[5]Data!H231</f>
        <v>97714.2</v>
      </c>
      <c r="O160" s="8">
        <f>[6]Data!D188</f>
        <v>162.43848166141069</v>
      </c>
      <c r="P160" s="35">
        <f t="shared" si="13"/>
        <v>6.1561767247025594E-3</v>
      </c>
      <c r="Q160" s="35">
        <f>[7]Hoja1!E189</f>
        <v>0.93420000000000003</v>
      </c>
      <c r="R160" s="35">
        <f t="shared" si="14"/>
        <v>1.070434596446157</v>
      </c>
      <c r="S160" s="35">
        <f t="shared" si="15"/>
        <v>-2.2289999999999996</v>
      </c>
      <c r="T160" s="56">
        <f t="shared" si="16"/>
        <v>-3.781521272843591E-2</v>
      </c>
      <c r="U160" s="56">
        <f t="shared" si="17"/>
        <v>3.9854611305364968E-2</v>
      </c>
    </row>
    <row r="161" spans="1:21">
      <c r="A161" s="31">
        <v>41912</v>
      </c>
      <c r="B161" s="6">
        <f>[1]Data!C803</f>
        <v>2.5</v>
      </c>
      <c r="C161" s="6">
        <f>[1]Data!I803</f>
        <v>2.6466666666666665</v>
      </c>
      <c r="D161" s="7">
        <f>[2]Data!B232</f>
        <v>445127</v>
      </c>
      <c r="E161" s="7">
        <f>[2]Data!M232</f>
        <v>402646</v>
      </c>
      <c r="F161" s="8">
        <f t="shared" si="12"/>
        <v>90.456431535269715</v>
      </c>
      <c r="G161" s="9">
        <f>[2]Data!O232</f>
        <v>93.1</v>
      </c>
      <c r="H161" s="9">
        <f>[3]Data!B381</f>
        <v>106.4</v>
      </c>
      <c r="I161" s="8">
        <f>[9]Data!F150</f>
        <v>0.125</v>
      </c>
      <c r="J161" s="8">
        <f>[9]Data!H150</f>
        <v>0.40833333333333338</v>
      </c>
      <c r="K161" s="8">
        <f>[4]Data!K921</f>
        <v>1820.827</v>
      </c>
      <c r="L161" s="8">
        <f>[4]Data!L921</f>
        <v>5080.1790000000001</v>
      </c>
      <c r="M161" s="8">
        <f>[5]Data!B232</f>
        <v>245203</v>
      </c>
      <c r="N161" s="8">
        <f>[5]Data!H232</f>
        <v>98031.1</v>
      </c>
      <c r="O161" s="8">
        <f>[6]Data!D189</f>
        <v>161.40013869147259</v>
      </c>
      <c r="P161" s="35">
        <f t="shared" si="13"/>
        <v>6.1957815408793943E-3</v>
      </c>
      <c r="Q161" s="35">
        <f>[7]Hoja1!E190</f>
        <v>0.91416666666666657</v>
      </c>
      <c r="R161" s="35">
        <f t="shared" si="14"/>
        <v>1.0938924339106655</v>
      </c>
      <c r="S161" s="35">
        <f t="shared" si="15"/>
        <v>-2.4551333333333338</v>
      </c>
      <c r="T161" s="56">
        <f t="shared" si="16"/>
        <v>6.4127405628147116E-3</v>
      </c>
      <c r="U161" s="56">
        <f t="shared" si="17"/>
        <v>-2.1677644586732159E-2</v>
      </c>
    </row>
    <row r="162" spans="1:21">
      <c r="A162" s="31">
        <v>42004</v>
      </c>
      <c r="B162" s="6">
        <f>[1]Data!C804</f>
        <v>2.5</v>
      </c>
      <c r="C162" s="6">
        <f>[1]Data!I804</f>
        <v>2.74</v>
      </c>
      <c r="D162" s="7">
        <f>[2]Data!B233</f>
        <v>446812</v>
      </c>
      <c r="E162" s="7">
        <f>[2]Data!M233</f>
        <v>405050</v>
      </c>
      <c r="F162" s="8">
        <f t="shared" si="12"/>
        <v>90.653339659633133</v>
      </c>
      <c r="G162" s="9">
        <f>[2]Data!O233</f>
        <v>91.1</v>
      </c>
      <c r="H162" s="9">
        <f>[3]Data!B382</f>
        <v>106.6</v>
      </c>
      <c r="I162" s="8">
        <f>[9]Data!F151</f>
        <v>0.125</v>
      </c>
      <c r="J162" s="8">
        <f>[9]Data!H151</f>
        <v>0.40833333333333338</v>
      </c>
      <c r="K162" s="8">
        <f>[4]Data!K922</f>
        <v>1873.3520000000001</v>
      </c>
      <c r="L162" s="8">
        <f>[4]Data!L922</f>
        <v>5160.3330000000005</v>
      </c>
      <c r="M162" s="8">
        <f>[5]Data!B233</f>
        <v>246684</v>
      </c>
      <c r="N162" s="8">
        <f>[5]Data!H233</f>
        <v>97774.399999999994</v>
      </c>
      <c r="O162" s="8">
        <f>[6]Data!D190</f>
        <v>154.66240381533009</v>
      </c>
      <c r="P162" s="35">
        <f t="shared" si="13"/>
        <v>6.4656954458953021E-3</v>
      </c>
      <c r="Q162" s="35">
        <f>[7]Hoja1!E191</f>
        <v>0.84993333333333343</v>
      </c>
      <c r="R162" s="35">
        <f t="shared" si="14"/>
        <v>1.1765628676758959</v>
      </c>
      <c r="S162" s="35">
        <f t="shared" si="15"/>
        <v>-2.6319333333333326</v>
      </c>
      <c r="T162" s="56">
        <f t="shared" si="16"/>
        <v>4.2641913498777662E-2</v>
      </c>
      <c r="U162" s="56">
        <f t="shared" si="17"/>
        <v>-7.2854988445363228E-2</v>
      </c>
    </row>
    <row r="163" spans="1:21">
      <c r="A163" s="31">
        <v>42094</v>
      </c>
      <c r="B163" s="6">
        <f>[1]Data!C805</f>
        <v>2.3433333333333333</v>
      </c>
      <c r="C163" s="6">
        <f>[1]Data!I805</f>
        <v>2.4533333333333336</v>
      </c>
      <c r="D163" s="7">
        <f>[2]Data!B234</f>
        <v>450993</v>
      </c>
      <c r="E163" s="7">
        <f>[2]Data!M234</f>
        <v>407770</v>
      </c>
      <c r="F163" s="8">
        <f t="shared" si="12"/>
        <v>90.41603749947339</v>
      </c>
      <c r="G163" s="9">
        <f>[2]Data!O234</f>
        <v>88.2</v>
      </c>
      <c r="H163" s="9">
        <f>[3]Data!B383</f>
        <v>106.8</v>
      </c>
      <c r="I163" s="8">
        <f>[9]Data!F152</f>
        <v>0.125</v>
      </c>
      <c r="J163" s="8">
        <f>[9]Data!H152</f>
        <v>0.32500000000000001</v>
      </c>
      <c r="K163" s="8">
        <f>[4]Data!K923</f>
        <v>1955.2249999999999</v>
      </c>
      <c r="L163" s="8">
        <f>[4]Data!L923</f>
        <v>5250.6949999999997</v>
      </c>
      <c r="M163" s="8">
        <f>[5]Data!B234</f>
        <v>247674</v>
      </c>
      <c r="N163" s="8">
        <f>[5]Data!H234</f>
        <v>99273.7</v>
      </c>
      <c r="O163" s="8">
        <f>[6]Data!D191</f>
        <v>146.18718173647724</v>
      </c>
      <c r="P163" s="35">
        <f t="shared" si="13"/>
        <v>6.840545033576468E-3</v>
      </c>
      <c r="Q163" s="35">
        <f>[7]Hoja1!E192</f>
        <v>0.77356666666666662</v>
      </c>
      <c r="R163" s="35">
        <f t="shared" si="14"/>
        <v>1.2927134054380145</v>
      </c>
      <c r="S163" s="35">
        <f t="shared" si="15"/>
        <v>-2.5238000000000005</v>
      </c>
      <c r="T163" s="56">
        <f t="shared" si="16"/>
        <v>5.6356834388697763E-2</v>
      </c>
      <c r="U163" s="56">
        <f t="shared" si="17"/>
        <v>-9.4146060415309096E-2</v>
      </c>
    </row>
    <row r="164" spans="1:21">
      <c r="A164" s="31">
        <v>42185</v>
      </c>
      <c r="B164" s="6">
        <f>[1]Data!C806</f>
        <v>2.0966666666666667</v>
      </c>
      <c r="C164" s="6">
        <f>[1]Data!I806</f>
        <v>2.1833333333333336</v>
      </c>
      <c r="D164" s="7">
        <f>[2]Data!B235</f>
        <v>451357</v>
      </c>
      <c r="E164" s="7">
        <f>[2]Data!M235</f>
        <v>407160</v>
      </c>
      <c r="F164" s="8">
        <f t="shared" si="12"/>
        <v>90.207972846327849</v>
      </c>
      <c r="G164" s="9">
        <f>[2]Data!O235</f>
        <v>85.7</v>
      </c>
      <c r="H164" s="9">
        <f>[3]Data!B384</f>
        <v>107.5</v>
      </c>
      <c r="I164" s="8">
        <f>[9]Data!F153</f>
        <v>0.125</v>
      </c>
      <c r="J164" s="8">
        <f>[9]Data!H153</f>
        <v>0.32500000000000001</v>
      </c>
      <c r="K164" s="8">
        <f>[4]Data!K924</f>
        <v>2029.3310000000001</v>
      </c>
      <c r="L164" s="8">
        <f>[4]Data!L924</f>
        <v>5324.1319999999996</v>
      </c>
      <c r="M164" s="8">
        <f>[5]Data!B235</f>
        <v>249154</v>
      </c>
      <c r="N164" s="8">
        <f>[5]Data!H235</f>
        <v>101105.9</v>
      </c>
      <c r="O164" s="8">
        <f>[6]Data!D192</f>
        <v>145.43925491161804</v>
      </c>
      <c r="P164" s="35">
        <f t="shared" si="13"/>
        <v>6.875722793049854E-3</v>
      </c>
      <c r="Q164" s="35">
        <f>[7]Hoja1!E193</f>
        <v>0.77746666666666664</v>
      </c>
      <c r="R164" s="35">
        <f t="shared" si="14"/>
        <v>1.2862287772251759</v>
      </c>
      <c r="S164" s="35">
        <f t="shared" si="15"/>
        <v>-1.9560666666666666</v>
      </c>
      <c r="T164" s="56">
        <f t="shared" si="16"/>
        <v>5.1293598296870968E-3</v>
      </c>
      <c r="U164" s="56">
        <f t="shared" si="17"/>
        <v>5.0289160592880133E-3</v>
      </c>
    </row>
    <row r="165" spans="1:21">
      <c r="A165" s="31">
        <v>42277</v>
      </c>
      <c r="B165" s="6">
        <f>[1]Data!C807</f>
        <v>2</v>
      </c>
      <c r="C165" s="6">
        <f>[1]Data!I807</f>
        <v>2.15</v>
      </c>
      <c r="D165" s="7">
        <f>[2]Data!B236</f>
        <v>455983</v>
      </c>
      <c r="E165" s="7">
        <f>[2]Data!M236</f>
        <v>411654</v>
      </c>
      <c r="F165" s="8">
        <f t="shared" si="12"/>
        <v>90.278365640824333</v>
      </c>
      <c r="G165" s="9">
        <f>[2]Data!O236</f>
        <v>83.6</v>
      </c>
      <c r="H165" s="9">
        <f>[3]Data!B385</f>
        <v>108</v>
      </c>
      <c r="I165" s="8">
        <f>[9]Data!F154</f>
        <v>0.125</v>
      </c>
      <c r="J165" s="8">
        <f>[9]Data!H154</f>
        <v>0.24166666666666667</v>
      </c>
      <c r="K165" s="8">
        <f>[4]Data!K925</f>
        <v>2102.6680000000001</v>
      </c>
      <c r="L165" s="8">
        <f>[4]Data!L925</f>
        <v>5407.4220000000005</v>
      </c>
      <c r="M165" s="8">
        <f>[5]Data!B236</f>
        <v>251342</v>
      </c>
      <c r="N165" s="8">
        <f>[5]Data!H236</f>
        <v>101462.7</v>
      </c>
      <c r="O165" s="8">
        <f>[6]Data!D193</f>
        <v>138.84287397237699</v>
      </c>
      <c r="P165" s="35">
        <f t="shared" si="13"/>
        <v>7.2023862038389638E-3</v>
      </c>
      <c r="Q165" s="35">
        <f>[7]Hoja1!E194</f>
        <v>0.71510000000000007</v>
      </c>
      <c r="R165" s="35">
        <f t="shared" si="14"/>
        <v>1.3984058173682001</v>
      </c>
      <c r="S165" s="35">
        <f t="shared" si="15"/>
        <v>-2.1244666666666663</v>
      </c>
      <c r="T165" s="56">
        <f t="shared" si="16"/>
        <v>4.6415616754299727E-2</v>
      </c>
      <c r="U165" s="56">
        <f t="shared" si="17"/>
        <v>-8.3618377625540863E-2</v>
      </c>
    </row>
    <row r="166" spans="1:21">
      <c r="A166" s="31">
        <v>42369</v>
      </c>
      <c r="B166" s="6">
        <f>[1]Data!C808</f>
        <v>2</v>
      </c>
      <c r="C166" s="6">
        <f>[1]Data!I808</f>
        <v>2.2366666666666668</v>
      </c>
      <c r="D166" s="7">
        <f>[2]Data!B237</f>
        <v>458850</v>
      </c>
      <c r="E166" s="7">
        <f>[2]Data!M237</f>
        <v>411858</v>
      </c>
      <c r="F166" s="8">
        <f t="shared" si="12"/>
        <v>89.75874468780647</v>
      </c>
      <c r="G166" s="9">
        <f>[2]Data!O237</f>
        <v>79.900000000000006</v>
      </c>
      <c r="H166" s="9">
        <f>[3]Data!B386</f>
        <v>108.4</v>
      </c>
      <c r="I166" s="8">
        <f>[9]Data!F155</f>
        <v>0.20833333333333334</v>
      </c>
      <c r="J166" s="8">
        <f>[9]Data!H155</f>
        <v>0.26944444444444443</v>
      </c>
      <c r="K166" s="8">
        <f>[4]Data!K926</f>
        <v>2162.1619999999998</v>
      </c>
      <c r="L166" s="8">
        <f>[4]Data!L926</f>
        <v>5486.1810000000005</v>
      </c>
      <c r="M166" s="8">
        <f>[5]Data!B237</f>
        <v>252476</v>
      </c>
      <c r="N166" s="8">
        <f>[5]Data!H237</f>
        <v>102945.3</v>
      </c>
      <c r="O166" s="8">
        <f>[6]Data!D194</f>
        <v>139.15589727983399</v>
      </c>
      <c r="P166" s="35">
        <f t="shared" si="13"/>
        <v>7.1861848441037409E-3</v>
      </c>
      <c r="Q166" s="35">
        <f>[7]Hoja1!E195</f>
        <v>0.71979999999999988</v>
      </c>
      <c r="R166" s="35">
        <f t="shared" si="14"/>
        <v>1.3892747985551543</v>
      </c>
      <c r="S166" s="35">
        <f t="shared" si="15"/>
        <v>-1.7728666666666675</v>
      </c>
      <c r="T166" s="56">
        <f t="shared" si="16"/>
        <v>-2.2519771460558502E-3</v>
      </c>
      <c r="U166" s="56">
        <f t="shared" si="17"/>
        <v>6.5510025905798352E-3</v>
      </c>
    </row>
    <row r="167" spans="1:21">
      <c r="A167" s="31">
        <v>42460</v>
      </c>
      <c r="B167" s="6">
        <f>[1]Data!C809</f>
        <v>2</v>
      </c>
      <c r="C167" s="6">
        <f>[1]Data!I809</f>
        <v>2.2966666666666669</v>
      </c>
      <c r="D167" s="7">
        <f>[2]Data!B238</f>
        <v>462924</v>
      </c>
      <c r="E167" s="7">
        <f>[2]Data!M238</f>
        <v>414577</v>
      </c>
      <c r="F167" s="8">
        <f t="shared" si="12"/>
        <v>89.556169047187012</v>
      </c>
      <c r="G167" s="9">
        <f>[2]Data!O238</f>
        <v>78.3</v>
      </c>
      <c r="H167" s="9">
        <f>[3]Data!B387</f>
        <v>108.2</v>
      </c>
      <c r="I167" s="8">
        <f>[9]Data!F156</f>
        <v>0.375</v>
      </c>
      <c r="J167" s="8">
        <f>[9]Data!H156</f>
        <v>0.25833333333333336</v>
      </c>
      <c r="K167" s="8">
        <f>[4]Data!K927</f>
        <v>2208.8220000000001</v>
      </c>
      <c r="L167" s="8">
        <f>[4]Data!L927</f>
        <v>5563.2649999999994</v>
      </c>
      <c r="M167" s="8">
        <f>[5]Data!B238</f>
        <v>254531</v>
      </c>
      <c r="N167" s="8">
        <f>[5]Data!H238</f>
        <v>105419.9</v>
      </c>
      <c r="O167" s="8">
        <f>[6]Data!D195</f>
        <v>140.06530906305662</v>
      </c>
      <c r="P167" s="35">
        <f t="shared" si="13"/>
        <v>7.1395266014784974E-3</v>
      </c>
      <c r="Q167" s="35">
        <f>[7]Hoja1!E196</f>
        <v>0.7299000000000001</v>
      </c>
      <c r="R167" s="35">
        <f t="shared" si="14"/>
        <v>1.3700506918755992</v>
      </c>
      <c r="S167" s="35">
        <f t="shared" si="15"/>
        <v>-1.5845999999999991</v>
      </c>
      <c r="T167" s="56">
        <f t="shared" si="16"/>
        <v>-6.5139393297988235E-3</v>
      </c>
      <c r="U167" s="56">
        <f t="shared" si="17"/>
        <v>1.3934142812656591E-2</v>
      </c>
    </row>
    <row r="168" spans="1:21">
      <c r="A168" s="31">
        <v>42551</v>
      </c>
      <c r="B168" s="6">
        <f>[1]Data!C810</f>
        <v>1.8399999999999999</v>
      </c>
      <c r="C168" s="6">
        <f>[1]Data!I810</f>
        <v>2.0833333333333335</v>
      </c>
      <c r="D168" s="7">
        <f>[2]Data!B239</f>
        <v>465725</v>
      </c>
      <c r="E168" s="7">
        <f>[2]Data!M239</f>
        <v>419690</v>
      </c>
      <c r="F168" s="8">
        <f t="shared" si="12"/>
        <v>90.115411455257927</v>
      </c>
      <c r="G168" s="9">
        <f>[2]Data!O239</f>
        <v>81</v>
      </c>
      <c r="H168" s="9">
        <f>[3]Data!B388</f>
        <v>108.6</v>
      </c>
      <c r="I168" s="8">
        <f>[9]Data!F157</f>
        <v>0.375</v>
      </c>
      <c r="J168" s="8">
        <f>[9]Data!H157</f>
        <v>0.25833333333333336</v>
      </c>
      <c r="K168" s="8">
        <f>[4]Data!K928</f>
        <v>2240.3310000000001</v>
      </c>
      <c r="L168" s="8">
        <f>[4]Data!L928</f>
        <v>5628.9359999999997</v>
      </c>
      <c r="M168" s="8">
        <f>[5]Data!B239</f>
        <v>255631</v>
      </c>
      <c r="N168" s="8">
        <f>[5]Data!H239</f>
        <v>106823.9</v>
      </c>
      <c r="O168" s="8">
        <f>[6]Data!D196</f>
        <v>141.8540883503438</v>
      </c>
      <c r="P168" s="35">
        <f t="shared" si="13"/>
        <v>7.0494972096274899E-3</v>
      </c>
      <c r="Q168" s="35">
        <f>[7]Hoja1!E197</f>
        <v>0.74409999999999998</v>
      </c>
      <c r="R168" s="35">
        <f t="shared" si="14"/>
        <v>1.3439053890606101</v>
      </c>
      <c r="S168" s="35">
        <f t="shared" si="15"/>
        <v>-1.4082000000000003</v>
      </c>
      <c r="T168" s="56">
        <f t="shared" si="16"/>
        <v>-1.2690175341853127E-2</v>
      </c>
      <c r="U168" s="56">
        <f t="shared" si="17"/>
        <v>1.9267895945628777E-2</v>
      </c>
    </row>
    <row r="169" spans="1:21">
      <c r="A169" s="31">
        <v>42643</v>
      </c>
      <c r="B169" s="6">
        <f>[1]Data!C811</f>
        <v>1.5899999999999999</v>
      </c>
      <c r="C169" s="6">
        <f>[1]Data!I811</f>
        <v>1.8066666666666666</v>
      </c>
      <c r="D169" s="7">
        <f>[2]Data!B240</f>
        <v>466282</v>
      </c>
      <c r="E169" s="7">
        <f>[2]Data!M240</f>
        <v>425316</v>
      </c>
      <c r="F169" s="8">
        <f t="shared" si="12"/>
        <v>91.214329525909207</v>
      </c>
      <c r="G169" s="9">
        <f>[2]Data!O240</f>
        <v>84.4</v>
      </c>
      <c r="H169" s="9">
        <f>[3]Data!B389</f>
        <v>109.4</v>
      </c>
      <c r="I169" s="8">
        <f>[9]Data!F158</f>
        <v>0.375</v>
      </c>
      <c r="J169" s="8">
        <f>[9]Data!H158</f>
        <v>0.25833333333333336</v>
      </c>
      <c r="K169" s="8">
        <f>[4]Data!K929</f>
        <v>2269.1010000000001</v>
      </c>
      <c r="L169" s="8">
        <f>[4]Data!L929</f>
        <v>5725.5410000000002</v>
      </c>
      <c r="M169" s="8">
        <f>[5]Data!B240</f>
        <v>257334</v>
      </c>
      <c r="N169" s="8">
        <f>[5]Data!H240</f>
        <v>108274.8</v>
      </c>
      <c r="O169" s="8">
        <f>[6]Data!D197</f>
        <v>143.44678931860594</v>
      </c>
      <c r="P169" s="35">
        <f t="shared" si="13"/>
        <v>6.9712260884342691E-3</v>
      </c>
      <c r="Q169" s="35">
        <f>[7]Hoja1!E198</f>
        <v>0.75553333333333328</v>
      </c>
      <c r="R169" s="35">
        <f t="shared" si="14"/>
        <v>1.3235683402453013</v>
      </c>
      <c r="S169" s="35">
        <f t="shared" si="15"/>
        <v>-1.1692666666666667</v>
      </c>
      <c r="T169" s="56">
        <f t="shared" si="16"/>
        <v>-1.1165177807431093E-2</v>
      </c>
      <c r="U169" s="56">
        <f t="shared" si="17"/>
        <v>1.5248467227522766E-2</v>
      </c>
    </row>
    <row r="170" spans="1:21">
      <c r="A170" s="31">
        <v>42735</v>
      </c>
      <c r="B170" s="6">
        <f>[1]Data!C812</f>
        <v>1.5</v>
      </c>
      <c r="C170" s="6">
        <f>[1]Data!I812</f>
        <v>1.76</v>
      </c>
      <c r="D170" s="7">
        <f>[2]Data!B241</f>
        <v>471354</v>
      </c>
      <c r="E170" s="7">
        <f>[2]Data!M241</f>
        <v>439371</v>
      </c>
      <c r="F170" s="8">
        <f t="shared" si="12"/>
        <v>93.214653954352784</v>
      </c>
      <c r="G170" s="9">
        <f>[2]Data!O241</f>
        <v>93.6</v>
      </c>
      <c r="H170" s="9">
        <f>[3]Data!B390</f>
        <v>110</v>
      </c>
      <c r="I170" s="8">
        <f>[9]Data!F159</f>
        <v>0.45833333333333331</v>
      </c>
      <c r="J170" s="8">
        <f>[9]Data!H159</f>
        <v>0.28611111111111115</v>
      </c>
      <c r="K170" s="8">
        <f>[4]Data!K930</f>
        <v>2324.1080000000002</v>
      </c>
      <c r="L170" s="8">
        <f>[4]Data!L930</f>
        <v>5833.8509999999997</v>
      </c>
      <c r="M170" s="8">
        <f>[5]Data!B241</f>
        <v>259183</v>
      </c>
      <c r="N170" s="8">
        <f>[5]Data!H241</f>
        <v>109260.3</v>
      </c>
      <c r="O170" s="8">
        <f>[6]Data!D198</f>
        <v>146.07292159447383</v>
      </c>
      <c r="P170" s="35">
        <f t="shared" si="13"/>
        <v>6.8458957970060318E-3</v>
      </c>
      <c r="Q170" s="35">
        <f>[7]Hoja1!E199</f>
        <v>0.74409999999999998</v>
      </c>
      <c r="R170" s="35">
        <f t="shared" si="14"/>
        <v>1.3439053890606101</v>
      </c>
      <c r="S170" s="35">
        <f t="shared" si="15"/>
        <v>-1.0873999999999999</v>
      </c>
      <c r="T170" s="56">
        <f t="shared" si="16"/>
        <v>-1.8141799702109829E-2</v>
      </c>
      <c r="U170" s="56">
        <f t="shared" si="17"/>
        <v>-1.5248467227522766E-2</v>
      </c>
    </row>
    <row r="171" spans="1:21">
      <c r="A171" s="31">
        <v>42825</v>
      </c>
      <c r="B171" s="6">
        <f>[1]Data!C813</f>
        <v>1.5</v>
      </c>
      <c r="C171" s="6">
        <f>[1]Data!I813</f>
        <v>1.7833333333333332</v>
      </c>
      <c r="D171" s="7">
        <f>[2]Data!B242</f>
        <v>472724</v>
      </c>
      <c r="E171" s="7">
        <f>[2]Data!M242</f>
        <v>447377</v>
      </c>
      <c r="F171" s="8">
        <f t="shared" si="12"/>
        <v>94.638097494521105</v>
      </c>
      <c r="G171" s="9">
        <f>[2]Data!O242</f>
        <v>97.4</v>
      </c>
      <c r="H171" s="9">
        <f>[3]Data!B391</f>
        <v>110.5</v>
      </c>
      <c r="I171" s="8">
        <f>[9]Data!F160</f>
        <v>0.70833333333333337</v>
      </c>
      <c r="J171" s="8">
        <f>[9]Data!H160</f>
        <v>0.36944444444444441</v>
      </c>
      <c r="K171" s="8">
        <f>[4]Data!K931</f>
        <v>2400.4879999999998</v>
      </c>
      <c r="L171" s="8">
        <f>[4]Data!L931</f>
        <v>5949.56</v>
      </c>
      <c r="M171" s="8">
        <f>[5]Data!B242</f>
        <v>260178</v>
      </c>
      <c r="N171" s="8">
        <f>[5]Data!H242</f>
        <v>110307.3</v>
      </c>
      <c r="O171" s="8">
        <f>[6]Data!D199</f>
        <v>148.90457154693627</v>
      </c>
      <c r="P171" s="35">
        <f t="shared" si="13"/>
        <v>6.7157105360246758E-3</v>
      </c>
      <c r="Q171" s="35">
        <f>[7]Hoja1!E200</f>
        <v>0.76330000000000009</v>
      </c>
      <c r="R171" s="35">
        <f t="shared" si="14"/>
        <v>1.310100877767588</v>
      </c>
      <c r="S171" s="35">
        <f t="shared" si="15"/>
        <v>-0.71486666666666621</v>
      </c>
      <c r="T171" s="56">
        <f t="shared" si="16"/>
        <v>-1.9199681353110343E-2</v>
      </c>
      <c r="U171" s="56">
        <f t="shared" si="17"/>
        <v>2.5475704401209276E-2</v>
      </c>
    </row>
    <row r="172" spans="1:21">
      <c r="A172" s="31">
        <v>42916</v>
      </c>
      <c r="B172" s="6">
        <f>[1]Data!C814</f>
        <v>1.5</v>
      </c>
      <c r="C172" s="6">
        <f>[1]Data!I814</f>
        <v>1.74</v>
      </c>
      <c r="D172" s="7">
        <f>[2]Data!B243</f>
        <v>475446</v>
      </c>
      <c r="E172" s="7">
        <f>[2]Data!M243</f>
        <v>446890</v>
      </c>
      <c r="F172" s="8">
        <f t="shared" si="12"/>
        <v>93.99384998506666</v>
      </c>
      <c r="G172" s="9">
        <f>[2]Data!O243</f>
        <v>93</v>
      </c>
      <c r="H172" s="9">
        <f>[3]Data!B392</f>
        <v>110.7</v>
      </c>
      <c r="I172" s="8">
        <f>[9]Data!F161</f>
        <v>0.95833333333333337</v>
      </c>
      <c r="J172" s="8">
        <f>[9]Data!H161</f>
        <v>0.45277777777777778</v>
      </c>
      <c r="K172" s="8">
        <f>[4]Data!K932</f>
        <v>2460.3869999999997</v>
      </c>
      <c r="L172" s="8">
        <f>[4]Data!L932</f>
        <v>6052.1220000000003</v>
      </c>
      <c r="M172" s="8">
        <f>[5]Data!B243</f>
        <v>261761</v>
      </c>
      <c r="N172" s="8">
        <f>[5]Data!H243</f>
        <v>112459.2</v>
      </c>
      <c r="O172" s="8">
        <f>[6]Data!D200</f>
        <v>145.79368492320256</v>
      </c>
      <c r="P172" s="35">
        <f t="shared" si="13"/>
        <v>6.8590076485600471E-3</v>
      </c>
      <c r="Q172" s="35">
        <f>[7]Hoja1!E201</f>
        <v>0.75390000000000013</v>
      </c>
      <c r="R172" s="35">
        <f t="shared" si="14"/>
        <v>1.3264358668258387</v>
      </c>
      <c r="S172" s="35">
        <f t="shared" si="15"/>
        <v>-0.57926666666666649</v>
      </c>
      <c r="T172" s="56">
        <f t="shared" si="16"/>
        <v>2.111313599460285E-2</v>
      </c>
      <c r="U172" s="56">
        <f t="shared" si="17"/>
        <v>-1.2391405586768489E-2</v>
      </c>
    </row>
    <row r="173" spans="1:21">
      <c r="A173" s="31">
        <v>43008</v>
      </c>
      <c r="B173" s="6">
        <f>[1]Data!C815</f>
        <v>1.5</v>
      </c>
      <c r="C173" s="6">
        <f>[1]Data!I815</f>
        <v>1.7066666666666668</v>
      </c>
      <c r="D173" s="7">
        <f>[2]Data!B244</f>
        <v>480078</v>
      </c>
      <c r="E173" s="7">
        <f>[2]Data!M244</f>
        <v>452562</v>
      </c>
      <c r="F173" s="8">
        <f t="shared" si="12"/>
        <v>94.268431379900761</v>
      </c>
      <c r="G173" s="9">
        <f>[2]Data!O244</f>
        <v>93.1</v>
      </c>
      <c r="H173" s="9">
        <f>[3]Data!B393</f>
        <v>111.4</v>
      </c>
      <c r="I173" s="8">
        <f>[9]Data!F162</f>
        <v>1.125</v>
      </c>
      <c r="J173" s="8">
        <f>[9]Data!H162</f>
        <v>0.61944444444444446</v>
      </c>
      <c r="K173" s="8">
        <f>[4]Data!K933</f>
        <v>2490.1999999999998</v>
      </c>
      <c r="L173" s="8">
        <f>[4]Data!L933</f>
        <v>6116.741</v>
      </c>
      <c r="M173" s="8">
        <f>[5]Data!B244</f>
        <v>263528</v>
      </c>
      <c r="N173" s="8">
        <f>[5]Data!H244</f>
        <v>113344.2</v>
      </c>
      <c r="O173" s="8">
        <f>[6]Data!D201</f>
        <v>150.60444417594553</v>
      </c>
      <c r="P173" s="35">
        <f t="shared" si="13"/>
        <v>6.6399102992720288E-3</v>
      </c>
      <c r="Q173" s="35">
        <f>[7]Hoja1!E202</f>
        <v>0.79079999999999995</v>
      </c>
      <c r="R173" s="35">
        <f t="shared" si="14"/>
        <v>1.2645422357106728</v>
      </c>
      <c r="S173" s="35">
        <f t="shared" si="15"/>
        <v>-0.22740000000000071</v>
      </c>
      <c r="T173" s="56">
        <f t="shared" si="16"/>
        <v>-3.2464319378245676E-2</v>
      </c>
      <c r="U173" s="56">
        <f t="shared" si="17"/>
        <v>4.7785358078805434E-2</v>
      </c>
    </row>
    <row r="174" spans="1:21">
      <c r="A174" s="31">
        <v>43100</v>
      </c>
      <c r="B174" s="6">
        <f>[1]Data!C816</f>
        <v>1.5</v>
      </c>
      <c r="C174" s="6">
        <f>[1]Data!I816</f>
        <v>1.7299999999999998</v>
      </c>
      <c r="D174" s="7">
        <f>[2]Data!B245</f>
        <v>482415</v>
      </c>
      <c r="E174" s="7">
        <f>[2]Data!M245</f>
        <v>455511</v>
      </c>
      <c r="F174" s="8">
        <f t="shared" si="12"/>
        <v>94.423058984484314</v>
      </c>
      <c r="G174" s="9">
        <f>[2]Data!O245</f>
        <v>93</v>
      </c>
      <c r="H174" s="9">
        <f>[3]Data!B394</f>
        <v>112.1</v>
      </c>
      <c r="I174" s="8">
        <f>[9]Data!F163</f>
        <v>1.2083333333333333</v>
      </c>
      <c r="J174" s="8">
        <f>[9]Data!H163</f>
        <v>0.70277777777777783</v>
      </c>
      <c r="K174" s="8">
        <f>[4]Data!K934</f>
        <v>2545.056</v>
      </c>
      <c r="L174" s="8">
        <f>[4]Data!L934</f>
        <v>6167.0410000000002</v>
      </c>
      <c r="M174" s="8">
        <f>[5]Data!B245</f>
        <v>266007</v>
      </c>
      <c r="N174" s="8">
        <f>[5]Data!H245</f>
        <v>114941.5</v>
      </c>
      <c r="O174" s="8">
        <f>[6]Data!D202</f>
        <v>146.44226021576372</v>
      </c>
      <c r="P174" s="35">
        <f t="shared" si="13"/>
        <v>6.8286299223095119E-3</v>
      </c>
      <c r="Q174" s="35">
        <f>[7]Hoja1!E203</f>
        <v>0.76859999999999984</v>
      </c>
      <c r="R174" s="35">
        <f t="shared" si="14"/>
        <v>1.3010668748373668</v>
      </c>
      <c r="S174" s="35">
        <f t="shared" si="15"/>
        <v>-0.38046666666666717</v>
      </c>
      <c r="T174" s="56">
        <f t="shared" si="16"/>
        <v>2.8025602182683684E-2</v>
      </c>
      <c r="U174" s="56">
        <f t="shared" si="17"/>
        <v>-2.8474413165718443E-2</v>
      </c>
    </row>
    <row r="175" spans="1:21">
      <c r="A175" s="31">
        <v>43190</v>
      </c>
      <c r="B175" s="6">
        <f>[1]Data!C817</f>
        <v>1.5</v>
      </c>
      <c r="C175" s="6">
        <f>[1]Data!I817</f>
        <v>1.83</v>
      </c>
      <c r="D175" s="7">
        <f>[2]Data!B246</f>
        <v>486951</v>
      </c>
      <c r="E175" s="7">
        <f>[2]Data!M246</f>
        <v>464374</v>
      </c>
      <c r="F175" s="8">
        <f t="shared" si="12"/>
        <v>95.36359921224107</v>
      </c>
      <c r="G175" s="9">
        <f>[2]Data!O246</f>
        <v>94.6</v>
      </c>
      <c r="H175" s="9">
        <f>[3]Data!B395</f>
        <v>112.6</v>
      </c>
      <c r="I175" s="8">
        <f>[9]Data!F164</f>
        <v>1.4583333333333333</v>
      </c>
      <c r="J175" s="8">
        <f>[9]Data!H164</f>
        <v>0.86944444444444446</v>
      </c>
      <c r="K175" s="8">
        <f>[4]Data!K935</f>
        <v>2593.598</v>
      </c>
      <c r="L175" s="8">
        <f>[4]Data!L935</f>
        <v>6186.3460000000005</v>
      </c>
      <c r="M175" s="8">
        <f>[5]Data!B246</f>
        <v>267432</v>
      </c>
      <c r="N175" s="8">
        <f>[5]Data!H246</f>
        <v>116722.3</v>
      </c>
      <c r="O175" s="8">
        <f>[6]Data!D203</f>
        <v>145.33247036373891</v>
      </c>
      <c r="P175" s="35">
        <f t="shared" si="13"/>
        <v>6.8807748020603687E-3</v>
      </c>
      <c r="Q175" s="35">
        <f>[7]Hoja1!E204</f>
        <v>0.78433333333333322</v>
      </c>
      <c r="R175" s="35">
        <f t="shared" si="14"/>
        <v>1.2749681257968553</v>
      </c>
      <c r="S175" s="35">
        <f t="shared" si="15"/>
        <v>2.1266666666666767E-2</v>
      </c>
      <c r="T175" s="56">
        <f t="shared" si="16"/>
        <v>7.60720574902507E-3</v>
      </c>
      <c r="U175" s="56">
        <f t="shared" si="17"/>
        <v>2.0263421928509301E-2</v>
      </c>
    </row>
    <row r="176" spans="1:21">
      <c r="A176" s="31">
        <v>43281</v>
      </c>
      <c r="B176" s="6">
        <f>[1]Data!C818</f>
        <v>1.5</v>
      </c>
      <c r="C176" s="6">
        <f>[1]Data!I818</f>
        <v>2.0299999999999998</v>
      </c>
      <c r="D176" s="7">
        <f>[2]Data!B247</f>
        <v>490505</v>
      </c>
      <c r="E176" s="7">
        <f>[2]Data!M247</f>
        <v>469953</v>
      </c>
      <c r="F176" s="8">
        <f t="shared" si="12"/>
        <v>95.810032517507466</v>
      </c>
      <c r="G176" s="9">
        <f>[2]Data!O247</f>
        <v>94.5</v>
      </c>
      <c r="H176" s="9">
        <f>[3]Data!B396</f>
        <v>113</v>
      </c>
      <c r="I176" s="8">
        <f>[9]Data!F165</f>
        <v>1.7083333333333333</v>
      </c>
      <c r="J176" s="8">
        <f>[9]Data!H165</f>
        <v>0.95277777777777783</v>
      </c>
      <c r="K176" s="8">
        <f>[4]Data!K936</f>
        <v>2613.29</v>
      </c>
      <c r="L176" s="8">
        <f>[4]Data!L936</f>
        <v>6185.8119999999999</v>
      </c>
      <c r="M176" s="8">
        <f>[5]Data!B247</f>
        <v>269477</v>
      </c>
      <c r="N176" s="8">
        <f>[5]Data!H247</f>
        <v>116613</v>
      </c>
      <c r="O176" s="8">
        <f>[6]Data!D204</f>
        <v>141.45880377954899</v>
      </c>
      <c r="P176" s="35">
        <f t="shared" si="13"/>
        <v>7.0691959304166841E-3</v>
      </c>
      <c r="Q176" s="35">
        <f>[7]Hoja1!E205</f>
        <v>0.75083333333333335</v>
      </c>
      <c r="R176" s="35">
        <f t="shared" si="14"/>
        <v>1.3318534961154274</v>
      </c>
      <c r="S176" s="35">
        <f t="shared" si="15"/>
        <v>7.4333333333333806E-2</v>
      </c>
      <c r="T176" s="56">
        <f t="shared" si="16"/>
        <v>2.701548147225985E-2</v>
      </c>
      <c r="U176" s="56">
        <f t="shared" si="17"/>
        <v>-4.3650399244869326E-2</v>
      </c>
    </row>
    <row r="177" spans="1:21">
      <c r="A177" s="31">
        <v>43373</v>
      </c>
      <c r="B177" s="6">
        <f>[1]Data!C819</f>
        <v>1.5</v>
      </c>
      <c r="C177" s="6">
        <f>[1]Data!I819</f>
        <v>1.97</v>
      </c>
      <c r="D177" s="7">
        <f>[2]Data!B248</f>
        <v>492584</v>
      </c>
      <c r="E177" s="7">
        <f>[2]Data!M248</f>
        <v>477032</v>
      </c>
      <c r="F177" s="8">
        <f t="shared" si="12"/>
        <v>96.842771994218253</v>
      </c>
      <c r="G177" s="9">
        <f>[2]Data!O248</f>
        <v>95.8</v>
      </c>
      <c r="H177" s="9">
        <f>[3]Data!B397</f>
        <v>113.5</v>
      </c>
      <c r="I177" s="8">
        <f>[9]Data!F166</f>
        <v>1.9583333333333333</v>
      </c>
      <c r="J177" s="8">
        <f>[9]Data!H166</f>
        <v>1.1194444444444445</v>
      </c>
      <c r="K177" s="8">
        <f>[4]Data!K937</f>
        <v>2602.5920000000001</v>
      </c>
      <c r="L177" s="8">
        <f>[4]Data!L937</f>
        <v>6249.0079999999998</v>
      </c>
      <c r="M177" s="8">
        <f>[5]Data!B248</f>
        <v>269797</v>
      </c>
      <c r="N177" s="8">
        <f>[5]Data!H248</f>
        <v>118816.4</v>
      </c>
      <c r="O177" s="8">
        <f>[6]Data!D205</f>
        <v>142.16410728364167</v>
      </c>
      <c r="P177" s="35">
        <f t="shared" si="13"/>
        <v>7.0341242885226243E-3</v>
      </c>
      <c r="Q177" s="35">
        <f>[7]Hoja1!E206</f>
        <v>0.73043333333333338</v>
      </c>
      <c r="R177" s="35">
        <f t="shared" si="14"/>
        <v>1.369050335417332</v>
      </c>
      <c r="S177" s="35">
        <f t="shared" si="15"/>
        <v>0.37673333333333336</v>
      </c>
      <c r="T177" s="56">
        <f t="shared" si="16"/>
        <v>-4.9735400805221985E-3</v>
      </c>
      <c r="U177" s="56">
        <f t="shared" si="17"/>
        <v>-2.7545735481135147E-2</v>
      </c>
    </row>
    <row r="178" spans="1:21">
      <c r="A178" s="31">
        <v>43465</v>
      </c>
      <c r="B178" s="6">
        <f>[1]Data!C820</f>
        <v>1.5</v>
      </c>
      <c r="C178" s="6">
        <f>[1]Data!I820</f>
        <v>1.9633333333333336</v>
      </c>
      <c r="D178" s="7">
        <f>[2]Data!B249</f>
        <v>493677</v>
      </c>
      <c r="E178" s="7">
        <f>[2]Data!M249</f>
        <v>482427</v>
      </c>
      <c r="F178" s="8">
        <f t="shared" si="12"/>
        <v>97.721182068437457</v>
      </c>
      <c r="G178" s="9">
        <f>[2]Data!O249</f>
        <v>98.4</v>
      </c>
      <c r="H178" s="9">
        <f>[3]Data!B398</f>
        <v>114.1</v>
      </c>
      <c r="I178" s="8">
        <f>[9]Data!F167</f>
        <v>2.2083333333333335</v>
      </c>
      <c r="J178" s="8">
        <f>[9]Data!H167</f>
        <v>1.2861111111111112</v>
      </c>
      <c r="K178" s="8">
        <f>[4]Data!K938</f>
        <v>2618.4340000000002</v>
      </c>
      <c r="L178" s="8">
        <f>[4]Data!L938</f>
        <v>6299.6410000000005</v>
      </c>
      <c r="M178" s="8">
        <f>[5]Data!B249</f>
        <v>270424</v>
      </c>
      <c r="N178" s="8">
        <f>[5]Data!H249</f>
        <v>120257.8</v>
      </c>
      <c r="O178" s="8">
        <f>[6]Data!D206</f>
        <v>141.29014811515754</v>
      </c>
      <c r="P178" s="35">
        <f t="shared" si="13"/>
        <v>7.0776343102489855E-3</v>
      </c>
      <c r="Q178" s="35">
        <f>[7]Hoja1!E207</f>
        <v>0.71530000000000005</v>
      </c>
      <c r="R178" s="35">
        <f t="shared" si="14"/>
        <v>1.3980148189570809</v>
      </c>
      <c r="S178" s="35">
        <f t="shared" si="15"/>
        <v>0.64780000000000015</v>
      </c>
      <c r="T178" s="56">
        <f t="shared" si="16"/>
        <v>6.1665113241895497E-3</v>
      </c>
      <c r="U178" s="56">
        <f t="shared" si="17"/>
        <v>-2.0935930218909937E-2</v>
      </c>
    </row>
    <row r="179" spans="1:21">
      <c r="A179" s="31">
        <v>43555</v>
      </c>
      <c r="B179" s="6">
        <f>[1]Data!C821</f>
        <v>1.5</v>
      </c>
      <c r="C179" s="6">
        <f>[1]Data!I821</f>
        <v>1.9533333333333331</v>
      </c>
      <c r="D179" s="7">
        <f>[2]Data!B250</f>
        <v>496140</v>
      </c>
      <c r="E179" s="7">
        <f>[2]Data!M250</f>
        <v>489260</v>
      </c>
      <c r="F179" s="8">
        <f t="shared" si="12"/>
        <v>98.613294634578949</v>
      </c>
      <c r="G179" s="9">
        <f>[2]Data!O250</f>
        <v>99.9</v>
      </c>
      <c r="H179" s="9">
        <f>[3]Data!B399</f>
        <v>114.1</v>
      </c>
      <c r="I179" s="8">
        <f>[9]Data!F168</f>
        <v>2.375</v>
      </c>
      <c r="J179" s="8">
        <f>[9]Data!H168</f>
        <v>1.3416666666666668</v>
      </c>
      <c r="K179" s="8">
        <f>[4]Data!K939</f>
        <v>2647.3980000000001</v>
      </c>
      <c r="L179" s="8">
        <f>[4]Data!L939</f>
        <v>6392.759</v>
      </c>
      <c r="M179" s="8">
        <f>[5]Data!B250</f>
        <v>270627</v>
      </c>
      <c r="N179" s="8">
        <f>[5]Data!H250</f>
        <v>121627.6</v>
      </c>
      <c r="O179" s="8">
        <f>[6]Data!D207</f>
        <v>137.78658994063221</v>
      </c>
      <c r="P179" s="35">
        <f t="shared" si="13"/>
        <v>7.257600325480641E-3</v>
      </c>
      <c r="Q179" s="35">
        <f>[7]Hoja1!E208</f>
        <v>0.7167</v>
      </c>
      <c r="R179" s="35">
        <f t="shared" si="14"/>
        <v>1.3952839402818473</v>
      </c>
      <c r="S179" s="35">
        <f t="shared" si="15"/>
        <v>0.88059999999999983</v>
      </c>
      <c r="T179" s="56">
        <f t="shared" si="16"/>
        <v>2.5109525619105177E-2</v>
      </c>
      <c r="U179" s="56">
        <f t="shared" si="17"/>
        <v>1.955307885535329E-3</v>
      </c>
    </row>
    <row r="180" spans="1:21">
      <c r="A180" s="31">
        <v>43646</v>
      </c>
      <c r="B180" s="6">
        <f>[1]Data!C822</f>
        <v>1.4266666666666667</v>
      </c>
      <c r="C180" s="6">
        <f>[1]Data!I822</f>
        <v>1.5033333333333332</v>
      </c>
      <c r="D180" s="7">
        <f>[2]Data!B251</f>
        <v>498540</v>
      </c>
      <c r="E180" s="7">
        <f>[2]Data!M251</f>
        <v>496296</v>
      </c>
      <c r="F180" s="8">
        <f t="shared" si="12"/>
        <v>99.549885666145144</v>
      </c>
      <c r="G180" s="9">
        <f>[2]Data!O251</f>
        <v>101.9</v>
      </c>
      <c r="H180" s="9">
        <f>[3]Data!B400</f>
        <v>114.8</v>
      </c>
      <c r="I180" s="8">
        <f>[9]Data!F169</f>
        <v>2.375</v>
      </c>
      <c r="J180" s="8">
        <f>[9]Data!H169</f>
        <v>1.3416666666666668</v>
      </c>
      <c r="K180" s="8">
        <f>[4]Data!K940</f>
        <v>2702.3710000000001</v>
      </c>
      <c r="L180" s="8">
        <f>[4]Data!L940</f>
        <v>6438.9979999999996</v>
      </c>
      <c r="M180" s="8">
        <f>[5]Data!B251</f>
        <v>271715</v>
      </c>
      <c r="N180" s="8">
        <f>[5]Data!H251</f>
        <v>124301.3</v>
      </c>
      <c r="O180" s="8">
        <f>[6]Data!D208</f>
        <v>136.55830329030167</v>
      </c>
      <c r="P180" s="35">
        <f t="shared" si="13"/>
        <v>7.3228795020552932E-3</v>
      </c>
      <c r="Q180" s="35">
        <f>[7]Hoja1!E209</f>
        <v>0.6989333333333333</v>
      </c>
      <c r="R180" s="35">
        <f t="shared" si="14"/>
        <v>1.4307516215185045</v>
      </c>
      <c r="S180" s="35">
        <f t="shared" si="15"/>
        <v>0.87726666666666642</v>
      </c>
      <c r="T180" s="56">
        <f t="shared" si="16"/>
        <v>8.9543847013802136E-3</v>
      </c>
      <c r="U180" s="56">
        <f t="shared" si="17"/>
        <v>-2.5101979658786688E-2</v>
      </c>
    </row>
    <row r="181" spans="1:21">
      <c r="A181" s="31">
        <v>43738</v>
      </c>
      <c r="B181" s="6">
        <f>[1]Data!C823</f>
        <v>1.0066666666666666</v>
      </c>
      <c r="C181" s="6">
        <f>[1]Data!I823</f>
        <v>1.0233333333333332</v>
      </c>
      <c r="D181" s="7">
        <f>[2]Data!B252</f>
        <v>502686</v>
      </c>
      <c r="E181" s="7">
        <f>[2]Data!M252</f>
        <v>504506</v>
      </c>
      <c r="F181" s="8">
        <f t="shared" si="12"/>
        <v>100.36205504032338</v>
      </c>
      <c r="G181" s="9">
        <f>[2]Data!O252</f>
        <v>103.3</v>
      </c>
      <c r="H181" s="9">
        <f>[3]Data!B401</f>
        <v>115.4</v>
      </c>
      <c r="I181" s="8">
        <f>[9]Data!F170</f>
        <v>2.0416666666666665</v>
      </c>
      <c r="J181" s="8">
        <f>[9]Data!H170</f>
        <v>1.2305555555555554</v>
      </c>
      <c r="K181" s="8">
        <f>[4]Data!K941</f>
        <v>3080.654</v>
      </c>
      <c r="L181" s="8">
        <f>[4]Data!L941</f>
        <v>6383.634</v>
      </c>
      <c r="M181" s="8">
        <f>[5]Data!B252</f>
        <v>271789</v>
      </c>
      <c r="N181" s="8">
        <f>[5]Data!H252</f>
        <v>125921.7</v>
      </c>
      <c r="O181" s="8">
        <f>[6]Data!D209</f>
        <v>135.14611006661747</v>
      </c>
      <c r="P181" s="35">
        <f t="shared" si="13"/>
        <v>7.3993990615569384E-3</v>
      </c>
      <c r="Q181" s="35">
        <f>[7]Hoja1!E210</f>
        <v>0.67870000000000008</v>
      </c>
      <c r="R181" s="35">
        <f t="shared" si="14"/>
        <v>1.4734050390452333</v>
      </c>
      <c r="S181" s="35">
        <f t="shared" si="15"/>
        <v>0.95406666666666706</v>
      </c>
      <c r="T181" s="56">
        <f t="shared" si="16"/>
        <v>1.039516379543759E-2</v>
      </c>
      <c r="U181" s="56">
        <f t="shared" si="17"/>
        <v>-2.9376159631374077E-2</v>
      </c>
    </row>
    <row r="182" spans="1:21">
      <c r="A182" s="31">
        <v>43830</v>
      </c>
      <c r="B182" s="6">
        <f>[1]Data!C824</f>
        <v>0.7533333333333333</v>
      </c>
      <c r="C182" s="6">
        <f>[1]Data!I824</f>
        <v>0.89666666666666661</v>
      </c>
      <c r="D182" s="7">
        <f>[2]Data!B253</f>
        <v>505283</v>
      </c>
      <c r="E182" s="7">
        <f>[2]Data!M253</f>
        <v>503968</v>
      </c>
      <c r="F182" s="8">
        <f t="shared" si="12"/>
        <v>99.739749803575421</v>
      </c>
      <c r="G182" s="9">
        <f>[2]Data!O253</f>
        <v>98.8</v>
      </c>
      <c r="H182" s="9">
        <f>[3]Data!B402</f>
        <v>116.2</v>
      </c>
      <c r="I182" s="8">
        <f>[9]Data!F171</f>
        <v>1.625</v>
      </c>
      <c r="J182" s="8">
        <f>[9]Data!H171</f>
        <v>1.0916666666666666</v>
      </c>
      <c r="K182" s="8">
        <f>[4]Data!K942</f>
        <v>3194.52</v>
      </c>
      <c r="L182" s="8">
        <f>[4]Data!L942</f>
        <v>6454.1610000000001</v>
      </c>
      <c r="M182" s="8">
        <f>[5]Data!B253</f>
        <v>272529</v>
      </c>
      <c r="N182" s="8">
        <f>[5]Data!H253</f>
        <v>127179.9</v>
      </c>
      <c r="O182" s="8">
        <f>[6]Data!D210</f>
        <v>134.82837217050576</v>
      </c>
      <c r="P182" s="35">
        <f t="shared" si="13"/>
        <v>7.4168365597070823E-3</v>
      </c>
      <c r="Q182" s="35">
        <f>[7]Hoja1!E211</f>
        <v>0.69030000000000002</v>
      </c>
      <c r="R182" s="35">
        <f t="shared" si="14"/>
        <v>1.4486455164421266</v>
      </c>
      <c r="S182" s="35">
        <f t="shared" si="15"/>
        <v>0.91806666666666648</v>
      </c>
      <c r="T182" s="56">
        <f t="shared" si="16"/>
        <v>2.3538375937040001E-3</v>
      </c>
      <c r="U182" s="56">
        <f t="shared" si="17"/>
        <v>1.6947081999717117E-2</v>
      </c>
    </row>
    <row r="183" spans="1:21">
      <c r="A183" s="31">
        <v>43921</v>
      </c>
      <c r="B183" s="6">
        <f>[1]Data!C825</f>
        <v>0.64333333333333331</v>
      </c>
      <c r="C183" s="6">
        <f>[1]Data!I825</f>
        <v>0.77</v>
      </c>
      <c r="D183" s="7">
        <f>[2]Data!B254</f>
        <v>504144</v>
      </c>
      <c r="E183" s="7">
        <f>[2]Data!M254</f>
        <v>505398</v>
      </c>
      <c r="F183" s="8">
        <f t="shared" si="12"/>
        <v>100.24873845567932</v>
      </c>
      <c r="G183" s="9">
        <f>[2]Data!O254</f>
        <v>99</v>
      </c>
      <c r="H183" s="9">
        <f>[3]Data!B403</f>
        <v>116.6</v>
      </c>
      <c r="I183" s="8">
        <f>[9]Data!F172</f>
        <v>1.125</v>
      </c>
      <c r="J183" s="8">
        <f>[9]Data!H172</f>
        <v>0.7583333333333333</v>
      </c>
      <c r="K183" s="8">
        <f>[4]Data!K943</f>
        <v>3375.2539999999999</v>
      </c>
      <c r="L183" s="8">
        <f>[4]Data!L943</f>
        <v>6588.9800000000005</v>
      </c>
      <c r="M183" s="8">
        <f>[5]Data!B254</f>
        <v>268470</v>
      </c>
      <c r="N183" s="8">
        <f>[5]Data!H254</f>
        <v>128894.39999999999</v>
      </c>
      <c r="O183" s="8">
        <f>[6]Data!D211</f>
        <v>130.39914796201202</v>
      </c>
      <c r="P183" s="35">
        <f t="shared" si="13"/>
        <v>7.668761764389141E-3</v>
      </c>
      <c r="Q183" s="35">
        <f>[7]Hoja1!E212</f>
        <v>0.64743333333333331</v>
      </c>
      <c r="R183" s="35">
        <f t="shared" si="14"/>
        <v>1.544560572517119</v>
      </c>
      <c r="S183" s="35">
        <f t="shared" si="15"/>
        <v>0.31019999999999981</v>
      </c>
      <c r="T183" s="56">
        <f t="shared" si="16"/>
        <v>3.3402536936003813E-2</v>
      </c>
      <c r="U183" s="56">
        <f t="shared" si="17"/>
        <v>-6.4110457539452492E-2</v>
      </c>
    </row>
    <row r="184" spans="1:21">
      <c r="A184" s="31">
        <v>44012</v>
      </c>
      <c r="B184" s="6">
        <f>[1]Data!C826</f>
        <v>0.1466666666666667</v>
      </c>
      <c r="C184" s="6">
        <f>[1]Data!I826</f>
        <v>0.12333333333333334</v>
      </c>
      <c r="D184" s="7">
        <f>[2]Data!B255</f>
        <v>468753</v>
      </c>
      <c r="E184" s="7">
        <f>[2]Data!M255</f>
        <v>465522</v>
      </c>
      <c r="F184" s="8">
        <f t="shared" si="12"/>
        <v>99.310724411363765</v>
      </c>
      <c r="G184" s="9">
        <f>[2]Data!O255</f>
        <v>98.5</v>
      </c>
      <c r="H184" s="9">
        <f>[3]Data!B404</f>
        <v>114.4</v>
      </c>
      <c r="I184" s="8">
        <f>[9]Data!F173</f>
        <v>0.125</v>
      </c>
      <c r="J184" s="8">
        <f>[9]Data!H173</f>
        <v>9.1666666666666674E-2</v>
      </c>
      <c r="K184" s="8">
        <f>[4]Data!K944</f>
        <v>3730.384</v>
      </c>
      <c r="L184" s="8">
        <f>[4]Data!L944</f>
        <v>6949.5519999999997</v>
      </c>
      <c r="M184" s="8">
        <f>[5]Data!B255</f>
        <v>235901</v>
      </c>
      <c r="N184" s="8">
        <f>[5]Data!H255</f>
        <v>130746</v>
      </c>
      <c r="O184" s="8">
        <f>[6]Data!D212</f>
        <v>131.26943219097967</v>
      </c>
      <c r="P184" s="35">
        <f t="shared" si="13"/>
        <v>7.6179197495509247E-3</v>
      </c>
      <c r="Q184" s="35">
        <f>[7]Hoja1!E213</f>
        <v>0.66959999999999997</v>
      </c>
      <c r="R184" s="35">
        <f t="shared" si="14"/>
        <v>1.4934289127837514</v>
      </c>
      <c r="S184" s="35">
        <f t="shared" si="15"/>
        <v>6.6999999999999976E-2</v>
      </c>
      <c r="T184" s="56">
        <f t="shared" si="16"/>
        <v>-6.6518298635651618E-3</v>
      </c>
      <c r="U184" s="56">
        <f t="shared" si="17"/>
        <v>3.3664691005288128E-2</v>
      </c>
    </row>
    <row r="185" spans="1:21">
      <c r="A185" s="31">
        <v>44104</v>
      </c>
      <c r="B185" s="6">
        <f>[1]Data!C827</f>
        <v>0.13</v>
      </c>
      <c r="C185" s="6">
        <f>[1]Data!I827</f>
        <v>9.6666666666666679E-2</v>
      </c>
      <c r="D185" s="7">
        <f>[2]Data!B256</f>
        <v>485131</v>
      </c>
      <c r="E185" s="7">
        <f>[2]Data!M256</f>
        <v>486866</v>
      </c>
      <c r="F185" s="8">
        <f t="shared" si="12"/>
        <v>100.35763536034597</v>
      </c>
      <c r="G185" s="9">
        <f>[2]Data!O256</f>
        <v>100</v>
      </c>
      <c r="H185" s="9">
        <f>[3]Data!B405</f>
        <v>116.2</v>
      </c>
      <c r="I185" s="8">
        <f>[9]Data!F174</f>
        <v>0.125</v>
      </c>
      <c r="J185" s="8">
        <f>[9]Data!H174</f>
        <v>9.1666666666666674E-2</v>
      </c>
      <c r="K185" s="8">
        <f>[4]Data!K945</f>
        <v>3891.9429999999998</v>
      </c>
      <c r="L185" s="8">
        <f>[4]Data!L945</f>
        <v>7126.2669999999998</v>
      </c>
      <c r="M185" s="8">
        <f>[5]Data!B256</f>
        <v>253755</v>
      </c>
      <c r="N185" s="8">
        <f>[5]Data!H256</f>
        <v>133338.1</v>
      </c>
      <c r="O185" s="8">
        <f>[6]Data!D213</f>
        <v>139.84999366780161</v>
      </c>
      <c r="P185" s="35">
        <f t="shared" si="13"/>
        <v>7.1505187363496833E-3</v>
      </c>
      <c r="Q185" s="35">
        <f>[7]Hoja1!E214</f>
        <v>0.72250000000000003</v>
      </c>
      <c r="R185" s="35">
        <f t="shared" si="14"/>
        <v>1.3840830449826989</v>
      </c>
      <c r="S185" s="35">
        <f t="shared" si="15"/>
        <v>0.20660000000000023</v>
      </c>
      <c r="T185" s="56">
        <f t="shared" si="16"/>
        <v>-6.3318429068345061E-2</v>
      </c>
      <c r="U185" s="56">
        <f t="shared" si="17"/>
        <v>7.603690081132175E-2</v>
      </c>
    </row>
    <row r="186" spans="1:21">
      <c r="A186" s="31">
        <v>44196</v>
      </c>
      <c r="B186" s="6">
        <f>[1]Data!C828</f>
        <v>7.6666666666666675E-2</v>
      </c>
      <c r="C186" s="6">
        <f>[1]Data!I828</f>
        <v>3.6666666666666674E-2</v>
      </c>
      <c r="D186" s="7">
        <f>[2]Data!B257</f>
        <v>501813</v>
      </c>
      <c r="E186" s="7">
        <f>[2]Data!M257</f>
        <v>508603</v>
      </c>
      <c r="F186" s="8">
        <f t="shared" si="12"/>
        <v>101.35309368230796</v>
      </c>
      <c r="G186" s="9">
        <f>[2]Data!O257</f>
        <v>105.6</v>
      </c>
      <c r="H186" s="9">
        <f>[3]Data!B406</f>
        <v>117.2</v>
      </c>
      <c r="I186" s="8">
        <f>[9]Data!F175</f>
        <v>0.125</v>
      </c>
      <c r="J186" s="8">
        <f>[9]Data!H175</f>
        <v>9.1666666666666674E-2</v>
      </c>
      <c r="K186" s="8">
        <f>[4]Data!K946</f>
        <v>4066.4390000000003</v>
      </c>
      <c r="L186" s="8">
        <f>[4]Data!L946</f>
        <v>7255.8040000000001</v>
      </c>
      <c r="M186" s="8">
        <f>[5]Data!B257</f>
        <v>265519</v>
      </c>
      <c r="N186" s="8">
        <f>[5]Data!H257</f>
        <v>135238.5</v>
      </c>
      <c r="O186" s="8">
        <f>[6]Data!D214</f>
        <v>139.07040171547021</v>
      </c>
      <c r="P186" s="35">
        <f t="shared" si="13"/>
        <v>7.1906026563865163E-3</v>
      </c>
      <c r="Q186" s="35">
        <f>[7]Hoja1!E215</f>
        <v>0.73796666666666655</v>
      </c>
      <c r="R186" s="35">
        <f t="shared" si="14"/>
        <v>1.3550747549573154</v>
      </c>
      <c r="S186" s="35">
        <f t="shared" si="15"/>
        <v>0.1101999999999994</v>
      </c>
      <c r="T186" s="56">
        <f t="shared" si="16"/>
        <v>5.5900822984478182E-3</v>
      </c>
      <c r="U186" s="56">
        <f t="shared" si="17"/>
        <v>2.1181236475482201E-2</v>
      </c>
    </row>
    <row r="187" spans="1:21">
      <c r="A187" s="31">
        <v>44286</v>
      </c>
      <c r="B187" s="6">
        <f>[1]Data!C829</f>
        <v>0.03</v>
      </c>
      <c r="C187" s="6">
        <f>[1]Data!I829</f>
        <v>1.6666666666666666E-2</v>
      </c>
      <c r="D187" s="7">
        <f>[2]Data!B258</f>
        <v>511583</v>
      </c>
      <c r="E187" s="7">
        <f>[2]Data!M258</f>
        <v>528873</v>
      </c>
      <c r="F187" s="8">
        <f t="shared" si="12"/>
        <v>103.37970573689901</v>
      </c>
      <c r="G187" s="9">
        <f>[2]Data!O258</f>
        <v>113.8</v>
      </c>
      <c r="H187" s="9">
        <f>[3]Data!B407</f>
        <v>117.9</v>
      </c>
      <c r="I187" s="8">
        <f>[9]Data!F176</f>
        <v>0.125</v>
      </c>
      <c r="J187" s="8">
        <f>[9]Data!H176</f>
        <v>9.1666666666666674E-2</v>
      </c>
      <c r="K187" s="8">
        <f>[4]Data!K947</f>
        <v>4244.9160000000002</v>
      </c>
      <c r="L187" s="8">
        <f>[4]Data!L947</f>
        <v>7365.9979999999996</v>
      </c>
      <c r="M187" s="8">
        <f>[5]Data!B258</f>
        <v>268633</v>
      </c>
      <c r="N187" s="8">
        <f>[5]Data!H258</f>
        <v>135508.79999999999</v>
      </c>
      <c r="O187" s="8">
        <f>[6]Data!D215</f>
        <v>145.37684042897666</v>
      </c>
      <c r="P187" s="35">
        <f t="shared" si="13"/>
        <v>6.8786747397261427E-3</v>
      </c>
      <c r="Q187" s="35">
        <f>[7]Hoja1!E216</f>
        <v>0.76919999999999999</v>
      </c>
      <c r="R187" s="35">
        <f t="shared" si="14"/>
        <v>1.3000520020800832</v>
      </c>
      <c r="S187" s="35">
        <f t="shared" si="15"/>
        <v>0.21993333333333379</v>
      </c>
      <c r="T187" s="56">
        <f t="shared" si="16"/>
        <v>-4.4348978560257102E-2</v>
      </c>
      <c r="U187" s="56">
        <f t="shared" si="17"/>
        <v>4.1452357252555194E-2</v>
      </c>
    </row>
    <row r="188" spans="1:21">
      <c r="A188" s="31">
        <v>44377</v>
      </c>
      <c r="B188" s="6">
        <f>[1]Data!C830</f>
        <v>0.03</v>
      </c>
      <c r="C188" s="6">
        <f>[1]Data!I830</f>
        <v>3.6666666666666667E-2</v>
      </c>
      <c r="D188" s="7">
        <f>[2]Data!B259</f>
        <v>514593</v>
      </c>
      <c r="E188" s="7">
        <f>[2]Data!M259</f>
        <v>543152</v>
      </c>
      <c r="F188" s="8">
        <f t="shared" si="12"/>
        <v>105.54982286972422</v>
      </c>
      <c r="G188" s="9">
        <f>[2]Data!O259</f>
        <v>121.6</v>
      </c>
      <c r="H188" s="9">
        <f>[3]Data!B408</f>
        <v>118.8</v>
      </c>
      <c r="I188" s="8">
        <f>[9]Data!F177</f>
        <v>0.125</v>
      </c>
      <c r="J188" s="8">
        <f>[9]Data!H177</f>
        <v>9.1666666666666674E-2</v>
      </c>
      <c r="K188" s="8">
        <f>[4]Data!K948</f>
        <v>4383.5999999999995</v>
      </c>
      <c r="L188" s="8">
        <f>[4]Data!L948</f>
        <v>7452.8660000000009</v>
      </c>
      <c r="M188" s="8">
        <f>[5]Data!B259</f>
        <v>271423</v>
      </c>
      <c r="N188" s="8">
        <f>[5]Data!H259</f>
        <v>138451.1</v>
      </c>
      <c r="O188" s="8">
        <f>[6]Data!D216</f>
        <v>145.21208022910744</v>
      </c>
      <c r="P188" s="35">
        <f t="shared" si="13"/>
        <v>6.8864794059988422E-3</v>
      </c>
      <c r="Q188" s="35">
        <f>[7]Hoja1!E217</f>
        <v>0.76729999999999998</v>
      </c>
      <c r="R188" s="35">
        <f t="shared" si="14"/>
        <v>1.3032712107389548</v>
      </c>
      <c r="S188" s="35">
        <f t="shared" si="15"/>
        <v>8.739999999999995E-2</v>
      </c>
      <c r="T188" s="56">
        <f t="shared" si="16"/>
        <v>1.1339745311111926E-3</v>
      </c>
      <c r="U188" s="56">
        <f t="shared" si="17"/>
        <v>-2.4731545310051617E-3</v>
      </c>
    </row>
    <row r="189" spans="1:21">
      <c r="A189" s="31">
        <v>44469</v>
      </c>
      <c r="B189" s="6">
        <f>[1]Data!C831</f>
        <v>0.03</v>
      </c>
      <c r="C189" s="6">
        <f>[1]Data!I831</f>
        <v>1.3333333333333334E-2</v>
      </c>
      <c r="D189" s="7">
        <f>[2]Data!B260</f>
        <v>505177</v>
      </c>
      <c r="E189" s="7">
        <f>[2]Data!M260</f>
        <v>541703</v>
      </c>
      <c r="F189" s="8">
        <f t="shared" si="12"/>
        <v>107.2303370897725</v>
      </c>
      <c r="G189" s="9">
        <f>[2]Data!O260</f>
        <v>122.4</v>
      </c>
      <c r="H189" s="9">
        <f>[3]Data!B409</f>
        <v>119.7</v>
      </c>
      <c r="I189" s="8">
        <f>[9]Data!F178</f>
        <v>0.125</v>
      </c>
      <c r="J189" s="8">
        <f>[9]Data!H178</f>
        <v>9.1666666666666674E-2</v>
      </c>
      <c r="K189" s="8">
        <f>[4]Data!K949</f>
        <v>4592.1200000000008</v>
      </c>
      <c r="L189" s="8">
        <f>[4]Data!L949</f>
        <v>7668.0740000000005</v>
      </c>
      <c r="M189" s="8">
        <f>[5]Data!B260</f>
        <v>258531</v>
      </c>
      <c r="N189" s="8">
        <f>[5]Data!H260</f>
        <v>142338.70000000001</v>
      </c>
      <c r="O189" s="8">
        <f>[6]Data!D217</f>
        <v>140.07927563139469</v>
      </c>
      <c r="P189" s="35">
        <f t="shared" si="13"/>
        <v>7.1388147568053175E-3</v>
      </c>
      <c r="Q189" s="35">
        <f>[7]Hoja1!E218</f>
        <v>0.73073333333333335</v>
      </c>
      <c r="R189" s="35">
        <f t="shared" si="14"/>
        <v>1.3684882766170969</v>
      </c>
      <c r="S189" s="35">
        <f t="shared" si="15"/>
        <v>-5.1266666666666544E-2</v>
      </c>
      <c r="T189" s="56">
        <f t="shared" si="16"/>
        <v>3.5986779242486833E-2</v>
      </c>
      <c r="U189" s="56">
        <f t="shared" si="17"/>
        <v>-4.8829263070106155E-2</v>
      </c>
    </row>
    <row r="190" spans="1:21">
      <c r="A190" s="31">
        <v>44561</v>
      </c>
      <c r="B190" s="6">
        <f>[1]Data!C832</f>
        <v>3.6666666666666674E-2</v>
      </c>
      <c r="C190" s="6">
        <f>[1]Data!I832</f>
        <v>4.6666666666666669E-2</v>
      </c>
      <c r="D190" s="7">
        <f>[2]Data!B261</f>
        <v>524644</v>
      </c>
      <c r="E190" s="7">
        <f>[2]Data!M261</f>
        <v>561451</v>
      </c>
      <c r="F190" s="8">
        <f t="shared" si="12"/>
        <v>107.01561439757245</v>
      </c>
      <c r="G190" s="9">
        <f>[2]Data!O261</f>
        <v>116.2</v>
      </c>
      <c r="H190" s="9">
        <f>[3]Data!B410</f>
        <v>121.3</v>
      </c>
      <c r="I190" s="8">
        <f>[9]Data!F179</f>
        <v>0.125</v>
      </c>
      <c r="J190" s="8">
        <f>[9]Data!H179</f>
        <v>9.1666666666666674E-2</v>
      </c>
      <c r="K190" s="8">
        <f>[4]Data!K950</f>
        <v>4803.951</v>
      </c>
      <c r="L190" s="8">
        <f>[4]Data!L950</f>
        <v>7872.8670000000002</v>
      </c>
      <c r="M190" s="8">
        <f>[5]Data!B261</f>
        <v>275457</v>
      </c>
      <c r="N190" s="8">
        <f>[5]Data!H261</f>
        <v>142852</v>
      </c>
      <c r="O190" s="8">
        <f>[6]Data!D218</f>
        <v>140.19433189621412</v>
      </c>
      <c r="P190" s="35">
        <f t="shared" si="13"/>
        <v>7.1329559938293373E-3</v>
      </c>
      <c r="Q190" s="35">
        <f>[7]Hoja1!E219</f>
        <v>0.73153333333333348</v>
      </c>
      <c r="R190" s="35">
        <f t="shared" si="14"/>
        <v>1.3669917069169777</v>
      </c>
      <c r="S190" s="35">
        <f t="shared" si="15"/>
        <v>9.1533333333333855E-2</v>
      </c>
      <c r="T190" s="56">
        <f t="shared" si="16"/>
        <v>-8.2102822522323038E-4</v>
      </c>
      <c r="U190" s="56">
        <f t="shared" si="17"/>
        <v>1.0941917750759145E-3</v>
      </c>
    </row>
    <row r="191" spans="1:21">
      <c r="A191" s="31">
        <v>44651</v>
      </c>
      <c r="B191" s="6">
        <f>[1]Data!C833</f>
        <v>5.000000000000001E-2</v>
      </c>
      <c r="C191" s="6">
        <f>[1]Data!I833</f>
        <v>0.10333333333333335</v>
      </c>
      <c r="D191" s="7">
        <f>[2]Data!B262</f>
        <v>528374</v>
      </c>
      <c r="E191" s="7">
        <f>[2]Data!M262</f>
        <v>584299</v>
      </c>
      <c r="F191" s="8">
        <f t="shared" si="12"/>
        <v>110.5843588064515</v>
      </c>
      <c r="G191" s="9">
        <f>[2]Data!O262</f>
        <v>124.9</v>
      </c>
      <c r="H191" s="9">
        <f>[3]Data!B411</f>
        <v>123.9</v>
      </c>
      <c r="I191" s="8">
        <f>[9]Data!F180</f>
        <v>0.20833333333333334</v>
      </c>
      <c r="J191" s="8">
        <f>[9]Data!H180</f>
        <v>0.14722222222222223</v>
      </c>
      <c r="K191" s="8">
        <f>[4]Data!K951</f>
        <v>4975.2690000000002</v>
      </c>
      <c r="L191" s="8">
        <f>[4]Data!L951</f>
        <v>8019.9040000000005</v>
      </c>
      <c r="M191" s="8">
        <f>[5]Data!B262</f>
        <v>281512</v>
      </c>
      <c r="N191" s="8">
        <f>[5]Data!H262</f>
        <v>146396</v>
      </c>
      <c r="O191" s="8">
        <f>[6]Data!D219</f>
        <v>141.38016236540429</v>
      </c>
      <c r="P191" s="35">
        <f t="shared" si="13"/>
        <v>7.0731281055926975E-3</v>
      </c>
      <c r="Q191" s="35">
        <f>[7]Hoja1!E220</f>
        <v>0.72249999999999981</v>
      </c>
      <c r="R191" s="35">
        <f t="shared" si="14"/>
        <v>1.3840830449826993</v>
      </c>
      <c r="S191" s="35">
        <f t="shared" si="15"/>
        <v>0.12219999999999864</v>
      </c>
      <c r="T191" s="56">
        <f t="shared" si="16"/>
        <v>-8.4229040918710751E-3</v>
      </c>
      <c r="U191" s="56">
        <f t="shared" si="17"/>
        <v>-1.2425367902002327E-2</v>
      </c>
    </row>
    <row r="192" spans="1:21">
      <c r="A192" s="31">
        <v>44742</v>
      </c>
      <c r="B192" s="6">
        <f>[1]Data!C834</f>
        <v>0.34666666666666668</v>
      </c>
      <c r="C192" s="6">
        <f>[1]Data!I834</f>
        <v>1.0033333333333332</v>
      </c>
      <c r="D192" s="7">
        <f>[2]Data!B263</f>
        <v>533092</v>
      </c>
      <c r="E192" s="7">
        <f>[2]Data!M263</f>
        <v>609133</v>
      </c>
      <c r="F192" s="8">
        <f t="shared" si="12"/>
        <v>114.26414202426598</v>
      </c>
      <c r="G192" s="9">
        <f>[2]Data!O263</f>
        <v>130.69999999999999</v>
      </c>
      <c r="H192" s="9">
        <f>[3]Data!B412</f>
        <v>126.1</v>
      </c>
      <c r="I192" s="8">
        <f>[9]Data!F181</f>
        <v>0.95833333333333337</v>
      </c>
      <c r="J192" s="8">
        <f>[9]Data!H181</f>
        <v>0.67499999999999993</v>
      </c>
      <c r="K192" s="8">
        <f>[4]Data!K952</f>
        <v>5073.1929999999993</v>
      </c>
      <c r="L192" s="8">
        <f>[4]Data!L952</f>
        <v>8191.3980000000001</v>
      </c>
      <c r="M192" s="8">
        <f>[5]Data!B263</f>
        <v>287574</v>
      </c>
      <c r="N192" s="8">
        <f>[5]Data!H263</f>
        <v>146399.20000000001</v>
      </c>
      <c r="O192" s="8">
        <f>[6]Data!D220</f>
        <v>146.93511990564912</v>
      </c>
      <c r="P192" s="35">
        <f t="shared" si="13"/>
        <v>6.8057248712365438E-3</v>
      </c>
      <c r="Q192" s="35">
        <f>[7]Hoja1!E221</f>
        <v>0.70746666666666658</v>
      </c>
      <c r="R192" s="35">
        <f t="shared" si="14"/>
        <v>1.4134941575574822</v>
      </c>
      <c r="S192" s="35">
        <f t="shared" si="15"/>
        <v>0.55153333333333376</v>
      </c>
      <c r="T192" s="56">
        <f t="shared" si="16"/>
        <v>-3.8538678989387343E-2</v>
      </c>
      <c r="U192" s="56">
        <f t="shared" si="17"/>
        <v>-2.1026905831166898E-2</v>
      </c>
    </row>
    <row r="193" spans="1:5">
      <c r="A193" s="5"/>
      <c r="B193" s="10"/>
      <c r="C193" s="10"/>
      <c r="D193" s="11"/>
      <c r="E193" s="11"/>
    </row>
    <row r="194" spans="1:5">
      <c r="A194" s="5"/>
      <c r="B194" s="10"/>
    </row>
    <row r="195" spans="1:5">
      <c r="A195" s="5"/>
      <c r="B195" s="10"/>
    </row>
  </sheetData>
  <hyperlinks>
    <hyperlink ref="D7" r:id="rId1" xr:uid="{ABB21A15-30FA-470B-B7BC-8F5DDE15667D}"/>
    <hyperlink ref="E7" r:id="rId2" xr:uid="{55E9A4A9-B1A0-42AE-8A10-AB88E52C3044}"/>
    <hyperlink ref="F7" r:id="rId3" xr:uid="{59667339-E237-460A-83C1-B312EBB4EA4F}"/>
    <hyperlink ref="G7" r:id="rId4" xr:uid="{F241F953-2FEE-4383-98C0-6FB2136BF1EA}"/>
    <hyperlink ref="D1" r:id="rId5" xr:uid="{71E54A53-EED5-4414-ADA1-AA03C6A134B9}"/>
    <hyperlink ref="H7" r:id="rId6" display="http://www.abs.gov.au/" xr:uid="{79922C13-D65F-4804-B957-FA651A3B587B}"/>
    <hyperlink ref="I7" r:id="rId7" display="http://www.newyorkfed.org/" xr:uid="{DE2301E6-D0C7-4FF6-A0D9-B31FB12D351D}"/>
    <hyperlink ref="M7" r:id="rId8" display="http://www.abs.gov.au/" xr:uid="{BC95623E-F613-4682-A108-586765AEEDF0}"/>
    <hyperlink ref="N7" r:id="rId9" display="http://www.abs.gov.au/" xr:uid="{3F9C84B1-070D-4FD7-975D-1DDEF30D3372}"/>
    <hyperlink ref="Q7" r:id="rId10" display="WM/Reuters" xr:uid="{55857039-615B-40D4-9317-7D16FEEC9F94}"/>
    <hyperlink ref="J7" r:id="rId11" display="http://www.newyorkfed.org/" xr:uid="{45CD8C13-446A-4910-AA57-44BAB54ADE15}"/>
  </hyperlinks>
  <pageMargins left="0.7" right="0.7" top="0.75" bottom="0.75" header="0.3" footer="0.3"/>
  <pageSetup orientation="portrait" horizontalDpi="4294967293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3848-BA80-46F3-8D55-B0FC07AB85AD}">
  <dimension ref="A1:BD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baseColWidth="10" defaultColWidth="11.5703125" defaultRowHeight="15"/>
  <cols>
    <col min="1" max="1" width="11.5703125" style="2"/>
    <col min="2" max="2" width="12.5703125" style="2" bestFit="1" customWidth="1"/>
    <col min="3" max="3" width="12.5703125" style="2" customWidth="1"/>
    <col min="4" max="4" width="12" style="2" bestFit="1" customWidth="1"/>
    <col min="5" max="6" width="12.5703125" style="2" bestFit="1" customWidth="1"/>
    <col min="7" max="8" width="11.5703125" style="2"/>
    <col min="9" max="9" width="12" style="2" bestFit="1" customWidth="1"/>
    <col min="10" max="11" width="11.5703125" style="2"/>
    <col min="12" max="12" width="12" style="2" bestFit="1" customWidth="1"/>
    <col min="13" max="13" width="11.5703125" style="2"/>
    <col min="14" max="14" width="12" style="2" bestFit="1" customWidth="1"/>
    <col min="15" max="15" width="12" style="2" customWidth="1"/>
    <col min="16" max="16" width="2" style="61" customWidth="1"/>
    <col min="17" max="17" width="12" style="2" bestFit="1" customWidth="1"/>
    <col min="18" max="30" width="11.5703125" style="2"/>
    <col min="31" max="31" width="1.42578125" style="61" customWidth="1"/>
    <col min="32" max="45" width="11.5703125" style="2"/>
    <col min="46" max="50" width="0.85546875" style="61" customWidth="1"/>
    <col min="51" max="52" width="11.5703125" style="2"/>
    <col min="53" max="55" width="12" style="2" bestFit="1" customWidth="1"/>
    <col min="56" max="56" width="12.7109375" style="2" bestFit="1" customWidth="1"/>
    <col min="57" max="16384" width="11.5703125" style="2"/>
  </cols>
  <sheetData>
    <row r="1" spans="1:56" s="36" customFormat="1">
      <c r="A1" s="36" t="s">
        <v>96</v>
      </c>
      <c r="B1" s="36" t="s">
        <v>80</v>
      </c>
      <c r="C1" s="36" t="s">
        <v>95</v>
      </c>
      <c r="D1" s="36" t="s">
        <v>81</v>
      </c>
      <c r="E1" s="36" t="s">
        <v>17</v>
      </c>
      <c r="F1" s="36" t="s">
        <v>22</v>
      </c>
      <c r="G1" s="36" t="s">
        <v>82</v>
      </c>
      <c r="H1" s="36" t="s">
        <v>50</v>
      </c>
      <c r="I1" s="36" t="s">
        <v>93</v>
      </c>
      <c r="J1" s="36" t="s">
        <v>94</v>
      </c>
      <c r="K1" s="36" t="s">
        <v>92</v>
      </c>
      <c r="L1" s="36" t="s">
        <v>64</v>
      </c>
      <c r="M1" s="36" t="s">
        <v>65</v>
      </c>
      <c r="N1" s="36" t="s">
        <v>79</v>
      </c>
      <c r="O1" s="36" t="s">
        <v>159</v>
      </c>
      <c r="P1" s="59"/>
      <c r="Q1" s="40" t="s">
        <v>105</v>
      </c>
      <c r="R1" s="40" t="s">
        <v>106</v>
      </c>
      <c r="S1" s="40" t="s">
        <v>107</v>
      </c>
      <c r="T1" s="40" t="s">
        <v>108</v>
      </c>
      <c r="U1" s="40" t="s">
        <v>109</v>
      </c>
      <c r="V1" s="40" t="s">
        <v>110</v>
      </c>
      <c r="W1" s="40" t="s">
        <v>111</v>
      </c>
      <c r="X1" s="40" t="s">
        <v>112</v>
      </c>
      <c r="Y1" s="40" t="s">
        <v>113</v>
      </c>
      <c r="Z1" s="40" t="s">
        <v>114</v>
      </c>
      <c r="AA1" s="40" t="s">
        <v>115</v>
      </c>
      <c r="AB1" s="40" t="s">
        <v>116</v>
      </c>
      <c r="AC1" s="40" t="s">
        <v>117</v>
      </c>
      <c r="AD1" s="40" t="s">
        <v>160</v>
      </c>
      <c r="AE1" s="59"/>
      <c r="AF1" s="43" t="s">
        <v>118</v>
      </c>
      <c r="AG1" s="43" t="s">
        <v>119</v>
      </c>
      <c r="AH1" s="43" t="s">
        <v>120</v>
      </c>
      <c r="AI1" s="43" t="s">
        <v>121</v>
      </c>
      <c r="AJ1" s="43" t="s">
        <v>122</v>
      </c>
      <c r="AK1" s="43" t="s">
        <v>123</v>
      </c>
      <c r="AL1" s="43" t="s">
        <v>124</v>
      </c>
      <c r="AM1" s="43" t="s">
        <v>125</v>
      </c>
      <c r="AN1" s="43" t="s">
        <v>126</v>
      </c>
      <c r="AO1" s="43" t="s">
        <v>127</v>
      </c>
      <c r="AP1" s="43" t="s">
        <v>128</v>
      </c>
      <c r="AQ1" s="43" t="s">
        <v>129</v>
      </c>
      <c r="AR1" s="43" t="s">
        <v>130</v>
      </c>
      <c r="AS1" s="43" t="s">
        <v>161</v>
      </c>
      <c r="AT1" s="59"/>
      <c r="AU1" s="59"/>
      <c r="AV1" s="59"/>
      <c r="AW1" s="59"/>
      <c r="AX1" s="59"/>
      <c r="AY1" s="36" t="s">
        <v>150</v>
      </c>
      <c r="AZ1" s="36" t="s">
        <v>151</v>
      </c>
      <c r="BA1" s="36" t="s">
        <v>152</v>
      </c>
      <c r="BB1" s="36" t="s">
        <v>153</v>
      </c>
      <c r="BC1" s="36" t="s">
        <v>154</v>
      </c>
      <c r="BD1" s="36" t="s">
        <v>162</v>
      </c>
    </row>
    <row r="2" spans="1:56">
      <c r="A2" s="39">
        <v>28580</v>
      </c>
      <c r="B2" s="37">
        <f>LN(RBA!D15)</f>
        <v>11.850654054906146</v>
      </c>
      <c r="C2" s="37">
        <f>LN(RBA!M15)</f>
        <v>11.242559270283678</v>
      </c>
      <c r="D2" s="37">
        <f>LN(RBA!G15)</f>
        <v>4.0741418549045809</v>
      </c>
      <c r="E2" s="37">
        <f>RBA!B15</f>
        <v>8.3756666666666657</v>
      </c>
      <c r="F2" s="37">
        <f>RBA!C15</f>
        <v>9.6933333333333334</v>
      </c>
      <c r="G2" s="37">
        <f>RBA!F15/RBA!F11*100-100</f>
        <v>7.9885727848393913</v>
      </c>
      <c r="H2" s="37">
        <f>RBA!H15/RBA!H11*100-100</f>
        <v>8.6734693877551052</v>
      </c>
      <c r="I2" s="37">
        <f>LN(RBA!F15/RBA!F14)*400</f>
        <v>10.19118892272242</v>
      </c>
      <c r="J2" s="37">
        <f>LN(RBA!H15/RBA!H14)*400</f>
        <v>5.6738539967825528</v>
      </c>
      <c r="K2" s="38">
        <f>RBA!I15</f>
        <v>8.0828533451484272</v>
      </c>
      <c r="L2" s="37">
        <f>LN(RBA!K15)</f>
        <v>3.5445759645075028</v>
      </c>
      <c r="M2" s="37">
        <f>LN(RBA!L15)</f>
        <v>4.9058894043320462</v>
      </c>
      <c r="N2" s="37">
        <f>LN(RBA!O15)</f>
        <v>4.979112250394417</v>
      </c>
      <c r="O2" s="37">
        <f>RBA!J15</f>
        <v>6.8267660400895922</v>
      </c>
      <c r="P2" s="60"/>
      <c r="Q2" s="41">
        <v>11.863110525544734</v>
      </c>
      <c r="R2" s="41">
        <v>11.238547388299978</v>
      </c>
      <c r="S2" s="41">
        <v>4.0995537335422725</v>
      </c>
      <c r="T2" s="41">
        <v>8.1837042027378075</v>
      </c>
      <c r="U2" s="41">
        <v>9.3741447932072557</v>
      </c>
      <c r="V2" s="41">
        <v>8.8209188457033072</v>
      </c>
      <c r="W2" s="41">
        <v>8.6325224481792251</v>
      </c>
      <c r="X2" s="41">
        <v>9.2326164571636227</v>
      </c>
      <c r="Y2" s="41">
        <v>8.1463540466219637</v>
      </c>
      <c r="Z2" s="42">
        <v>11.40959238429423</v>
      </c>
      <c r="AA2" s="41">
        <v>3.5879472707714108</v>
      </c>
      <c r="AB2" s="41">
        <v>4.9101310798815136</v>
      </c>
      <c r="AC2" s="41">
        <v>4.9223820713818327</v>
      </c>
      <c r="AD2" s="41">
        <v>8.357836533176167</v>
      </c>
      <c r="AE2" s="60"/>
      <c r="AF2" s="44">
        <v>-1.2456470638587902E-2</v>
      </c>
      <c r="AG2" s="44">
        <v>4.0118819837005049E-3</v>
      </c>
      <c r="AH2" s="44">
        <v>-2.5411878637691565E-2</v>
      </c>
      <c r="AI2" s="44">
        <v>0.19196246392885818</v>
      </c>
      <c r="AJ2" s="44">
        <v>0.31918854012607767</v>
      </c>
      <c r="AK2" s="44">
        <v>-0.83234606086391594</v>
      </c>
      <c r="AL2" s="44">
        <v>4.0946939575880137E-2</v>
      </c>
      <c r="AM2" s="44">
        <v>0.95857246555879705</v>
      </c>
      <c r="AN2" s="44">
        <v>-2.472500049839411</v>
      </c>
      <c r="AO2" s="45">
        <v>-3.3267390391458029</v>
      </c>
      <c r="AP2" s="44">
        <v>-4.337130626390806E-2</v>
      </c>
      <c r="AQ2" s="44">
        <v>-4.2416755494674163E-3</v>
      </c>
      <c r="AR2" s="44">
        <v>5.6730179012584259E-2</v>
      </c>
      <c r="AS2" s="44">
        <v>-1.5310704930865748</v>
      </c>
      <c r="AT2" s="60"/>
      <c r="AU2" s="60"/>
      <c r="AV2" s="60"/>
      <c r="AW2" s="60"/>
      <c r="AX2" s="60"/>
      <c r="AY2" s="37">
        <f t="array" ref="AY2:AY179">TREND(RBA!B15:B192)</f>
        <v>13.953335948779102</v>
      </c>
      <c r="AZ2" s="37">
        <f t="array" ref="AZ2:AZ179">TREND(RBA!C15:C192)</f>
        <v>14.405315993176925</v>
      </c>
      <c r="BA2" s="2">
        <f t="array" ref="BA2:BA179">TREND(I2:I179)</f>
        <v>6.9557281053357078</v>
      </c>
      <c r="BB2" s="2">
        <f t="array" ref="BB2:BB179">TREND(J2:J179)</f>
        <v>7.4177707374253954</v>
      </c>
      <c r="BC2" s="2">
        <f t="array" ref="BC2:BC179">TREND(K2:K179)</f>
        <v>11.141296191379752</v>
      </c>
      <c r="BD2" s="2">
        <f t="array" ref="BD2:BD179">TREND(O2:O179)</f>
        <v>9.5232930189406702</v>
      </c>
    </row>
    <row r="3" spans="1:56">
      <c r="A3" s="39">
        <v>28671</v>
      </c>
      <c r="B3" s="37">
        <f>LN(RBA!D16)</f>
        <v>11.858845784698588</v>
      </c>
      <c r="C3" s="37">
        <f>LN(RBA!M16)</f>
        <v>11.264284602382491</v>
      </c>
      <c r="D3" s="37">
        <f>LN(RBA!G16)</f>
        <v>4.0943445622221004</v>
      </c>
      <c r="E3" s="37">
        <f>RBA!B16</f>
        <v>8.6073333333333331</v>
      </c>
      <c r="F3" s="37">
        <f>RBA!C16</f>
        <v>10.696666666666667</v>
      </c>
      <c r="G3" s="37">
        <f>RBA!F16/RBA!F12*100-100</f>
        <v>8.1910599435145741</v>
      </c>
      <c r="H3" s="37">
        <f>RBA!H16/RBA!H12*100-100</f>
        <v>7.9601990049751095</v>
      </c>
      <c r="I3" s="37">
        <f>LN(RBA!F16/RBA!F15)*400</f>
        <v>8.454615113942392</v>
      </c>
      <c r="J3" s="37">
        <f>LN(RBA!H16/RBA!H15)*400</f>
        <v>7.4420751324137075</v>
      </c>
      <c r="K3" s="38">
        <f>RBA!I16</f>
        <v>8.7128932210899439</v>
      </c>
      <c r="L3" s="37">
        <f>LN(RBA!K16)</f>
        <v>3.5774729202895852</v>
      </c>
      <c r="M3" s="37">
        <f>LN(RBA!L16)</f>
        <v>4.9402128297997097</v>
      </c>
      <c r="N3" s="37">
        <f>LN(RBA!O16)</f>
        <v>4.9393899144867444</v>
      </c>
      <c r="O3" s="37">
        <f>RBA!J16</f>
        <v>6.6906365711207503</v>
      </c>
      <c r="P3" s="60"/>
      <c r="Q3" s="41">
        <v>11.870211806526184</v>
      </c>
      <c r="R3" s="41">
        <v>11.245307865894466</v>
      </c>
      <c r="S3" s="41">
        <v>4.1010926435904684</v>
      </c>
      <c r="T3" s="41">
        <v>8.5308502223878211</v>
      </c>
      <c r="U3" s="41">
        <v>9.6911453928584397</v>
      </c>
      <c r="V3" s="41">
        <v>8.9376601189090277</v>
      </c>
      <c r="W3" s="41">
        <v>8.7401859565509774</v>
      </c>
      <c r="X3" s="41">
        <v>9.2645220496748415</v>
      </c>
      <c r="Y3" s="41">
        <v>8.278304648975622</v>
      </c>
      <c r="Z3" s="42">
        <v>11.682507923272095</v>
      </c>
      <c r="AA3" s="41">
        <v>3.6147156022494871</v>
      </c>
      <c r="AB3" s="41">
        <v>4.9404189325255832</v>
      </c>
      <c r="AC3" s="41">
        <v>4.9238518492655059</v>
      </c>
      <c r="AD3" s="41">
        <v>8.6472898906564826</v>
      </c>
      <c r="AE3" s="60"/>
      <c r="AF3" s="44">
        <v>-1.1366021827596384E-2</v>
      </c>
      <c r="AG3" s="44">
        <v>1.897673648802467E-2</v>
      </c>
      <c r="AH3" s="44">
        <v>-6.7480813683680196E-3</v>
      </c>
      <c r="AI3" s="44">
        <v>7.6483110945511967E-2</v>
      </c>
      <c r="AJ3" s="44">
        <v>1.0055212738082275</v>
      </c>
      <c r="AK3" s="44">
        <v>-0.74660017539445356</v>
      </c>
      <c r="AL3" s="44">
        <v>-0.77998695157586795</v>
      </c>
      <c r="AM3" s="44">
        <v>-0.80990693573244954</v>
      </c>
      <c r="AN3" s="44">
        <v>-0.83622951656191447</v>
      </c>
      <c r="AO3" s="45">
        <v>-2.9696147021821506</v>
      </c>
      <c r="AP3" s="44">
        <v>-3.724268195990188E-2</v>
      </c>
      <c r="AQ3" s="44">
        <v>-2.0610272587351375E-4</v>
      </c>
      <c r="AR3" s="44">
        <v>1.5538065221238462E-2</v>
      </c>
      <c r="AS3" s="44">
        <v>-1.9566533195357323</v>
      </c>
      <c r="AT3" s="60"/>
      <c r="AU3" s="60"/>
      <c r="AV3" s="60"/>
      <c r="AW3" s="60"/>
      <c r="AX3" s="60"/>
      <c r="AY3" s="37">
        <v>13.874313807035772</v>
      </c>
      <c r="AZ3" s="37">
        <v>14.323847972424531</v>
      </c>
      <c r="BA3" s="2">
        <v>6.9233882127128004</v>
      </c>
      <c r="BB3" s="2">
        <v>7.3794705997270054</v>
      </c>
      <c r="BC3" s="2">
        <v>11.068997130695776</v>
      </c>
      <c r="BD3" s="2">
        <v>9.4605175894608493</v>
      </c>
    </row>
    <row r="4" spans="1:56">
      <c r="A4" s="39">
        <v>28763</v>
      </c>
      <c r="B4" s="37">
        <f>LN(RBA!D17)</f>
        <v>11.873936992324088</v>
      </c>
      <c r="C4" s="37">
        <f>LN(RBA!M17)</f>
        <v>11.262153746538544</v>
      </c>
      <c r="D4" s="37">
        <f>LN(RBA!G17)</f>
        <v>4.0758410906575406</v>
      </c>
      <c r="E4" s="37">
        <f>RBA!B17</f>
        <v>9.000333333333332</v>
      </c>
      <c r="F4" s="37">
        <f>RBA!C17</f>
        <v>9.7533333333333321</v>
      </c>
      <c r="G4" s="37">
        <f>RBA!F17/RBA!F13*100-100</f>
        <v>8.2013543197865886</v>
      </c>
      <c r="H4" s="37">
        <f>RBA!H17/RBA!H13*100-100</f>
        <v>7.8048780487804947</v>
      </c>
      <c r="I4" s="37">
        <f>LN(RBA!F17/RBA!F16)*400</f>
        <v>7.1322473764762488</v>
      </c>
      <c r="J4" s="37">
        <f>LN(RBA!H17/RBA!H16)*400</f>
        <v>7.3061391909173619</v>
      </c>
      <c r="K4" s="38">
        <f>RBA!I17</f>
        <v>9.6898537882144442</v>
      </c>
      <c r="L4" s="37">
        <f>LN(RBA!K17)</f>
        <v>3.6063398818668126</v>
      </c>
      <c r="M4" s="37">
        <f>LN(RBA!L17)</f>
        <v>4.9697438527201792</v>
      </c>
      <c r="N4" s="37">
        <f>LN(RBA!O17)</f>
        <v>4.8851694854724252</v>
      </c>
      <c r="O4" s="37">
        <f>RBA!J17</f>
        <v>6.9527492132346689</v>
      </c>
      <c r="P4" s="60"/>
      <c r="Q4" s="41">
        <v>11.87730530221349</v>
      </c>
      <c r="R4" s="41">
        <v>11.252070850915196</v>
      </c>
      <c r="S4" s="41">
        <v>4.1026156712145161</v>
      </c>
      <c r="T4" s="41">
        <v>8.8781162185777944</v>
      </c>
      <c r="U4" s="41">
        <v>10.008345485347203</v>
      </c>
      <c r="V4" s="41">
        <v>9.0538811758267101</v>
      </c>
      <c r="W4" s="41">
        <v>8.8478750567599693</v>
      </c>
      <c r="X4" s="41">
        <v>9.2970267499770376</v>
      </c>
      <c r="Y4" s="41">
        <v>8.4087099387981308</v>
      </c>
      <c r="Z4" s="42">
        <v>11.953344250350499</v>
      </c>
      <c r="AA4" s="41">
        <v>3.6414568266611496</v>
      </c>
      <c r="AB4" s="41">
        <v>4.9707041341224354</v>
      </c>
      <c r="AC4" s="41">
        <v>4.9253570835110629</v>
      </c>
      <c r="AD4" s="41">
        <v>8.9357863290786188</v>
      </c>
      <c r="AE4" s="60"/>
      <c r="AF4" s="44">
        <v>-3.3683098894012886E-3</v>
      </c>
      <c r="AG4" s="44">
        <v>1.008289562334852E-2</v>
      </c>
      <c r="AH4" s="44">
        <v>-2.6774580556975458E-2</v>
      </c>
      <c r="AI4" s="44">
        <v>0.12221711475553754</v>
      </c>
      <c r="AJ4" s="44">
        <v>-0.25501215201387062</v>
      </c>
      <c r="AK4" s="44">
        <v>-0.85252685604012157</v>
      </c>
      <c r="AL4" s="44">
        <v>-1.0429970079794746</v>
      </c>
      <c r="AM4" s="44">
        <v>-2.1647793735007888</v>
      </c>
      <c r="AN4" s="44">
        <v>-1.1025707478807689</v>
      </c>
      <c r="AO4" s="45">
        <v>-2.2634904621360548</v>
      </c>
      <c r="AP4" s="44">
        <v>-3.5116944794336913E-2</v>
      </c>
      <c r="AQ4" s="44">
        <v>-9.6028140225623559E-4</v>
      </c>
      <c r="AR4" s="44">
        <v>-4.0187598038637695E-2</v>
      </c>
      <c r="AS4" s="44">
        <v>-1.9830371158439499</v>
      </c>
      <c r="AT4" s="60"/>
      <c r="AU4" s="60"/>
      <c r="AV4" s="60"/>
      <c r="AW4" s="60"/>
      <c r="AX4" s="60"/>
      <c r="AY4" s="37">
        <v>13.795291665292442</v>
      </c>
      <c r="AZ4" s="37">
        <v>14.242379951672135</v>
      </c>
      <c r="BA4" s="2">
        <v>6.8910483200898938</v>
      </c>
      <c r="BB4" s="2">
        <v>7.3411704620286153</v>
      </c>
      <c r="BC4" s="2">
        <v>10.996698070011799</v>
      </c>
      <c r="BD4" s="2">
        <v>9.3977421599810285</v>
      </c>
    </row>
    <row r="5" spans="1:56">
      <c r="A5" s="39">
        <v>28855</v>
      </c>
      <c r="B5" s="37">
        <f>LN(RBA!D18)</f>
        <v>11.882176003610741</v>
      </c>
      <c r="C5" s="37">
        <f>LN(RBA!M18)</f>
        <v>11.251833390925226</v>
      </c>
      <c r="D5" s="37">
        <f>LN(RBA!G18)</f>
        <v>4.0690267542378109</v>
      </c>
      <c r="E5" s="37">
        <f>RBA!B18</f>
        <v>8.5613333333333319</v>
      </c>
      <c r="F5" s="37">
        <f>RBA!C18</f>
        <v>9.2299999999999986</v>
      </c>
      <c r="G5" s="37">
        <f>RBA!F18/RBA!F14*100-100</f>
        <v>8.5715939588211683</v>
      </c>
      <c r="H5" s="37">
        <f>RBA!H18/RBA!H14*100-100</f>
        <v>7.6190476190476346</v>
      </c>
      <c r="I5" s="37">
        <f>LN(RBA!F18/RBA!F17)*400</f>
        <v>7.1177972031564645</v>
      </c>
      <c r="J5" s="37">
        <f>LN(RBA!H18/RBA!H17)*400</f>
        <v>8.9489191018131944</v>
      </c>
      <c r="K5" s="38">
        <f>RBA!I18</f>
        <v>11.464333185644662</v>
      </c>
      <c r="L5" s="37">
        <f>LN(RBA!K18)</f>
        <v>3.6352149295282432</v>
      </c>
      <c r="M5" s="37">
        <f>LN(RBA!L18)</f>
        <v>4.9956705453708823</v>
      </c>
      <c r="N5" s="37">
        <f>LN(RBA!O18)</f>
        <v>4.865718892306325</v>
      </c>
      <c r="O5" s="37">
        <f>RBA!J18</f>
        <v>7.6519981004224435</v>
      </c>
      <c r="P5" s="60"/>
      <c r="Q5" s="41">
        <v>11.884376123548865</v>
      </c>
      <c r="R5" s="41">
        <v>11.258850711248716</v>
      </c>
      <c r="S5" s="41">
        <v>4.1041027164394119</v>
      </c>
      <c r="T5" s="41">
        <v>9.2256699697920279</v>
      </c>
      <c r="U5" s="41">
        <v>10.326573014307252</v>
      </c>
      <c r="V5" s="41">
        <v>9.1685951750586945</v>
      </c>
      <c r="W5" s="41">
        <v>8.9551278487987052</v>
      </c>
      <c r="X5" s="41">
        <v>9.3302234740263561</v>
      </c>
      <c r="Y5" s="41">
        <v>8.5355019601104907</v>
      </c>
      <c r="Z5" s="42">
        <v>12.218166144441119</v>
      </c>
      <c r="AA5" s="41">
        <v>3.6681205602637603</v>
      </c>
      <c r="AB5" s="41">
        <v>5.000983904810651</v>
      </c>
      <c r="AC5" s="41">
        <v>4.9269429417711512</v>
      </c>
      <c r="AD5" s="41">
        <v>9.2211460210596865</v>
      </c>
      <c r="AE5" s="60"/>
      <c r="AF5" s="44">
        <v>-2.2001199381236347E-3</v>
      </c>
      <c r="AG5" s="44">
        <v>-7.0173203234897841E-3</v>
      </c>
      <c r="AH5" s="44">
        <v>-3.507596220160103E-2</v>
      </c>
      <c r="AI5" s="44">
        <v>-0.66433663645869601</v>
      </c>
      <c r="AJ5" s="44">
        <v>-1.0965730143072534</v>
      </c>
      <c r="AK5" s="44">
        <v>-0.59700121623752622</v>
      </c>
      <c r="AL5" s="44">
        <v>-1.3360802297510705</v>
      </c>
      <c r="AM5" s="44">
        <v>-2.2124262708698916</v>
      </c>
      <c r="AN5" s="44">
        <v>0.41341714170270372</v>
      </c>
      <c r="AO5" s="45">
        <v>-0.75383295879645651</v>
      </c>
      <c r="AP5" s="44">
        <v>-3.2905630735517111E-2</v>
      </c>
      <c r="AQ5" s="44">
        <v>-5.3133594397687389E-3</v>
      </c>
      <c r="AR5" s="44">
        <v>-6.122404946482618E-2</v>
      </c>
      <c r="AS5" s="44">
        <v>-1.569147920637243</v>
      </c>
      <c r="AT5" s="60"/>
      <c r="AU5" s="60"/>
      <c r="AV5" s="60"/>
      <c r="AW5" s="60"/>
      <c r="AX5" s="60"/>
      <c r="AY5" s="37">
        <v>13.716269523549112</v>
      </c>
      <c r="AZ5" s="37">
        <v>14.16091193091974</v>
      </c>
      <c r="BA5" s="2">
        <v>6.8587084274669872</v>
      </c>
      <c r="BB5" s="2">
        <v>7.3028703243302253</v>
      </c>
      <c r="BC5" s="2">
        <v>10.924399009327821</v>
      </c>
      <c r="BD5" s="2">
        <v>9.3349667305012076</v>
      </c>
    </row>
    <row r="6" spans="1:56">
      <c r="A6" s="39">
        <v>28945</v>
      </c>
      <c r="B6" s="37">
        <f>LN(RBA!D19)</f>
        <v>11.909228731286007</v>
      </c>
      <c r="C6" s="37">
        <f>LN(RBA!M19)</f>
        <v>11.262577712165138</v>
      </c>
      <c r="D6" s="37">
        <f>LN(RBA!G19)</f>
        <v>4.0859763125515842</v>
      </c>
      <c r="E6" s="37">
        <f>RBA!B19</f>
        <v>8.0619999999999994</v>
      </c>
      <c r="F6" s="37">
        <f>RBA!C19</f>
        <v>8.7566666666666659</v>
      </c>
      <c r="G6" s="37">
        <f>RBA!F19/RBA!F15*100-100</f>
        <v>8.175108088854472</v>
      </c>
      <c r="H6" s="37">
        <f>RBA!H19/RBA!H15*100-100</f>
        <v>7.9812206572769924</v>
      </c>
      <c r="I6" s="37">
        <f>LN(RBA!F19/RBA!F18)*400</f>
        <v>8.7277800368266991</v>
      </c>
      <c r="J6" s="37">
        <f>LN(RBA!H19/RBA!H18)*400</f>
        <v>7.0177238603638097</v>
      </c>
      <c r="K6" s="38">
        <f>RBA!I19</f>
        <v>12.050509525919365</v>
      </c>
      <c r="L6" s="37">
        <f>LN(RBA!K19)</f>
        <v>3.681300808590386</v>
      </c>
      <c r="M6" s="37">
        <f>LN(RBA!L19)</f>
        <v>5.033224883875385</v>
      </c>
      <c r="N6" s="37">
        <f>LN(RBA!O19)</f>
        <v>4.8753067342613967</v>
      </c>
      <c r="O6" s="37">
        <f>RBA!J19</f>
        <v>7.905655496016557</v>
      </c>
      <c r="P6" s="60"/>
      <c r="Q6" s="41">
        <v>11.891407276280839</v>
      </c>
      <c r="R6" s="41">
        <v>11.265668116591337</v>
      </c>
      <c r="S6" s="41">
        <v>4.1055169451773033</v>
      </c>
      <c r="T6" s="41">
        <v>9.5737556402115445</v>
      </c>
      <c r="U6" s="41">
        <v>10.646496540777287</v>
      </c>
      <c r="V6" s="41">
        <v>9.2802824459222943</v>
      </c>
      <c r="W6" s="41">
        <v>9.0608305595297018</v>
      </c>
      <c r="X6" s="41">
        <v>9.3628521506705056</v>
      </c>
      <c r="Y6" s="41">
        <v>8.6559236502162769</v>
      </c>
      <c r="Z6" s="42">
        <v>12.471623702916794</v>
      </c>
      <c r="AA6" s="41">
        <v>3.6946344712241843</v>
      </c>
      <c r="AB6" s="41">
        <v>5.0312548645529338</v>
      </c>
      <c r="AC6" s="41">
        <v>4.9286294744496439</v>
      </c>
      <c r="AD6" s="41">
        <v>9.4999497410193925</v>
      </c>
      <c r="AE6" s="60"/>
      <c r="AF6" s="44">
        <v>1.7821455005167408E-2</v>
      </c>
      <c r="AG6" s="44">
        <v>-3.0904044261994557E-3</v>
      </c>
      <c r="AH6" s="44">
        <v>-1.9540632625719034E-2</v>
      </c>
      <c r="AI6" s="44">
        <v>-1.5117556402115451</v>
      </c>
      <c r="AJ6" s="44">
        <v>-1.889829874110621</v>
      </c>
      <c r="AK6" s="44">
        <v>-1.1051743570678223</v>
      </c>
      <c r="AL6" s="44">
        <v>-1.0796099022527095</v>
      </c>
      <c r="AM6" s="44">
        <v>-0.63507211384380646</v>
      </c>
      <c r="AN6" s="44">
        <v>-1.6381997898524672</v>
      </c>
      <c r="AO6" s="45">
        <v>-0.42111417699742937</v>
      </c>
      <c r="AP6" s="44">
        <v>-1.3333662633798316E-2</v>
      </c>
      <c r="AQ6" s="44">
        <v>1.9700193224512219E-3</v>
      </c>
      <c r="AR6" s="44">
        <v>-5.3322740188247231E-2</v>
      </c>
      <c r="AS6" s="44">
        <v>-1.5942942450028355</v>
      </c>
      <c r="AT6" s="60"/>
      <c r="AU6" s="60"/>
      <c r="AV6" s="60"/>
      <c r="AW6" s="60"/>
      <c r="AX6" s="60"/>
      <c r="AY6" s="37">
        <v>13.637247381805782</v>
      </c>
      <c r="AZ6" s="37">
        <v>14.079443910167345</v>
      </c>
      <c r="BA6" s="2">
        <v>6.8263685348440797</v>
      </c>
      <c r="BB6" s="2">
        <v>7.2645701866318344</v>
      </c>
      <c r="BC6" s="2">
        <v>10.852099948643845</v>
      </c>
      <c r="BD6" s="2">
        <v>9.2721913010213868</v>
      </c>
    </row>
    <row r="7" spans="1:56">
      <c r="A7" s="39">
        <v>29036</v>
      </c>
      <c r="B7" s="37">
        <f>LN(RBA!D20)</f>
        <v>11.8930522520632</v>
      </c>
      <c r="C7" s="37">
        <f>LN(RBA!M20)</f>
        <v>11.26706328896891</v>
      </c>
      <c r="D7" s="37">
        <f>LN(RBA!G20)</f>
        <v>4.1255201796905503</v>
      </c>
      <c r="E7" s="37">
        <f>RBA!B20</f>
        <v>8.9236666666666675</v>
      </c>
      <c r="F7" s="37">
        <f>RBA!C20</f>
        <v>10.406666666666666</v>
      </c>
      <c r="G7" s="37">
        <f>RBA!F20/RBA!F16*100-100</f>
        <v>9.2994652244165081</v>
      </c>
      <c r="H7" s="37">
        <f>RBA!H20/RBA!H16*100-100</f>
        <v>8.7557603686636156</v>
      </c>
      <c r="I7" s="37">
        <f>LN(RBA!F20/RBA!F19)*400</f>
        <v>12.59070196380161</v>
      </c>
      <c r="J7" s="37">
        <f>LN(RBA!H20/RBA!H19)*400</f>
        <v>10.300998440965905</v>
      </c>
      <c r="K7" s="38">
        <f>RBA!I20</f>
        <v>12.178112538768278</v>
      </c>
      <c r="L7" s="37">
        <f>LN(RBA!K20)</f>
        <v>3.7289411596877828</v>
      </c>
      <c r="M7" s="37">
        <f>LN(RBA!L20)</f>
        <v>5.0663537828526</v>
      </c>
      <c r="N7" s="37">
        <f>LN(RBA!O20)</f>
        <v>4.8904981753926045</v>
      </c>
      <c r="O7" s="37">
        <f>RBA!J20</f>
        <v>8.6471806158033502</v>
      </c>
      <c r="P7" s="60"/>
      <c r="Q7" s="41">
        <v>11.898380391082988</v>
      </c>
      <c r="R7" s="41">
        <v>11.272539350814171</v>
      </c>
      <c r="S7" s="41">
        <v>4.1067996008639618</v>
      </c>
      <c r="T7" s="41">
        <v>9.9222021836195857</v>
      </c>
      <c r="U7" s="41">
        <v>10.968099267662065</v>
      </c>
      <c r="V7" s="41">
        <v>9.3870501919746765</v>
      </c>
      <c r="W7" s="41">
        <v>9.1630343656718853</v>
      </c>
      <c r="X7" s="41">
        <v>9.3922699423379008</v>
      </c>
      <c r="Y7" s="41">
        <v>8.7674763321326274</v>
      </c>
      <c r="Z7" s="42">
        <v>12.70789587755112</v>
      </c>
      <c r="AA7" s="41">
        <v>3.7209056616900771</v>
      </c>
      <c r="AB7" s="41">
        <v>5.0615103124623371</v>
      </c>
      <c r="AC7" s="41">
        <v>4.9303984669195007</v>
      </c>
      <c r="AD7" s="41">
        <v>9.7677975459270456</v>
      </c>
      <c r="AE7" s="60"/>
      <c r="AF7" s="44">
        <v>-5.3281390197881251E-3</v>
      </c>
      <c r="AG7" s="44">
        <v>-5.4760618452611709E-3</v>
      </c>
      <c r="AH7" s="44">
        <v>1.8720578826588508E-2</v>
      </c>
      <c r="AI7" s="44">
        <v>-0.9985355169529182</v>
      </c>
      <c r="AJ7" s="44">
        <v>-0.56143260099539916</v>
      </c>
      <c r="AK7" s="44">
        <v>-8.7584967558168358E-2</v>
      </c>
      <c r="AL7" s="44">
        <v>-0.40727399700826972</v>
      </c>
      <c r="AM7" s="44">
        <v>3.1984320214637094</v>
      </c>
      <c r="AN7" s="44">
        <v>1.533522108833278</v>
      </c>
      <c r="AO7" s="45">
        <v>-0.52978333878284189</v>
      </c>
      <c r="AP7" s="44">
        <v>8.0354979977057539E-3</v>
      </c>
      <c r="AQ7" s="44">
        <v>4.8434703902628939E-3</v>
      </c>
      <c r="AR7" s="44">
        <v>-3.9900291526896225E-2</v>
      </c>
      <c r="AS7" s="44">
        <v>-1.1206169301236955</v>
      </c>
      <c r="AT7" s="60"/>
      <c r="AU7" s="60"/>
      <c r="AV7" s="60"/>
      <c r="AW7" s="60"/>
      <c r="AX7" s="60"/>
      <c r="AY7" s="37">
        <v>13.558225240062452</v>
      </c>
      <c r="AZ7" s="37">
        <v>13.997975889414951</v>
      </c>
      <c r="BA7" s="2">
        <v>6.7940286422211731</v>
      </c>
      <c r="BB7" s="2">
        <v>7.2262700489334444</v>
      </c>
      <c r="BC7" s="2">
        <v>10.779800887959869</v>
      </c>
      <c r="BD7" s="2">
        <v>9.2094158715415659</v>
      </c>
    </row>
    <row r="8" spans="1:56">
      <c r="A8" s="39">
        <v>29128</v>
      </c>
      <c r="B8" s="37">
        <f>LN(RBA!D21)</f>
        <v>11.902328939531042</v>
      </c>
      <c r="C8" s="37">
        <f>LN(RBA!M21)</f>
        <v>11.268481665485314</v>
      </c>
      <c r="D8" s="37">
        <f>LN(RBA!G21)</f>
        <v>4.1255201796905503</v>
      </c>
      <c r="E8" s="37">
        <f>RBA!B21</f>
        <v>10.033333333333333</v>
      </c>
      <c r="F8" s="37">
        <f>RBA!C21</f>
        <v>9.836666666666666</v>
      </c>
      <c r="G8" s="37">
        <f>RBA!F21/RBA!F17*100-100</f>
        <v>10.063917154668928</v>
      </c>
      <c r="H8" s="37">
        <f>RBA!H21/RBA!H17*100-100</f>
        <v>9.5022624434389087</v>
      </c>
      <c r="I8" s="37">
        <f>LN(RBA!F21/RBA!F20)*400</f>
        <v>9.9201512337534687</v>
      </c>
      <c r="J8" s="37">
        <f>LN(RBA!H21/RBA!H20)*400</f>
        <v>10.042368452430503</v>
      </c>
      <c r="K8" s="38">
        <f>RBA!I21</f>
        <v>13.095259193619851</v>
      </c>
      <c r="L8" s="37">
        <f>LN(RBA!K21)</f>
        <v>3.7643347325285421</v>
      </c>
      <c r="M8" s="37">
        <f>LN(RBA!L21)</f>
        <v>5.087318518867213</v>
      </c>
      <c r="N8" s="37">
        <f>LN(RBA!O21)</f>
        <v>4.9058759327932728</v>
      </c>
      <c r="O8" s="37">
        <f>RBA!J21</f>
        <v>10.142068200504662</v>
      </c>
      <c r="P8" s="60"/>
      <c r="Q8" s="41">
        <v>11.905288237038256</v>
      </c>
      <c r="R8" s="41">
        <v>11.279478766285553</v>
      </c>
      <c r="S8" s="41">
        <v>4.1078797140397665</v>
      </c>
      <c r="T8" s="41">
        <v>10.269893706524254</v>
      </c>
      <c r="U8" s="41">
        <v>11.290183254195021</v>
      </c>
      <c r="V8" s="41">
        <v>9.4863148827998351</v>
      </c>
      <c r="W8" s="41">
        <v>9.2591156877552656</v>
      </c>
      <c r="X8" s="41">
        <v>9.4154370913857992</v>
      </c>
      <c r="Y8" s="41">
        <v>8.8666374540080177</v>
      </c>
      <c r="Z8" s="42">
        <v>12.920898423757061</v>
      </c>
      <c r="AA8" s="41">
        <v>3.7468329002699465</v>
      </c>
      <c r="AB8" s="41">
        <v>5.0917447789139878</v>
      </c>
      <c r="AC8" s="41">
        <v>4.9321983778410594</v>
      </c>
      <c r="AD8" s="41">
        <v>10.019293058848824</v>
      </c>
      <c r="AE8" s="60"/>
      <c r="AF8" s="44">
        <v>-2.9592975072141314E-3</v>
      </c>
      <c r="AG8" s="44">
        <v>-1.0997100800238968E-2</v>
      </c>
      <c r="AH8" s="44">
        <v>1.764046565078381E-2</v>
      </c>
      <c r="AI8" s="44">
        <v>-0.23656037319092071</v>
      </c>
      <c r="AJ8" s="44">
        <v>-1.4535165875283553</v>
      </c>
      <c r="AK8" s="44">
        <v>0.57760227186909319</v>
      </c>
      <c r="AL8" s="44">
        <v>0.24314675568364308</v>
      </c>
      <c r="AM8" s="44">
        <v>0.50471414236766954</v>
      </c>
      <c r="AN8" s="44">
        <v>1.1757309984224857</v>
      </c>
      <c r="AO8" s="45">
        <v>0.17436076986279048</v>
      </c>
      <c r="AP8" s="44">
        <v>1.7501832258595584E-2</v>
      </c>
      <c r="AQ8" s="44">
        <v>-4.4262600467748214E-3</v>
      </c>
      <c r="AR8" s="44">
        <v>-2.632244504778658E-2</v>
      </c>
      <c r="AS8" s="44">
        <v>0.12277514165583803</v>
      </c>
      <c r="AT8" s="60"/>
      <c r="AU8" s="60"/>
      <c r="AV8" s="60"/>
      <c r="AW8" s="60"/>
      <c r="AX8" s="60"/>
      <c r="AY8" s="37">
        <v>13.479203098319122</v>
      </c>
      <c r="AZ8" s="37">
        <v>13.916507868662556</v>
      </c>
      <c r="BA8" s="2">
        <v>6.7616887495982665</v>
      </c>
      <c r="BB8" s="2">
        <v>7.1879699112350544</v>
      </c>
      <c r="BC8" s="2">
        <v>10.707501827275893</v>
      </c>
      <c r="BD8" s="2">
        <v>9.1466404420617451</v>
      </c>
    </row>
    <row r="9" spans="1:56">
      <c r="A9" s="39">
        <v>29220</v>
      </c>
      <c r="B9" s="37">
        <f>LN(RBA!D22)</f>
        <v>11.921425961621914</v>
      </c>
      <c r="C9" s="37">
        <f>LN(RBA!M22)</f>
        <v>11.272635754821048</v>
      </c>
      <c r="D9" s="37">
        <f>LN(RBA!G22)</f>
        <v>4.1367652781060524</v>
      </c>
      <c r="E9" s="37">
        <f>RBA!B22</f>
        <v>9.1796666666666678</v>
      </c>
      <c r="F9" s="37">
        <f>RBA!C22</f>
        <v>10.093333333333332</v>
      </c>
      <c r="G9" s="37">
        <f>RBA!F22/RBA!F18*100-100</f>
        <v>10.316999508999842</v>
      </c>
      <c r="H9" s="37">
        <f>RBA!H22/RBA!H18*100-100</f>
        <v>10.176991150442461</v>
      </c>
      <c r="I9" s="37">
        <f>LN(RBA!F22/RBA!F21)*400</f>
        <v>8.0365063887486947</v>
      </c>
      <c r="J9" s="37">
        <f>LN(RBA!H22/RBA!H21)*400</f>
        <v>11.406068123208494</v>
      </c>
      <c r="K9" s="38">
        <f>RBA!I22</f>
        <v>16.241470979175897</v>
      </c>
      <c r="L9" s="37">
        <f>LN(RBA!K22)</f>
        <v>3.7829616074750754</v>
      </c>
      <c r="M9" s="37">
        <f>LN(RBA!L22)</f>
        <v>5.117634466422591</v>
      </c>
      <c r="N9" s="37">
        <f>LN(RBA!O22)</f>
        <v>4.9183401542773346</v>
      </c>
      <c r="O9" s="37">
        <f>RBA!J22</f>
        <v>12.424984760851689</v>
      </c>
      <c r="P9" s="60"/>
      <c r="Q9" s="41">
        <v>11.912120253142698</v>
      </c>
      <c r="R9" s="41">
        <v>11.286497292835168</v>
      </c>
      <c r="S9" s="41">
        <v>4.108698015606862</v>
      </c>
      <c r="T9" s="41">
        <v>10.615090230735554</v>
      </c>
      <c r="U9" s="41">
        <v>11.611199664233965</v>
      </c>
      <c r="V9" s="41">
        <v>9.5754382473770381</v>
      </c>
      <c r="W9" s="41">
        <v>9.3461964000617215</v>
      </c>
      <c r="X9" s="41">
        <v>9.431312860184871</v>
      </c>
      <c r="Y9" s="41">
        <v>8.9508429153089448</v>
      </c>
      <c r="Z9" s="42">
        <v>13.10421598236084</v>
      </c>
      <c r="AA9" s="41">
        <v>3.7723199777585488</v>
      </c>
      <c r="AB9" s="41">
        <v>5.1219558214520067</v>
      </c>
      <c r="AC9" s="41">
        <v>4.9339527281924536</v>
      </c>
      <c r="AD9" s="41">
        <v>10.248339517269578</v>
      </c>
      <c r="AE9" s="60"/>
      <c r="AF9" s="44">
        <v>9.3057084792160794E-3</v>
      </c>
      <c r="AG9" s="44">
        <v>-1.3861538014120711E-2</v>
      </c>
      <c r="AH9" s="44">
        <v>2.8067262499190448E-2</v>
      </c>
      <c r="AI9" s="44">
        <v>-1.4354235640688859</v>
      </c>
      <c r="AJ9" s="44">
        <v>-1.5178663309006328</v>
      </c>
      <c r="AK9" s="44">
        <v>0.74156126162280422</v>
      </c>
      <c r="AL9" s="44">
        <v>0.8307947503807398</v>
      </c>
      <c r="AM9" s="44">
        <v>-1.3948064714361763</v>
      </c>
      <c r="AN9" s="44">
        <v>2.4552252078995487</v>
      </c>
      <c r="AO9" s="45">
        <v>3.1372549968150576</v>
      </c>
      <c r="AP9" s="44">
        <v>1.0641629716526602E-2</v>
      </c>
      <c r="AQ9" s="44">
        <v>-4.3213550294156633E-3</v>
      </c>
      <c r="AR9" s="44">
        <v>-1.5612573915118944E-2</v>
      </c>
      <c r="AS9" s="44">
        <v>2.1766452435821115</v>
      </c>
      <c r="AT9" s="60"/>
      <c r="AU9" s="60"/>
      <c r="AV9" s="60"/>
      <c r="AW9" s="60"/>
      <c r="AX9" s="60"/>
      <c r="AY9" s="37">
        <v>13.400180956575792</v>
      </c>
      <c r="AZ9" s="37">
        <v>13.835039847910162</v>
      </c>
      <c r="BA9" s="2">
        <v>6.7293488569753599</v>
      </c>
      <c r="BB9" s="2">
        <v>7.1496697735366643</v>
      </c>
      <c r="BC9" s="2">
        <v>10.635202766591917</v>
      </c>
      <c r="BD9" s="2">
        <v>9.0838650125819242</v>
      </c>
    </row>
    <row r="10" spans="1:56">
      <c r="A10" s="39">
        <v>29311</v>
      </c>
      <c r="B10" s="37">
        <f>LN(RBA!D23)</f>
        <v>11.925908906116515</v>
      </c>
      <c r="C10" s="37">
        <f>LN(RBA!M23)</f>
        <v>11.285033156133814</v>
      </c>
      <c r="D10" s="37">
        <f>LN(RBA!G23)</f>
        <v>4.138361447638875</v>
      </c>
      <c r="E10" s="37">
        <f>RBA!B23</f>
        <v>9.5</v>
      </c>
      <c r="F10" s="37">
        <f>RBA!C23</f>
        <v>10.520000000000001</v>
      </c>
      <c r="G10" s="37">
        <f>RBA!F23/RBA!F19*100-100</f>
        <v>10.353530145070479</v>
      </c>
      <c r="H10" s="37">
        <f>RBA!H23/RBA!H19*100-100</f>
        <v>10.434782608695642</v>
      </c>
      <c r="I10" s="37">
        <f>LN(RBA!F23/RBA!F22)*400</f>
        <v>8.8602150709443048</v>
      </c>
      <c r="J10" s="37">
        <f>LN(RBA!H23/RBA!H22)*400</f>
        <v>7.9525482215315986</v>
      </c>
      <c r="K10" s="38">
        <f>RBA!I23</f>
        <v>18</v>
      </c>
      <c r="L10" s="37">
        <f>LN(RBA!K23)</f>
        <v>3.8297494779921388</v>
      </c>
      <c r="M10" s="37">
        <f>LN(RBA!L23)</f>
        <v>5.1615980407170756</v>
      </c>
      <c r="N10" s="37">
        <f>LN(RBA!O23)</f>
        <v>4.9182541007093441</v>
      </c>
      <c r="O10" s="37">
        <f>RBA!J23</f>
        <v>13.254444444444443</v>
      </c>
      <c r="P10" s="60"/>
      <c r="Q10" s="41">
        <v>11.918864028831431</v>
      </c>
      <c r="R10" s="41">
        <v>11.293598987104703</v>
      </c>
      <c r="S10" s="41">
        <v>4.109206261758426</v>
      </c>
      <c r="T10" s="41">
        <v>10.955903927830247</v>
      </c>
      <c r="U10" s="41">
        <v>11.928691213769506</v>
      </c>
      <c r="V10" s="41">
        <v>9.6521430161054784</v>
      </c>
      <c r="W10" s="41">
        <v>9.4215503435954382</v>
      </c>
      <c r="X10" s="41">
        <v>9.4391719574447688</v>
      </c>
      <c r="Y10" s="41">
        <v>9.0182634473759204</v>
      </c>
      <c r="Z10" s="42">
        <v>13.251542169669849</v>
      </c>
      <c r="AA10" s="41">
        <v>3.7972816235958025</v>
      </c>
      <c r="AB10" s="41">
        <v>5.1521382312079886</v>
      </c>
      <c r="AC10" s="41">
        <v>4.9355685874236643</v>
      </c>
      <c r="AD10" s="41">
        <v>10.448916893137696</v>
      </c>
      <c r="AE10" s="60"/>
      <c r="AF10" s="44">
        <v>7.0448772850841834E-3</v>
      </c>
      <c r="AG10" s="44">
        <v>-8.5658309708893654E-3</v>
      </c>
      <c r="AH10" s="44">
        <v>2.9155185880449075E-2</v>
      </c>
      <c r="AI10" s="44">
        <v>-1.4559039278302475</v>
      </c>
      <c r="AJ10" s="44">
        <v>-1.4086912137695045</v>
      </c>
      <c r="AK10" s="44">
        <v>0.70138712896500088</v>
      </c>
      <c r="AL10" s="44">
        <v>1.0132322651002035</v>
      </c>
      <c r="AM10" s="44">
        <v>-0.57895688650046395</v>
      </c>
      <c r="AN10" s="44">
        <v>-1.0657152258443219</v>
      </c>
      <c r="AO10" s="45">
        <v>4.7484578303301515</v>
      </c>
      <c r="AP10" s="44">
        <v>3.2467854396336371E-2</v>
      </c>
      <c r="AQ10" s="44">
        <v>9.4598095090869805E-3</v>
      </c>
      <c r="AR10" s="44">
        <v>-1.7314486714320232E-2</v>
      </c>
      <c r="AS10" s="44">
        <v>2.8055275513067475</v>
      </c>
      <c r="AT10" s="60"/>
      <c r="AU10" s="60"/>
      <c r="AV10" s="60"/>
      <c r="AW10" s="60"/>
      <c r="AX10" s="60"/>
      <c r="AY10" s="37">
        <v>13.321158814832462</v>
      </c>
      <c r="AZ10" s="37">
        <v>13.753571827157765</v>
      </c>
      <c r="BA10" s="2">
        <v>6.6970089643524524</v>
      </c>
      <c r="BB10" s="2">
        <v>7.1113696358382743</v>
      </c>
      <c r="BC10" s="2">
        <v>10.56290370590794</v>
      </c>
      <c r="BD10" s="2">
        <v>9.0210895831021034</v>
      </c>
    </row>
    <row r="11" spans="1:56">
      <c r="A11" s="39">
        <v>29402</v>
      </c>
      <c r="B11" s="37">
        <f>LN(RBA!D24)</f>
        <v>11.928492707590321</v>
      </c>
      <c r="C11" s="37">
        <f>LN(RBA!M24)</f>
        <v>11.28838093274039</v>
      </c>
      <c r="D11" s="37">
        <f>LN(RBA!G24)</f>
        <v>4.1174098351530963</v>
      </c>
      <c r="E11" s="37">
        <f>RBA!B24</f>
        <v>12.708666666666666</v>
      </c>
      <c r="F11" s="37">
        <f>RBA!C24</f>
        <v>13.646666666666667</v>
      </c>
      <c r="G11" s="37">
        <f>RBA!F24/RBA!F20*100-100</f>
        <v>9.0871274317883888</v>
      </c>
      <c r="H11" s="37">
        <f>RBA!H24/RBA!H20*100-100</f>
        <v>11.016949152542367</v>
      </c>
      <c r="I11" s="37">
        <f>LN(RBA!F24/RBA!F23)*400</f>
        <v>7.9738117786220322</v>
      </c>
      <c r="J11" s="37">
        <f>LN(RBA!H24/RBA!H23)*400</f>
        <v>12.404094697024087</v>
      </c>
      <c r="K11" s="38">
        <f>RBA!I24</f>
        <v>10.916666666666666</v>
      </c>
      <c r="L11" s="37">
        <f>LN(RBA!K24)</f>
        <v>3.8502327044716949</v>
      </c>
      <c r="M11" s="37">
        <f>LN(RBA!L24)</f>
        <v>5.1865195089262048</v>
      </c>
      <c r="N11" s="37">
        <f>LN(RBA!O24)</f>
        <v>4.9200512212830851</v>
      </c>
      <c r="O11" s="37">
        <f>RBA!J24</f>
        <v>10.88</v>
      </c>
      <c r="P11" s="60"/>
      <c r="Q11" s="41">
        <v>11.925512969607373</v>
      </c>
      <c r="R11" s="41">
        <v>11.300779242274587</v>
      </c>
      <c r="S11" s="41">
        <v>4.1093737507266983</v>
      </c>
      <c r="T11" s="41">
        <v>11.289549829657554</v>
      </c>
      <c r="U11" s="41">
        <v>12.239251952335442</v>
      </c>
      <c r="V11" s="41">
        <v>9.7146153951728635</v>
      </c>
      <c r="W11" s="41">
        <v>9.4829706060795882</v>
      </c>
      <c r="X11" s="41">
        <v>9.4374173378304995</v>
      </c>
      <c r="Y11" s="41">
        <v>9.068604297304395</v>
      </c>
      <c r="Z11" s="42">
        <v>13.358531386364488</v>
      </c>
      <c r="AA11" s="41">
        <v>3.821639218240199</v>
      </c>
      <c r="AB11" s="41">
        <v>5.1822840984666323</v>
      </c>
      <c r="AC11" s="41">
        <v>4.9369432671259741</v>
      </c>
      <c r="AD11" s="41">
        <v>10.616365561678807</v>
      </c>
      <c r="AE11" s="60"/>
      <c r="AF11" s="44">
        <v>2.9797379829474835E-3</v>
      </c>
      <c r="AG11" s="44">
        <v>-1.2398309534196628E-2</v>
      </c>
      <c r="AH11" s="44">
        <v>8.0360844263980269E-3</v>
      </c>
      <c r="AI11" s="44">
        <v>1.4191168370091116</v>
      </c>
      <c r="AJ11" s="44">
        <v>1.4074147143312246</v>
      </c>
      <c r="AK11" s="44">
        <v>-0.62748796338447477</v>
      </c>
      <c r="AL11" s="44">
        <v>1.5339785464627784</v>
      </c>
      <c r="AM11" s="44">
        <v>-1.4636055592084674</v>
      </c>
      <c r="AN11" s="44">
        <v>3.3354903997196921</v>
      </c>
      <c r="AO11" s="45">
        <v>-2.441864719697822</v>
      </c>
      <c r="AP11" s="44">
        <v>2.8593486231495824E-2</v>
      </c>
      <c r="AQ11" s="44">
        <v>4.2354104595725417E-3</v>
      </c>
      <c r="AR11" s="44">
        <v>-1.6892045842888948E-2</v>
      </c>
      <c r="AS11" s="44">
        <v>0.26363443832119415</v>
      </c>
      <c r="AT11" s="60"/>
      <c r="AU11" s="60"/>
      <c r="AV11" s="60"/>
      <c r="AW11" s="60"/>
      <c r="AX11" s="60"/>
      <c r="AY11" s="37">
        <v>13.242136673089131</v>
      </c>
      <c r="AZ11" s="37">
        <v>13.672103806405371</v>
      </c>
      <c r="BA11" s="2">
        <v>6.6646690717295458</v>
      </c>
      <c r="BB11" s="2">
        <v>7.0730694981398843</v>
      </c>
      <c r="BC11" s="2">
        <v>10.490604645223964</v>
      </c>
      <c r="BD11" s="2">
        <v>8.9583141536222826</v>
      </c>
    </row>
    <row r="12" spans="1:56">
      <c r="A12" s="39">
        <v>29494</v>
      </c>
      <c r="B12" s="37">
        <f>LN(RBA!D25)</f>
        <v>11.933811063804269</v>
      </c>
      <c r="C12" s="37">
        <f>LN(RBA!M25)</f>
        <v>11.296049729792999</v>
      </c>
      <c r="D12" s="37">
        <f>LN(RBA!G25)</f>
        <v>4.1141471895182802</v>
      </c>
      <c r="E12" s="37">
        <f>RBA!B25</f>
        <v>12.167666666666667</v>
      </c>
      <c r="F12" s="37">
        <f>RBA!C25</f>
        <v>12.296666666666667</v>
      </c>
      <c r="G12" s="37">
        <f>RBA!F25/RBA!F21*100-100</f>
        <v>9.3420868629178244</v>
      </c>
      <c r="H12" s="37">
        <f>RBA!H25/RBA!H21*100-100</f>
        <v>9.9173553719008396</v>
      </c>
      <c r="I12" s="37">
        <f>LN(RBA!F25/RBA!F24)*400</f>
        <v>10.853944079156967</v>
      </c>
      <c r="J12" s="37">
        <f>LN(RBA!H25/RBA!H24)*400</f>
        <v>6.0607220082408988</v>
      </c>
      <c r="K12" s="38">
        <f>RBA!I25</f>
        <v>10.5</v>
      </c>
      <c r="L12" s="37">
        <f>LN(RBA!K25)</f>
        <v>3.8862332912418429</v>
      </c>
      <c r="M12" s="37">
        <f>LN(RBA!L25)</f>
        <v>5.2200044119886257</v>
      </c>
      <c r="N12" s="37">
        <f>LN(RBA!O25)</f>
        <v>4.930608279954007</v>
      </c>
      <c r="O12" s="37">
        <f>RBA!J25</f>
        <v>9.85</v>
      </c>
      <c r="P12" s="60"/>
      <c r="Q12" s="41">
        <v>11.932064884021745</v>
      </c>
      <c r="R12" s="41">
        <v>11.308028097880889</v>
      </c>
      <c r="S12" s="41">
        <v>4.1091880027350944</v>
      </c>
      <c r="T12" s="41">
        <v>11.6123330281118</v>
      </c>
      <c r="U12" s="41">
        <v>12.538595497456965</v>
      </c>
      <c r="V12" s="41">
        <v>9.7614799577225035</v>
      </c>
      <c r="W12" s="41">
        <v>9.5288835454030334</v>
      </c>
      <c r="X12" s="41">
        <v>9.4240901079530062</v>
      </c>
      <c r="Y12" s="41">
        <v>9.1009046401736651</v>
      </c>
      <c r="Z12" s="42">
        <v>13.423805819269116</v>
      </c>
      <c r="AA12" s="41">
        <v>3.8453344345592275</v>
      </c>
      <c r="AB12" s="41">
        <v>5.2123914258935811</v>
      </c>
      <c r="AC12" s="41">
        <v>4.9379632573364685</v>
      </c>
      <c r="AD12" s="41">
        <v>10.747779352838103</v>
      </c>
      <c r="AE12" s="60"/>
      <c r="AF12" s="44">
        <v>1.7461797825237824E-3</v>
      </c>
      <c r="AG12" s="44">
        <v>-1.197836808788999E-2</v>
      </c>
      <c r="AH12" s="44">
        <v>4.9591867831857428E-3</v>
      </c>
      <c r="AI12" s="44">
        <v>0.55533363855486684</v>
      </c>
      <c r="AJ12" s="44">
        <v>-0.24192883079029848</v>
      </c>
      <c r="AK12" s="44">
        <v>-0.41939309480467912</v>
      </c>
      <c r="AL12" s="44">
        <v>0.38847182649780621</v>
      </c>
      <c r="AM12" s="44">
        <v>1.4298539712039613</v>
      </c>
      <c r="AN12" s="44">
        <v>-3.0401826319327663</v>
      </c>
      <c r="AO12" s="45">
        <v>-2.9238058192691163</v>
      </c>
      <c r="AP12" s="44">
        <v>4.0898856682615392E-2</v>
      </c>
      <c r="AQ12" s="44">
        <v>7.6129860950446826E-3</v>
      </c>
      <c r="AR12" s="44">
        <v>-7.3549773824614917E-3</v>
      </c>
      <c r="AS12" s="44">
        <v>-0.89777935283810351</v>
      </c>
      <c r="AT12" s="60"/>
      <c r="AU12" s="60"/>
      <c r="AV12" s="60"/>
      <c r="AW12" s="60"/>
      <c r="AX12" s="60"/>
      <c r="AY12" s="37">
        <v>13.163114531345801</v>
      </c>
      <c r="AZ12" s="37">
        <v>13.590635785652976</v>
      </c>
      <c r="BA12" s="2">
        <v>6.6323291791066392</v>
      </c>
      <c r="BB12" s="2">
        <v>7.0347693604414943</v>
      </c>
      <c r="BC12" s="2">
        <v>10.418305584539986</v>
      </c>
      <c r="BD12" s="2">
        <v>8.8955387241424617</v>
      </c>
    </row>
    <row r="13" spans="1:56">
      <c r="A13" s="39">
        <v>29586</v>
      </c>
      <c r="B13" s="37">
        <f>LN(RBA!D26)</f>
        <v>11.950844855743112</v>
      </c>
      <c r="C13" s="37">
        <f>LN(RBA!M26)</f>
        <v>11.305581441189922</v>
      </c>
      <c r="D13" s="37">
        <f>LN(RBA!G26)</f>
        <v>4.1141471895182802</v>
      </c>
      <c r="E13" s="37">
        <f>RBA!B26</f>
        <v>10.343999999999999</v>
      </c>
      <c r="F13" s="37">
        <f>RBA!C26</f>
        <v>11.646666666666667</v>
      </c>
      <c r="G13" s="37">
        <f>RBA!F26/RBA!F22*100-100</f>
        <v>10.193718912944433</v>
      </c>
      <c r="H13" s="37">
        <f>RBA!H26/RBA!H22*100-100</f>
        <v>9.2369477911646669</v>
      </c>
      <c r="I13" s="37">
        <f>LN(RBA!F26/RBA!F25)*400</f>
        <v>11.139913849720372</v>
      </c>
      <c r="J13" s="37">
        <f>LN(RBA!H26/RBA!H25)*400</f>
        <v>8.9223030057192751</v>
      </c>
      <c r="K13" s="38">
        <f>RBA!I26</f>
        <v>16.583333333333332</v>
      </c>
      <c r="L13" s="37">
        <f>LN(RBA!K26)</f>
        <v>3.9362472156523283</v>
      </c>
      <c r="M13" s="37">
        <f>LN(RBA!L26)</f>
        <v>5.2539369650673029</v>
      </c>
      <c r="N13" s="37">
        <f>LN(RBA!O26)</f>
        <v>4.9290355661571068</v>
      </c>
      <c r="O13" s="37">
        <f>RBA!J26</f>
        <v>12.731111111111112</v>
      </c>
      <c r="P13" s="60"/>
      <c r="Q13" s="41">
        <v>11.938519442962006</v>
      </c>
      <c r="R13" s="41">
        <v>11.315327844516228</v>
      </c>
      <c r="S13" s="41">
        <v>4.1086415605597963</v>
      </c>
      <c r="T13" s="41">
        <v>11.921445563110446</v>
      </c>
      <c r="U13" s="41">
        <v>12.823315100855726</v>
      </c>
      <c r="V13" s="41">
        <v>9.7909690969205947</v>
      </c>
      <c r="W13" s="41">
        <v>9.5586742560461762</v>
      </c>
      <c r="X13" s="41">
        <v>9.3963166209487294</v>
      </c>
      <c r="Y13" s="41">
        <v>9.1162883325628545</v>
      </c>
      <c r="Z13" s="42">
        <v>13.444461489758281</v>
      </c>
      <c r="AA13" s="41">
        <v>3.8683268163492719</v>
      </c>
      <c r="AB13" s="41">
        <v>5.2424608632860163</v>
      </c>
      <c r="AC13" s="41">
        <v>4.9385044905635835</v>
      </c>
      <c r="AD13" s="41">
        <v>10.840416868084731</v>
      </c>
      <c r="AE13" s="60"/>
      <c r="AF13" s="44">
        <v>1.2325412781105882E-2</v>
      </c>
      <c r="AG13" s="44">
        <v>-9.7464033263054972E-3</v>
      </c>
      <c r="AH13" s="44">
        <v>5.5056289584838325E-3</v>
      </c>
      <c r="AI13" s="44">
        <v>-1.5774455631104463</v>
      </c>
      <c r="AJ13" s="44">
        <v>-1.17664843418906</v>
      </c>
      <c r="AK13" s="44">
        <v>0.40274981602383875</v>
      </c>
      <c r="AL13" s="44">
        <v>-0.32172646488150924</v>
      </c>
      <c r="AM13" s="44">
        <v>1.7435972287716428</v>
      </c>
      <c r="AN13" s="44">
        <v>-0.19398532684357939</v>
      </c>
      <c r="AO13" s="45">
        <v>3.1388718435750516</v>
      </c>
      <c r="AP13" s="44">
        <v>6.7920399303056378E-2</v>
      </c>
      <c r="AQ13" s="44">
        <v>1.1476101781286552E-2</v>
      </c>
      <c r="AR13" s="44">
        <v>-9.4689244064767308E-3</v>
      </c>
      <c r="AS13" s="44">
        <v>1.8906942430263811</v>
      </c>
      <c r="AT13" s="60"/>
      <c r="AU13" s="60"/>
      <c r="AV13" s="60"/>
      <c r="AW13" s="60"/>
      <c r="AX13" s="60"/>
      <c r="AY13" s="37">
        <v>13.084092389602469</v>
      </c>
      <c r="AZ13" s="37">
        <v>13.509167764900582</v>
      </c>
      <c r="BA13" s="2">
        <v>6.5999892864837317</v>
      </c>
      <c r="BB13" s="2">
        <v>6.9964692227431042</v>
      </c>
      <c r="BC13" s="2">
        <v>10.34600652385601</v>
      </c>
      <c r="BD13" s="2">
        <v>8.8327632946626409</v>
      </c>
    </row>
    <row r="14" spans="1:56">
      <c r="A14" s="39">
        <v>29676</v>
      </c>
      <c r="B14" s="37">
        <f>LN(RBA!D27)</f>
        <v>11.954748217199267</v>
      </c>
      <c r="C14" s="37">
        <f>LN(RBA!M27)</f>
        <v>11.310613423235951</v>
      </c>
      <c r="D14" s="37">
        <f>LN(RBA!G27)</f>
        <v>4.1271343850450917</v>
      </c>
      <c r="E14" s="37">
        <f>RBA!B27</f>
        <v>11.221333333333334</v>
      </c>
      <c r="F14" s="37">
        <f>RBA!C27</f>
        <v>13.533333333333333</v>
      </c>
      <c r="G14" s="37">
        <f>RBA!F27/RBA!F23*100-100</f>
        <v>9.5099706102681694</v>
      </c>
      <c r="H14" s="37">
        <f>RBA!H27/RBA!H23*100-100</f>
        <v>9.4488188976378069</v>
      </c>
      <c r="I14" s="37">
        <f>LN(RBA!F27/RBA!F26)*400</f>
        <v>6.3704962623694588</v>
      </c>
      <c r="J14" s="37">
        <f>LN(RBA!H27/RBA!H26)*400</f>
        <v>8.727618957855956</v>
      </c>
      <c r="K14" s="38">
        <f>RBA!I27</f>
        <v>16</v>
      </c>
      <c r="L14" s="37">
        <f>LN(RBA!K27)</f>
        <v>3.9392489916817373</v>
      </c>
      <c r="M14" s="37">
        <f>LN(RBA!L27)</f>
        <v>5.2812627599818462</v>
      </c>
      <c r="N14" s="37">
        <f>LN(RBA!O27)</f>
        <v>4.9371616485072316</v>
      </c>
      <c r="O14" s="37">
        <f>RBA!J27</f>
        <v>13.275555555555556</v>
      </c>
      <c r="P14" s="60"/>
      <c r="Q14" s="41">
        <v>11.94487740867798</v>
      </c>
      <c r="R14" s="41">
        <v>11.322653286293159</v>
      </c>
      <c r="S14" s="41">
        <v>4.1077300664687266</v>
      </c>
      <c r="T14" s="41">
        <v>12.214426558095044</v>
      </c>
      <c r="U14" s="41">
        <v>13.089852808734129</v>
      </c>
      <c r="V14" s="41">
        <v>9.8010530852490803</v>
      </c>
      <c r="W14" s="41">
        <v>9.5719706273809777</v>
      </c>
      <c r="X14" s="41">
        <v>9.3521168886861101</v>
      </c>
      <c r="Y14" s="41">
        <v>9.1139791169061279</v>
      </c>
      <c r="Z14" s="42">
        <v>13.415767040569484</v>
      </c>
      <c r="AA14" s="41">
        <v>3.8906014691921427</v>
      </c>
      <c r="AB14" s="41">
        <v>5.2724978185574267</v>
      </c>
      <c r="AC14" s="41">
        <v>4.9384383024548919</v>
      </c>
      <c r="AD14" s="41">
        <v>10.890975596792311</v>
      </c>
      <c r="AE14" s="60"/>
      <c r="AF14" s="44">
        <v>9.8708085212866337E-3</v>
      </c>
      <c r="AG14" s="44">
        <v>-1.2039863057207612E-2</v>
      </c>
      <c r="AH14" s="44">
        <v>1.9404318576365043E-2</v>
      </c>
      <c r="AI14" s="44">
        <v>-0.99309322476170969</v>
      </c>
      <c r="AJ14" s="44">
        <v>0.44348052459920417</v>
      </c>
      <c r="AK14" s="44">
        <v>-0.29108247498091089</v>
      </c>
      <c r="AL14" s="44">
        <v>-0.12315172974317079</v>
      </c>
      <c r="AM14" s="44">
        <v>-2.9816206263166514</v>
      </c>
      <c r="AN14" s="44">
        <v>-0.38636015905017196</v>
      </c>
      <c r="AO14" s="45">
        <v>2.5842329594305156</v>
      </c>
      <c r="AP14" s="44">
        <v>4.8647522489594586E-2</v>
      </c>
      <c r="AQ14" s="44">
        <v>8.7649414244195256E-3</v>
      </c>
      <c r="AR14" s="44">
        <v>-1.2766539476603E-3</v>
      </c>
      <c r="AS14" s="44">
        <v>2.3845799587632452</v>
      </c>
      <c r="AT14" s="60"/>
      <c r="AU14" s="60"/>
      <c r="AV14" s="60"/>
      <c r="AW14" s="60"/>
      <c r="AX14" s="60"/>
      <c r="AY14" s="37">
        <v>13.005070247859139</v>
      </c>
      <c r="AZ14" s="37">
        <v>13.427699744148187</v>
      </c>
      <c r="BA14" s="2">
        <v>6.5676493938608251</v>
      </c>
      <c r="BB14" s="2">
        <v>6.9581690850447142</v>
      </c>
      <c r="BC14" s="2">
        <v>10.273707463172034</v>
      </c>
      <c r="BD14" s="2">
        <v>8.76998786518282</v>
      </c>
    </row>
    <row r="15" spans="1:56">
      <c r="A15" s="39">
        <v>29767</v>
      </c>
      <c r="B15" s="37">
        <f>LN(RBA!D28)</f>
        <v>11.970033806230232</v>
      </c>
      <c r="C15" s="37">
        <f>LN(RBA!M28)</f>
        <v>11.330287858237753</v>
      </c>
      <c r="D15" s="37">
        <f>LN(RBA!G28)</f>
        <v>4.1108738641733114</v>
      </c>
      <c r="E15" s="37">
        <f>RBA!B28</f>
        <v>14.202666666666666</v>
      </c>
      <c r="F15" s="37">
        <f>RBA!C28</f>
        <v>16.183333333333334</v>
      </c>
      <c r="G15" s="37">
        <f>RBA!F28/RBA!F24*100-100</f>
        <v>9.6358098028083532</v>
      </c>
      <c r="H15" s="37">
        <f>RBA!H28/RBA!H24*100-100</f>
        <v>8.3969465648854964</v>
      </c>
      <c r="I15" s="37">
        <f>LN(RBA!F28/RBA!F27)*400</f>
        <v>8.4331925839806949</v>
      </c>
      <c r="J15" s="37">
        <f>LN(RBA!H28/RBA!H27)*400</f>
        <v>8.5412497882275371</v>
      </c>
      <c r="K15" s="38">
        <f>RBA!I28</f>
        <v>18.666666666666668</v>
      </c>
      <c r="L15" s="37">
        <f>LN(RBA!K28)</f>
        <v>3.9658291399866732</v>
      </c>
      <c r="M15" s="37">
        <f>LN(RBA!L28)</f>
        <v>5.3110608226953993</v>
      </c>
      <c r="N15" s="37">
        <f>LN(RBA!O28)</f>
        <v>4.9614247292716191</v>
      </c>
      <c r="O15" s="37">
        <f>RBA!J28</f>
        <v>14.475555555555557</v>
      </c>
      <c r="P15" s="60"/>
      <c r="Q15" s="41">
        <v>11.951147246802487</v>
      </c>
      <c r="R15" s="41">
        <v>11.329973135822167</v>
      </c>
      <c r="S15" s="41">
        <v>4.1064526037479077</v>
      </c>
      <c r="T15" s="41">
        <v>12.487829233030206</v>
      </c>
      <c r="U15" s="41">
        <v>13.333915262023215</v>
      </c>
      <c r="V15" s="41">
        <v>9.7899539138249185</v>
      </c>
      <c r="W15" s="41">
        <v>9.5681994697388522</v>
      </c>
      <c r="X15" s="41">
        <v>9.2906006713015739</v>
      </c>
      <c r="Y15" s="41">
        <v>9.0930794948083769</v>
      </c>
      <c r="Z15" s="42">
        <v>13.334952909342471</v>
      </c>
      <c r="AA15" s="41">
        <v>3.9121859489192166</v>
      </c>
      <c r="AB15" s="41">
        <v>5.3025148721849158</v>
      </c>
      <c r="AC15" s="41">
        <v>4.9376301105802112</v>
      </c>
      <c r="AD15" s="41">
        <v>10.897334712236363</v>
      </c>
      <c r="AE15" s="60"/>
      <c r="AF15" s="44">
        <v>1.8886559427745198E-2</v>
      </c>
      <c r="AG15" s="44">
        <v>3.1472241558638814E-4</v>
      </c>
      <c r="AH15" s="44">
        <v>4.4212604254036947E-3</v>
      </c>
      <c r="AI15" s="44">
        <v>1.7148374336364594</v>
      </c>
      <c r="AJ15" s="44">
        <v>2.8494180713101187</v>
      </c>
      <c r="AK15" s="44">
        <v>-0.15414411101656533</v>
      </c>
      <c r="AL15" s="44">
        <v>-1.1712529048533558</v>
      </c>
      <c r="AM15" s="44">
        <v>-0.85740808732087892</v>
      </c>
      <c r="AN15" s="44">
        <v>-0.55182970658083974</v>
      </c>
      <c r="AO15" s="45">
        <v>5.3317137573241968</v>
      </c>
      <c r="AP15" s="44">
        <v>5.364319106745663E-2</v>
      </c>
      <c r="AQ15" s="44">
        <v>8.5459505104834577E-3</v>
      </c>
      <c r="AR15" s="44">
        <v>2.3794618691407976E-2</v>
      </c>
      <c r="AS15" s="44">
        <v>3.578220843319194</v>
      </c>
      <c r="AT15" s="60"/>
      <c r="AU15" s="60"/>
      <c r="AV15" s="60"/>
      <c r="AW15" s="60"/>
      <c r="AX15" s="60"/>
      <c r="AY15" s="37">
        <v>12.926048106115809</v>
      </c>
      <c r="AZ15" s="37">
        <v>13.346231723395793</v>
      </c>
      <c r="BA15" s="2">
        <v>6.5353095012379185</v>
      </c>
      <c r="BB15" s="2">
        <v>6.9198689473463233</v>
      </c>
      <c r="BC15" s="2">
        <v>10.201408402488058</v>
      </c>
      <c r="BD15" s="2">
        <v>8.7072124357029992</v>
      </c>
    </row>
    <row r="16" spans="1:56">
      <c r="A16" s="39">
        <v>29859</v>
      </c>
      <c r="B16" s="37">
        <f>LN(RBA!D29)</f>
        <v>11.990047448509257</v>
      </c>
      <c r="C16" s="37">
        <f>LN(RBA!M29)</f>
        <v>11.353718691282273</v>
      </c>
      <c r="D16" s="37">
        <f>LN(RBA!G29)</f>
        <v>4.1303549997451334</v>
      </c>
      <c r="E16" s="37">
        <f>RBA!B29</f>
        <v>15.038666666666666</v>
      </c>
      <c r="F16" s="37">
        <f>RBA!C29</f>
        <v>15.486666666666666</v>
      </c>
      <c r="G16" s="37">
        <f>RBA!F29/RBA!F25*100-100</f>
        <v>10.270695362001121</v>
      </c>
      <c r="H16" s="37">
        <f>RBA!H29/RBA!H25*100-100</f>
        <v>9.0225563909774422</v>
      </c>
      <c r="I16" s="37">
        <f>LN(RBA!F29/RBA!F28)*400</f>
        <v>13.163606806729691</v>
      </c>
      <c r="J16" s="37">
        <f>LN(RBA!H29/RBA!H28)*400</f>
        <v>8.3626739277254565</v>
      </c>
      <c r="K16" s="38">
        <f>RBA!I29</f>
        <v>20</v>
      </c>
      <c r="L16" s="37">
        <f>LN(RBA!K29)</f>
        <v>3.9888544085319979</v>
      </c>
      <c r="M16" s="37">
        <f>LN(RBA!L29)</f>
        <v>5.3375861554687365</v>
      </c>
      <c r="N16" s="37">
        <f>LN(RBA!O29)</f>
        <v>5.0008501214196945</v>
      </c>
      <c r="O16" s="37">
        <f>RBA!J29</f>
        <v>15.477777777777776</v>
      </c>
      <c r="P16" s="60"/>
      <c r="Q16" s="41">
        <v>11.957343592223665</v>
      </c>
      <c r="R16" s="41">
        <v>11.337248580799324</v>
      </c>
      <c r="S16" s="41">
        <v>4.1048203833824717</v>
      </c>
      <c r="T16" s="41">
        <v>12.737586124615072</v>
      </c>
      <c r="U16" s="41">
        <v>13.551486276981898</v>
      </c>
      <c r="V16" s="41">
        <v>9.7557116472182059</v>
      </c>
      <c r="W16" s="41">
        <v>9.5467106236201236</v>
      </c>
      <c r="X16" s="41">
        <v>9.2090142160400994</v>
      </c>
      <c r="Y16" s="41">
        <v>9.0524504927750868</v>
      </c>
      <c r="Z16" s="42">
        <v>13.200864679316625</v>
      </c>
      <c r="AA16" s="41">
        <v>3.9331382160634258</v>
      </c>
      <c r="AB16" s="41">
        <v>5.3325300827339799</v>
      </c>
      <c r="AC16" s="41">
        <v>4.9359445346006421</v>
      </c>
      <c r="AD16" s="41">
        <v>10.858863750166631</v>
      </c>
      <c r="AE16" s="60"/>
      <c r="AF16" s="44">
        <v>3.2703856285591471E-2</v>
      </c>
      <c r="AG16" s="44">
        <v>1.6470110482948996E-2</v>
      </c>
      <c r="AH16" s="44">
        <v>2.5534616362661744E-2</v>
      </c>
      <c r="AI16" s="44">
        <v>2.3010805420515936</v>
      </c>
      <c r="AJ16" s="44">
        <v>1.9351803896847688</v>
      </c>
      <c r="AK16" s="44">
        <v>0.5149837147829146</v>
      </c>
      <c r="AL16" s="44">
        <v>-0.52415423264268135</v>
      </c>
      <c r="AM16" s="44">
        <v>3.9545925906895913</v>
      </c>
      <c r="AN16" s="44">
        <v>-0.68977656504963036</v>
      </c>
      <c r="AO16" s="45">
        <v>6.7991353206833747</v>
      </c>
      <c r="AP16" s="44">
        <v>5.5716192468572068E-2</v>
      </c>
      <c r="AQ16" s="44">
        <v>5.0560727347566115E-3</v>
      </c>
      <c r="AR16" s="44">
        <v>6.4905586819052452E-2</v>
      </c>
      <c r="AS16" s="44">
        <v>4.6189140276111456</v>
      </c>
      <c r="AT16" s="60"/>
      <c r="AU16" s="60"/>
      <c r="AV16" s="60"/>
      <c r="AW16" s="60"/>
      <c r="AX16" s="60"/>
      <c r="AY16" s="37">
        <v>12.847025964372479</v>
      </c>
      <c r="AZ16" s="37">
        <v>13.264763702643396</v>
      </c>
      <c r="BA16" s="2">
        <v>6.5029696086150111</v>
      </c>
      <c r="BB16" s="2">
        <v>6.8815688096479333</v>
      </c>
      <c r="BC16" s="2">
        <v>10.129109341804082</v>
      </c>
      <c r="BD16" s="2">
        <v>8.6444370062231783</v>
      </c>
    </row>
    <row r="17" spans="1:56">
      <c r="A17" s="39">
        <v>29951</v>
      </c>
      <c r="B17" s="37">
        <f>LN(RBA!D30)</f>
        <v>11.985937065730269</v>
      </c>
      <c r="C17" s="37">
        <f>LN(RBA!M30)</f>
        <v>11.356365217799171</v>
      </c>
      <c r="D17" s="37">
        <f>LN(RBA!G30)</f>
        <v>4.1026433650367959</v>
      </c>
      <c r="E17" s="37">
        <f>RBA!B30</f>
        <v>14.832000000000001</v>
      </c>
      <c r="F17" s="37">
        <f>RBA!C30</f>
        <v>14.949999999999998</v>
      </c>
      <c r="G17" s="37">
        <f>RBA!F30/RBA!F26*100-100</f>
        <v>10.741392942722456</v>
      </c>
      <c r="H17" s="37">
        <f>RBA!H30/RBA!H26*100-100</f>
        <v>11.029411764705884</v>
      </c>
      <c r="I17" s="37">
        <f>LN(RBA!F30/RBA!F29)*400</f>
        <v>12.843705876640922</v>
      </c>
      <c r="J17" s="37">
        <f>LN(RBA!H30/RBA!H29)*400</f>
        <v>16.218437757740002</v>
      </c>
      <c r="K17" s="38">
        <f>RBA!I30</f>
        <v>15</v>
      </c>
      <c r="L17" s="37">
        <f>LN(RBA!K30)</f>
        <v>3.9927731551132553</v>
      </c>
      <c r="M17" s="37">
        <f>LN(RBA!L30)</f>
        <v>5.3633323366657644</v>
      </c>
      <c r="N17" s="37">
        <f>LN(RBA!O30)</f>
        <v>4.9833491524144025</v>
      </c>
      <c r="O17" s="37">
        <f>RBA!J30</f>
        <v>12.373333333333333</v>
      </c>
      <c r="P17" s="60"/>
      <c r="Q17" s="41">
        <v>11.963492883929298</v>
      </c>
      <c r="R17" s="41">
        <v>11.344441005622214</v>
      </c>
      <c r="S17" s="41">
        <v>4.1028473796453166</v>
      </c>
      <c r="T17" s="41">
        <v>12.9607015429448</v>
      </c>
      <c r="U17" s="41">
        <v>13.740330556163661</v>
      </c>
      <c r="V17" s="41">
        <v>9.6962700099296519</v>
      </c>
      <c r="W17" s="41">
        <v>9.5061218964595806</v>
      </c>
      <c r="X17" s="41">
        <v>9.1040678900920895</v>
      </c>
      <c r="Y17" s="41">
        <v>8.9906082437451289</v>
      </c>
      <c r="Z17" s="42">
        <v>13.015680254829658</v>
      </c>
      <c r="AA17" s="41">
        <v>3.9535497581521191</v>
      </c>
      <c r="AB17" s="41">
        <v>5.3625668499891841</v>
      </c>
      <c r="AC17" s="41">
        <v>4.9332610658139675</v>
      </c>
      <c r="AD17" s="41">
        <v>10.77716863435993</v>
      </c>
      <c r="AE17" s="60"/>
      <c r="AF17" s="44">
        <v>2.2444181800970853E-2</v>
      </c>
      <c r="AG17" s="44">
        <v>1.1924212176957383E-2</v>
      </c>
      <c r="AH17" s="44">
        <v>-2.0401460852070841E-4</v>
      </c>
      <c r="AI17" s="44">
        <v>1.8712984570552003</v>
      </c>
      <c r="AJ17" s="44">
        <v>1.2096694438363365</v>
      </c>
      <c r="AK17" s="44">
        <v>1.045122932792804</v>
      </c>
      <c r="AL17" s="44">
        <v>1.5232898682463034</v>
      </c>
      <c r="AM17" s="44">
        <v>3.7396379865488321</v>
      </c>
      <c r="AN17" s="44">
        <v>7.2278295139948732</v>
      </c>
      <c r="AO17" s="45">
        <v>1.9843197451703425</v>
      </c>
      <c r="AP17" s="44">
        <v>3.9223396961136192E-2</v>
      </c>
      <c r="AQ17" s="44">
        <v>7.6548667658027369E-4</v>
      </c>
      <c r="AR17" s="44">
        <v>5.0088086600434956E-2</v>
      </c>
      <c r="AS17" s="44">
        <v>1.5961646989734035</v>
      </c>
      <c r="AT17" s="60"/>
      <c r="AU17" s="60"/>
      <c r="AV17" s="60"/>
      <c r="AW17" s="60"/>
      <c r="AX17" s="60"/>
      <c r="AY17" s="37">
        <v>12.768003822629149</v>
      </c>
      <c r="AZ17" s="37">
        <v>13.183295681891002</v>
      </c>
      <c r="BA17" s="2">
        <v>6.4706297159921045</v>
      </c>
      <c r="BB17" s="2">
        <v>6.8432686719495432</v>
      </c>
      <c r="BC17" s="2">
        <v>10.056810281120105</v>
      </c>
      <c r="BD17" s="2">
        <v>8.5816615767433575</v>
      </c>
    </row>
    <row r="18" spans="1:56">
      <c r="A18" s="39">
        <v>30041</v>
      </c>
      <c r="B18" s="37">
        <f>LN(RBA!D31)</f>
        <v>11.977878863239981</v>
      </c>
      <c r="C18" s="37">
        <f>LN(RBA!M31)</f>
        <v>11.363810418366572</v>
      </c>
      <c r="D18" s="37">
        <f>LN(RBA!G31)</f>
        <v>4.0724397268340509</v>
      </c>
      <c r="E18" s="37">
        <f>RBA!B31</f>
        <v>15.426666666666668</v>
      </c>
      <c r="F18" s="37">
        <f>RBA!C31</f>
        <v>17.406666666666666</v>
      </c>
      <c r="G18" s="37">
        <f>RBA!F31/RBA!F27*100-100</f>
        <v>12.22034119037798</v>
      </c>
      <c r="H18" s="37">
        <f>RBA!H31/RBA!H27*100-100</f>
        <v>10.791366906474821</v>
      </c>
      <c r="I18" s="37">
        <f>LN(RBA!F31/RBA!F30)*400</f>
        <v>11.677128612895403</v>
      </c>
      <c r="J18" s="37">
        <f>LN(RBA!H31/RBA!H30)*400</f>
        <v>7.8691062394819706</v>
      </c>
      <c r="K18" s="38">
        <f>RBA!I31</f>
        <v>15</v>
      </c>
      <c r="L18" s="37">
        <f>LN(RBA!K31)</f>
        <v>3.9993743246308737</v>
      </c>
      <c r="M18" s="37">
        <f>LN(RBA!L31)</f>
        <v>5.3891310887853159</v>
      </c>
      <c r="N18" s="37">
        <f>LN(RBA!O31)</f>
        <v>4.9724715966449073</v>
      </c>
      <c r="O18" s="37">
        <f>RBA!J31</f>
        <v>11.785555555555556</v>
      </c>
      <c r="P18" s="60"/>
      <c r="Q18" s="41">
        <v>11.969642000817338</v>
      </c>
      <c r="R18" s="41">
        <v>11.351522088507457</v>
      </c>
      <c r="S18" s="41">
        <v>4.1005635259445681</v>
      </c>
      <c r="T18" s="41">
        <v>13.155617973453321</v>
      </c>
      <c r="U18" s="41">
        <v>13.899422289865537</v>
      </c>
      <c r="V18" s="41">
        <v>9.6098945912817051</v>
      </c>
      <c r="W18" s="41">
        <v>9.4447234992966056</v>
      </c>
      <c r="X18" s="41">
        <v>8.9749436810171233</v>
      </c>
      <c r="Y18" s="41">
        <v>8.9056377703042209</v>
      </c>
      <c r="Z18" s="42">
        <v>12.785826999794699</v>
      </c>
      <c r="AA18" s="41">
        <v>3.9735468853329361</v>
      </c>
      <c r="AB18" s="41">
        <v>5.3926517337805473</v>
      </c>
      <c r="AC18" s="41">
        <v>4.9294997615097289</v>
      </c>
      <c r="AD18" s="41">
        <v>10.656742109860337</v>
      </c>
      <c r="AE18" s="60"/>
      <c r="AF18" s="44">
        <v>8.2368624226436538E-3</v>
      </c>
      <c r="AG18" s="44">
        <v>1.2288329859115876E-2</v>
      </c>
      <c r="AH18" s="44">
        <v>-2.8123799110517211E-2</v>
      </c>
      <c r="AI18" s="44">
        <v>2.2710486932133467</v>
      </c>
      <c r="AJ18" s="44">
        <v>3.507244376801129</v>
      </c>
      <c r="AK18" s="44">
        <v>2.6104465990962744</v>
      </c>
      <c r="AL18" s="44">
        <v>1.346643407178215</v>
      </c>
      <c r="AM18" s="44">
        <v>2.7021849318782802</v>
      </c>
      <c r="AN18" s="44">
        <v>-1.0365315308222502</v>
      </c>
      <c r="AO18" s="45">
        <v>2.2141730002053013</v>
      </c>
      <c r="AP18" s="44">
        <v>2.5827439297937627E-2</v>
      </c>
      <c r="AQ18" s="44">
        <v>-3.5206449952314145E-3</v>
      </c>
      <c r="AR18" s="44">
        <v>4.2971835135178438E-2</v>
      </c>
      <c r="AS18" s="44">
        <v>1.1288134456952186</v>
      </c>
      <c r="AT18" s="60"/>
      <c r="AU18" s="60"/>
      <c r="AV18" s="60"/>
      <c r="AW18" s="60"/>
      <c r="AX18" s="60"/>
      <c r="AY18" s="37">
        <v>12.688981680885819</v>
      </c>
      <c r="AZ18" s="37">
        <v>13.101827661138607</v>
      </c>
      <c r="BA18" s="2">
        <v>6.4382898233691979</v>
      </c>
      <c r="BB18" s="2">
        <v>6.8049685342511532</v>
      </c>
      <c r="BC18" s="2">
        <v>9.9845112204361293</v>
      </c>
      <c r="BD18" s="2">
        <v>8.5188861472635367</v>
      </c>
    </row>
    <row r="19" spans="1:56">
      <c r="A19" s="39">
        <v>30132</v>
      </c>
      <c r="B19" s="37">
        <f>LN(RBA!D32)</f>
        <v>11.986684533717382</v>
      </c>
      <c r="C19" s="37">
        <f>LN(RBA!M32)</f>
        <v>11.385376144023253</v>
      </c>
      <c r="D19" s="37">
        <f>LN(RBA!G32)</f>
        <v>4.0976723523147758</v>
      </c>
      <c r="E19" s="37">
        <f>RBA!B32</f>
        <v>18.355666666666668</v>
      </c>
      <c r="F19" s="37">
        <f>RBA!C32</f>
        <v>19.470000000000002</v>
      </c>
      <c r="G19" s="37">
        <f>RBA!F32/RBA!F28*100-100</f>
        <v>13.067936097222073</v>
      </c>
      <c r="H19" s="37">
        <f>RBA!H32/RBA!H28*100-100</f>
        <v>10.91549295774648</v>
      </c>
      <c r="I19" s="37">
        <f>LN(RBA!F32/RBA!F31)*400</f>
        <v>11.443021293126391</v>
      </c>
      <c r="J19" s="37">
        <f>LN(RBA!H32/RBA!H31)*400</f>
        <v>8.989142340823431</v>
      </c>
      <c r="K19" s="38">
        <f>RBA!I32</f>
        <v>13</v>
      </c>
      <c r="L19" s="37">
        <f>LN(RBA!K32)</f>
        <v>3.9905383934965113</v>
      </c>
      <c r="M19" s="37">
        <f>LN(RBA!L32)</f>
        <v>5.4217157178788549</v>
      </c>
      <c r="N19" s="37">
        <f>LN(RBA!O32)</f>
        <v>4.9727086017765032</v>
      </c>
      <c r="O19" s="37">
        <f>RBA!J32</f>
        <v>11.413333333333334</v>
      </c>
      <c r="P19" s="60"/>
      <c r="Q19" s="41">
        <v>11.975851849399366</v>
      </c>
      <c r="R19" s="41">
        <v>11.358470960304286</v>
      </c>
      <c r="S19" s="41">
        <v>4.0979986281792193</v>
      </c>
      <c r="T19" s="41">
        <v>13.321947463110225</v>
      </c>
      <c r="U19" s="41">
        <v>14.028491711786952</v>
      </c>
      <c r="V19" s="41">
        <v>9.4955041824298085</v>
      </c>
      <c r="W19" s="41">
        <v>9.3617576993382361</v>
      </c>
      <c r="X19" s="41">
        <v>8.8231608501163752</v>
      </c>
      <c r="Y19" s="41">
        <v>8.800141488484325</v>
      </c>
      <c r="Z19" s="42">
        <v>12.518972477965612</v>
      </c>
      <c r="AA19" s="41">
        <v>3.9932804223766163</v>
      </c>
      <c r="AB19" s="41">
        <v>5.422811772367262</v>
      </c>
      <c r="AC19" s="41">
        <v>4.9246119840315945</v>
      </c>
      <c r="AD19" s="41">
        <v>10.50307452464879</v>
      </c>
      <c r="AE19" s="60"/>
      <c r="AF19" s="44">
        <v>1.0832684318016206E-2</v>
      </c>
      <c r="AG19" s="44">
        <v>2.6905183718966441E-2</v>
      </c>
      <c r="AH19" s="44">
        <v>-3.2627586444355927E-4</v>
      </c>
      <c r="AI19" s="44">
        <v>5.0337192035564424</v>
      </c>
      <c r="AJ19" s="44">
        <v>5.4415082882130505</v>
      </c>
      <c r="AK19" s="44">
        <v>3.572431914792265</v>
      </c>
      <c r="AL19" s="44">
        <v>1.5537352584082438</v>
      </c>
      <c r="AM19" s="44">
        <v>2.6198604430100154</v>
      </c>
      <c r="AN19" s="44">
        <v>0.18900085233910602</v>
      </c>
      <c r="AO19" s="45">
        <v>0.48102752203438826</v>
      </c>
      <c r="AP19" s="44">
        <v>-2.7420288801049963E-3</v>
      </c>
      <c r="AQ19" s="44">
        <v>-1.0960544884071055E-3</v>
      </c>
      <c r="AR19" s="44">
        <v>4.8096617744908698E-2</v>
      </c>
      <c r="AS19" s="44">
        <v>0.91025880868454401</v>
      </c>
      <c r="AT19" s="60"/>
      <c r="AU19" s="60"/>
      <c r="AV19" s="60"/>
      <c r="AW19" s="60"/>
      <c r="AX19" s="60"/>
      <c r="AY19" s="37">
        <v>12.609959539142489</v>
      </c>
      <c r="AZ19" s="37">
        <v>13.020359640386213</v>
      </c>
      <c r="BA19" s="2">
        <v>6.4059499307462904</v>
      </c>
      <c r="BB19" s="2">
        <v>6.7666683965527632</v>
      </c>
      <c r="BC19" s="2">
        <v>9.9122121597521513</v>
      </c>
      <c r="BD19" s="2">
        <v>8.4561107177837158</v>
      </c>
    </row>
    <row r="20" spans="1:56">
      <c r="A20" s="39">
        <v>30224</v>
      </c>
      <c r="B20" s="37">
        <f>LN(RBA!D33)</f>
        <v>11.980118899314451</v>
      </c>
      <c r="C20" s="37">
        <f>LN(RBA!M33)</f>
        <v>11.383147021215013</v>
      </c>
      <c r="D20" s="37">
        <f>LN(RBA!G33)</f>
        <v>4.0926765051214034</v>
      </c>
      <c r="E20" s="37">
        <f>RBA!B33</f>
        <v>17.791666666666668</v>
      </c>
      <c r="F20" s="37">
        <f>RBA!C33</f>
        <v>16.64</v>
      </c>
      <c r="G20" s="37">
        <f>RBA!F33/RBA!F29*100-100</f>
        <v>11.503430433597543</v>
      </c>
      <c r="H20" s="37">
        <f>RBA!H33/RBA!H29*100-100</f>
        <v>12.413793103448285</v>
      </c>
      <c r="I20" s="37">
        <f>LN(RBA!F33/RBA!F32)*400</f>
        <v>7.5902124811041976</v>
      </c>
      <c r="J20" s="37">
        <f>LN(RBA!H33/RBA!H32)*400</f>
        <v>13.72989701642987</v>
      </c>
      <c r="K20" s="38">
        <f>RBA!I33</f>
        <v>10.5</v>
      </c>
      <c r="L20" s="37">
        <f>LN(RBA!K33)</f>
        <v>3.9866108624187189</v>
      </c>
      <c r="M20" s="37">
        <f>LN(RBA!L33)</f>
        <v>5.4422142266168843</v>
      </c>
      <c r="N20" s="37">
        <f>LN(RBA!O33)</f>
        <v>4.9570594923142268</v>
      </c>
      <c r="O20" s="37">
        <f>RBA!J33</f>
        <v>10.115555555555554</v>
      </c>
      <c r="P20" s="60"/>
      <c r="Q20" s="41">
        <v>11.982188484225977</v>
      </c>
      <c r="R20" s="41">
        <v>11.3652744320681</v>
      </c>
      <c r="S20" s="41">
        <v>4.0951649148738198</v>
      </c>
      <c r="T20" s="41">
        <v>13.460721464318365</v>
      </c>
      <c r="U20" s="41">
        <v>14.129461083362827</v>
      </c>
      <c r="V20" s="41">
        <v>9.3536491036538401</v>
      </c>
      <c r="W20" s="41">
        <v>9.2573084159209991</v>
      </c>
      <c r="X20" s="41">
        <v>8.6519275242734466</v>
      </c>
      <c r="Y20" s="41">
        <v>8.6760739821106387</v>
      </c>
      <c r="Z20" s="42">
        <v>12.22416811122139</v>
      </c>
      <c r="AA20" s="41">
        <v>4.0129173362034614</v>
      </c>
      <c r="AB20" s="41">
        <v>5.4530718036053996</v>
      </c>
      <c r="AC20" s="41">
        <v>4.9185759531201922</v>
      </c>
      <c r="AD20" s="41">
        <v>10.32236173510978</v>
      </c>
      <c r="AE20" s="60"/>
      <c r="AF20" s="44">
        <v>-2.069584911525979E-3</v>
      </c>
      <c r="AG20" s="44">
        <v>1.7872589146913143E-2</v>
      </c>
      <c r="AH20" s="44">
        <v>-2.4884097524164872E-3</v>
      </c>
      <c r="AI20" s="44">
        <v>4.3309452023483033</v>
      </c>
      <c r="AJ20" s="44">
        <v>2.5105389166371737</v>
      </c>
      <c r="AK20" s="44">
        <v>2.1497813299437034</v>
      </c>
      <c r="AL20" s="44">
        <v>3.1564846875272856</v>
      </c>
      <c r="AM20" s="44">
        <v>-1.061715043169249</v>
      </c>
      <c r="AN20" s="44">
        <v>5.0538230343192314</v>
      </c>
      <c r="AO20" s="45">
        <v>-1.72416811122139</v>
      </c>
      <c r="AP20" s="44">
        <v>-2.630647378474249E-2</v>
      </c>
      <c r="AQ20" s="44">
        <v>-1.0857576988515305E-2</v>
      </c>
      <c r="AR20" s="44">
        <v>3.8483539194034577E-2</v>
      </c>
      <c r="AS20" s="44">
        <v>-0.20680617955422598</v>
      </c>
      <c r="AT20" s="60"/>
      <c r="AU20" s="60"/>
      <c r="AV20" s="60"/>
      <c r="AW20" s="60"/>
      <c r="AX20" s="60"/>
      <c r="AY20" s="37">
        <v>12.530937397399159</v>
      </c>
      <c r="AZ20" s="37">
        <v>12.938891619633818</v>
      </c>
      <c r="BA20" s="2">
        <v>6.3736100381233838</v>
      </c>
      <c r="BB20" s="2">
        <v>6.7283682588543732</v>
      </c>
      <c r="BC20" s="2">
        <v>9.8399130990681751</v>
      </c>
      <c r="BD20" s="2">
        <v>8.393335288303895</v>
      </c>
    </row>
    <row r="21" spans="1:56">
      <c r="A21" s="39">
        <v>30316</v>
      </c>
      <c r="B21" s="37">
        <f>LN(RBA!D34)</f>
        <v>11.964032930957094</v>
      </c>
      <c r="C21" s="37">
        <f>LN(RBA!M34)</f>
        <v>11.392586666131688</v>
      </c>
      <c r="D21" s="37">
        <f>LN(RBA!G34)</f>
        <v>4.0826093060036799</v>
      </c>
      <c r="E21" s="37">
        <f>RBA!B34</f>
        <v>13.717999999999998</v>
      </c>
      <c r="F21" s="37">
        <f>RBA!C34</f>
        <v>13.82</v>
      </c>
      <c r="G21" s="37">
        <f>RBA!F34/RBA!F30*100-100</f>
        <v>11.461588113467045</v>
      </c>
      <c r="H21" s="37">
        <f>RBA!H34/RBA!H30*100-100</f>
        <v>11.258278145695371</v>
      </c>
      <c r="I21" s="37">
        <f>LN(RBA!F34/RBA!F33)*400</f>
        <v>12.693575346230984</v>
      </c>
      <c r="J21" s="37">
        <f>LN(RBA!H34/RBA!H33)*400</f>
        <v>12.085511438598653</v>
      </c>
      <c r="K21" s="38">
        <f>RBA!I34</f>
        <v>9</v>
      </c>
      <c r="L21" s="37">
        <f>LN(RBA!K34)</f>
        <v>3.9879093952592792</v>
      </c>
      <c r="M21" s="37">
        <f>LN(RBA!L34)</f>
        <v>5.4669793885560258</v>
      </c>
      <c r="N21" s="37">
        <f>LN(RBA!O34)</f>
        <v>4.9474892339780521</v>
      </c>
      <c r="O21" s="37">
        <f>RBA!J34</f>
        <v>8.4622222222222216</v>
      </c>
      <c r="P21" s="60"/>
      <c r="Q21" s="41">
        <v>11.988724730275466</v>
      </c>
      <c r="R21" s="41">
        <v>11.371936130594115</v>
      </c>
      <c r="S21" s="41">
        <v>4.092074410630504</v>
      </c>
      <c r="T21" s="41">
        <v>13.576117503982813</v>
      </c>
      <c r="U21" s="41">
        <v>14.207653608708217</v>
      </c>
      <c r="V21" s="41">
        <v>9.1871124451804214</v>
      </c>
      <c r="W21" s="41">
        <v>9.1324306529179271</v>
      </c>
      <c r="X21" s="41">
        <v>8.4660892431488186</v>
      </c>
      <c r="Y21" s="41">
        <v>8.5355079605410733</v>
      </c>
      <c r="Z21" s="42">
        <v>11.9107659636423</v>
      </c>
      <c r="AA21" s="41">
        <v>4.0326228799657242</v>
      </c>
      <c r="AB21" s="41">
        <v>5.4834559803169771</v>
      </c>
      <c r="AC21" s="41">
        <v>4.9113999489022406</v>
      </c>
      <c r="AD21" s="41">
        <v>10.121368509383229</v>
      </c>
      <c r="AE21" s="60"/>
      <c r="AF21" s="44">
        <v>-2.4691799318372176E-2</v>
      </c>
      <c r="AG21" s="44">
        <v>2.0650535537573234E-2</v>
      </c>
      <c r="AH21" s="44">
        <v>-9.4651046268241501E-3</v>
      </c>
      <c r="AI21" s="44">
        <v>0.14188249601718539</v>
      </c>
      <c r="AJ21" s="44">
        <v>-0.38765360870821652</v>
      </c>
      <c r="AK21" s="44">
        <v>2.2744756682866232</v>
      </c>
      <c r="AL21" s="44">
        <v>2.125847492777444</v>
      </c>
      <c r="AM21" s="44">
        <v>4.2274861030821658</v>
      </c>
      <c r="AN21" s="44">
        <v>3.5500034780575795</v>
      </c>
      <c r="AO21" s="45">
        <v>-2.9107659636422998</v>
      </c>
      <c r="AP21" s="44">
        <v>-4.4713484706444984E-2</v>
      </c>
      <c r="AQ21" s="44">
        <v>-1.6476591760951287E-2</v>
      </c>
      <c r="AR21" s="44">
        <v>3.6089285075811439E-2</v>
      </c>
      <c r="AS21" s="44">
        <v>-1.6591462871610076</v>
      </c>
      <c r="AT21" s="60"/>
      <c r="AU21" s="60"/>
      <c r="AV21" s="60"/>
      <c r="AW21" s="60"/>
      <c r="AX21" s="60"/>
      <c r="AY21" s="37">
        <v>12.451915255655829</v>
      </c>
      <c r="AZ21" s="37">
        <v>12.857423598881422</v>
      </c>
      <c r="BA21" s="2">
        <v>6.3412701455004772</v>
      </c>
      <c r="BB21" s="2">
        <v>6.6900681211559831</v>
      </c>
      <c r="BC21" s="2">
        <v>9.7676140383841989</v>
      </c>
      <c r="BD21" s="2">
        <v>8.3305598588240741</v>
      </c>
    </row>
    <row r="22" spans="1:56">
      <c r="A22" s="39">
        <v>30406</v>
      </c>
      <c r="B22" s="37">
        <f>LN(RBA!D35)</f>
        <v>11.954150175286358</v>
      </c>
      <c r="C22" s="37">
        <f>LN(RBA!M35)</f>
        <v>11.392812216475482</v>
      </c>
      <c r="D22" s="37">
        <f>LN(RBA!G35)</f>
        <v>4.0876555740713041</v>
      </c>
      <c r="E22" s="37">
        <f>RBA!B35</f>
        <v>13.923666666666668</v>
      </c>
      <c r="F22" s="37">
        <f>RBA!C35</f>
        <v>13.226666666666667</v>
      </c>
      <c r="G22" s="37">
        <f>RBA!F35/RBA!F31*100-100</f>
        <v>10.275773667876848</v>
      </c>
      <c r="H22" s="37">
        <f>RBA!H35/RBA!H31*100-100</f>
        <v>11.36363636363636</v>
      </c>
      <c r="I22" s="37">
        <f>LN(RBA!F35/RBA!F34)*400</f>
        <v>7.3988211927880796</v>
      </c>
      <c r="J22" s="37">
        <f>LN(RBA!H35/RBA!H34)*400</f>
        <v>8.2477148810942431</v>
      </c>
      <c r="K22" s="38">
        <f>RBA!I35</f>
        <v>8.5</v>
      </c>
      <c r="L22" s="37">
        <f>LN(RBA!K35)</f>
        <v>4.0182011867063085</v>
      </c>
      <c r="M22" s="37">
        <f>LN(RBA!L35)</f>
        <v>5.5009969519298707</v>
      </c>
      <c r="N22" s="37">
        <f>LN(RBA!O35)</f>
        <v>4.9139845572332082</v>
      </c>
      <c r="O22" s="37">
        <f>RBA!J35</f>
        <v>7.8511111111111118</v>
      </c>
      <c r="P22" s="60"/>
      <c r="Q22" s="41">
        <v>11.995532119035552</v>
      </c>
      <c r="R22" s="41">
        <v>11.378470853045767</v>
      </c>
      <c r="S22" s="41">
        <v>4.0887375847953091</v>
      </c>
      <c r="T22" s="41">
        <v>13.675019949760106</v>
      </c>
      <c r="U22" s="41">
        <v>14.269961578761073</v>
      </c>
      <c r="V22" s="41">
        <v>9.0000209105673896</v>
      </c>
      <c r="W22" s="41">
        <v>8.9901522171317509</v>
      </c>
      <c r="X22" s="41">
        <v>8.2698279745009877</v>
      </c>
      <c r="Y22" s="41">
        <v>8.3836747725299823</v>
      </c>
      <c r="Z22" s="42">
        <v>11.587040494239087</v>
      </c>
      <c r="AA22" s="41">
        <v>4.0525458652695399</v>
      </c>
      <c r="AB22" s="41">
        <v>5.5139816693383921</v>
      </c>
      <c r="AC22" s="41">
        <v>4.9031163037164536</v>
      </c>
      <c r="AD22" s="41">
        <v>9.906730361746833</v>
      </c>
      <c r="AE22" s="60"/>
      <c r="AF22" s="44">
        <v>-4.1381943749193795E-2</v>
      </c>
      <c r="AG22" s="44">
        <v>1.4341363429714704E-2</v>
      </c>
      <c r="AH22" s="44">
        <v>-1.0820107240050447E-3</v>
      </c>
      <c r="AI22" s="44">
        <v>0.24864671690656159</v>
      </c>
      <c r="AJ22" s="44">
        <v>-1.0432949120944066</v>
      </c>
      <c r="AK22" s="44">
        <v>1.2757527573094585</v>
      </c>
      <c r="AL22" s="44">
        <v>2.3734841465046088</v>
      </c>
      <c r="AM22" s="44">
        <v>-0.87100678171290813</v>
      </c>
      <c r="AN22" s="44">
        <v>-0.13595989143573917</v>
      </c>
      <c r="AO22" s="45">
        <v>-3.087040494239087</v>
      </c>
      <c r="AP22" s="44">
        <v>-3.4344678563231312E-2</v>
      </c>
      <c r="AQ22" s="44">
        <v>-1.2984717408521362E-2</v>
      </c>
      <c r="AR22" s="44">
        <v>1.0868253516754578E-2</v>
      </c>
      <c r="AS22" s="44">
        <v>-2.0556192506357212</v>
      </c>
      <c r="AT22" s="60"/>
      <c r="AU22" s="60"/>
      <c r="AV22" s="60"/>
      <c r="AW22" s="60"/>
      <c r="AX22" s="60"/>
      <c r="AY22" s="37">
        <v>12.372893113912498</v>
      </c>
      <c r="AZ22" s="37">
        <v>12.775955578129027</v>
      </c>
      <c r="BA22" s="2">
        <v>6.3089302528775697</v>
      </c>
      <c r="BB22" s="2">
        <v>6.6517679834575931</v>
      </c>
      <c r="BC22" s="2">
        <v>9.6953149777002228</v>
      </c>
      <c r="BD22" s="2">
        <v>8.2677844293442533</v>
      </c>
    </row>
    <row r="23" spans="1:56">
      <c r="A23" s="39">
        <v>30497</v>
      </c>
      <c r="B23" s="37">
        <f>LN(RBA!D36)</f>
        <v>11.952057430548876</v>
      </c>
      <c r="C23" s="37">
        <f>LN(RBA!M36)</f>
        <v>11.38608024144491</v>
      </c>
      <c r="D23" s="37">
        <f>LN(RBA!G36)</f>
        <v>4.0993321037331398</v>
      </c>
      <c r="E23" s="37">
        <f>RBA!B36</f>
        <v>12.084333333333333</v>
      </c>
      <c r="F23" s="37">
        <f>RBA!C36</f>
        <v>13.436666666666667</v>
      </c>
      <c r="G23" s="37">
        <f>RBA!F36/RBA!F32*100-100</f>
        <v>8.5861337385655645</v>
      </c>
      <c r="H23" s="37">
        <f>RBA!H36/RBA!H32*100-100</f>
        <v>11.111111111111114</v>
      </c>
      <c r="I23" s="37">
        <f>LN(RBA!F36/RBA!F35)*400</f>
        <v>5.2668035376292321</v>
      </c>
      <c r="J23" s="37">
        <f>LN(RBA!H36/RBA!H35)*400</f>
        <v>8.0810829270077882</v>
      </c>
      <c r="K23" s="38">
        <f>RBA!I36</f>
        <v>9.25</v>
      </c>
      <c r="L23" s="37">
        <f>LN(RBA!K36)</f>
        <v>4.0387966155892885</v>
      </c>
      <c r="M23" s="37">
        <f>LN(RBA!L36)</f>
        <v>5.537558651291322</v>
      </c>
      <c r="N23" s="37">
        <f>LN(RBA!O36)</f>
        <v>4.864357651613437</v>
      </c>
      <c r="O23" s="37">
        <f>RBA!J36</f>
        <v>8.0566666666666666</v>
      </c>
      <c r="P23" s="60"/>
      <c r="Q23" s="41">
        <v>12.00266674961938</v>
      </c>
      <c r="R23" s="41">
        <v>11.384906303171201</v>
      </c>
      <c r="S23" s="41">
        <v>4.0851589910238797</v>
      </c>
      <c r="T23" s="41">
        <v>13.764401845866789</v>
      </c>
      <c r="U23" s="41">
        <v>14.323035000953901</v>
      </c>
      <c r="V23" s="41">
        <v>8.797922750665256</v>
      </c>
      <c r="W23" s="41">
        <v>8.8348295700481891</v>
      </c>
      <c r="X23" s="41">
        <v>8.0699678649028765</v>
      </c>
      <c r="Y23" s="41">
        <v>8.2280245190055066</v>
      </c>
      <c r="Z23" s="42">
        <v>11.259446933295219</v>
      </c>
      <c r="AA23" s="41">
        <v>4.0728071577931013</v>
      </c>
      <c r="AB23" s="41">
        <v>5.5446559396361907</v>
      </c>
      <c r="AC23" s="41">
        <v>4.8937799057047151</v>
      </c>
      <c r="AD23" s="41">
        <v>9.684045840048805</v>
      </c>
      <c r="AE23" s="60"/>
      <c r="AF23" s="44">
        <v>-5.0609319070503034E-2</v>
      </c>
      <c r="AG23" s="44">
        <v>1.1739382737090409E-3</v>
      </c>
      <c r="AH23" s="44">
        <v>1.4173112709260138E-2</v>
      </c>
      <c r="AI23" s="44">
        <v>-1.680068512533456</v>
      </c>
      <c r="AJ23" s="44">
        <v>-0.88636833428723349</v>
      </c>
      <c r="AK23" s="44">
        <v>-0.21178901209969148</v>
      </c>
      <c r="AL23" s="44">
        <v>2.2762815410629251</v>
      </c>
      <c r="AM23" s="44">
        <v>-2.8031643272736444</v>
      </c>
      <c r="AN23" s="44">
        <v>-0.14694159199771839</v>
      </c>
      <c r="AO23" s="45">
        <v>-2.0094469332952194</v>
      </c>
      <c r="AP23" s="44">
        <v>-3.4010542203812832E-2</v>
      </c>
      <c r="AQ23" s="44">
        <v>-7.0972883448687796E-3</v>
      </c>
      <c r="AR23" s="44">
        <v>-2.9422254091278077E-2</v>
      </c>
      <c r="AS23" s="44">
        <v>-1.6273791733821383</v>
      </c>
      <c r="AT23" s="60"/>
      <c r="AU23" s="60"/>
      <c r="AV23" s="60"/>
      <c r="AW23" s="60"/>
      <c r="AX23" s="60"/>
      <c r="AY23" s="37">
        <v>12.293870972169168</v>
      </c>
      <c r="AZ23" s="37">
        <v>12.694487557376632</v>
      </c>
      <c r="BA23" s="2">
        <v>6.2765903602546631</v>
      </c>
      <c r="BB23" s="2">
        <v>6.6134678457592031</v>
      </c>
      <c r="BC23" s="2">
        <v>9.6230159170162466</v>
      </c>
      <c r="BD23" s="2">
        <v>8.2050089998644324</v>
      </c>
    </row>
    <row r="24" spans="1:56">
      <c r="A24" s="39">
        <v>30589</v>
      </c>
      <c r="B24" s="37">
        <f>LN(RBA!D37)</f>
        <v>11.979780392252719</v>
      </c>
      <c r="C24" s="37">
        <f>LN(RBA!M37)</f>
        <v>11.393409678968665</v>
      </c>
      <c r="D24" s="37">
        <f>LN(RBA!G37)</f>
        <v>4.0976723523147758</v>
      </c>
      <c r="E24" s="37">
        <f>RBA!B37</f>
        <v>10.665333333333333</v>
      </c>
      <c r="F24" s="37">
        <f>RBA!C37</f>
        <v>12.006666666666668</v>
      </c>
      <c r="G24" s="37">
        <f>RBA!F37/RBA!F33*100-100</f>
        <v>9.6393935843470189</v>
      </c>
      <c r="H24" s="37">
        <f>RBA!H37/RBA!H33*100-100</f>
        <v>9.2024539877300526</v>
      </c>
      <c r="I24" s="37">
        <f>LN(RBA!F37/RBA!F36)*400</f>
        <v>11.451421707458019</v>
      </c>
      <c r="J24" s="37">
        <f>LN(RBA!H37/RBA!H36)*400</f>
        <v>6.7990305474284307</v>
      </c>
      <c r="K24" s="38">
        <f>RBA!I37</f>
        <v>9.5416666666666661</v>
      </c>
      <c r="L24" s="37">
        <f>LN(RBA!K37)</f>
        <v>4.0648985869486882</v>
      </c>
      <c r="M24" s="37">
        <f>LN(RBA!L37)</f>
        <v>5.5693935716175496</v>
      </c>
      <c r="N24" s="37">
        <f>LN(RBA!O37)</f>
        <v>4.8966829684885482</v>
      </c>
      <c r="O24" s="37">
        <f>RBA!J37</f>
        <v>8.1916666666666647</v>
      </c>
      <c r="P24" s="60"/>
      <c r="Q24" s="41">
        <v>12.010158857425246</v>
      </c>
      <c r="R24" s="41">
        <v>11.391279148070701</v>
      </c>
      <c r="S24" s="41">
        <v>4.0813425067151572</v>
      </c>
      <c r="T24" s="41">
        <v>13.851391640717473</v>
      </c>
      <c r="U24" s="41">
        <v>14.372871823399148</v>
      </c>
      <c r="V24" s="41">
        <v>8.5871635617978512</v>
      </c>
      <c r="W24" s="41">
        <v>8.672302600744521</v>
      </c>
      <c r="X24" s="41">
        <v>7.8727886816888359</v>
      </c>
      <c r="Y24" s="41">
        <v>8.0759223259636386</v>
      </c>
      <c r="Z24" s="42">
        <v>10.932511110785263</v>
      </c>
      <c r="AA24" s="41">
        <v>4.0935061577904985</v>
      </c>
      <c r="AB24" s="41">
        <v>5.5754777447285386</v>
      </c>
      <c r="AC24" s="41">
        <v>4.8834524356673557</v>
      </c>
      <c r="AD24" s="41">
        <v>9.4576287301057107</v>
      </c>
      <c r="AE24" s="60"/>
      <c r="AF24" s="44">
        <v>-3.0378465172526958E-2</v>
      </c>
      <c r="AG24" s="44">
        <v>2.1305308979631121E-3</v>
      </c>
      <c r="AH24" s="44">
        <v>1.6329845599618587E-2</v>
      </c>
      <c r="AI24" s="44">
        <v>-3.1860583073841404</v>
      </c>
      <c r="AJ24" s="44">
        <v>-2.3662051567324802</v>
      </c>
      <c r="AK24" s="44">
        <v>1.0522300225491676</v>
      </c>
      <c r="AL24" s="44">
        <v>0.53015138698553166</v>
      </c>
      <c r="AM24" s="44">
        <v>3.5786330257691832</v>
      </c>
      <c r="AN24" s="44">
        <v>-1.2768917785352079</v>
      </c>
      <c r="AO24" s="45">
        <v>-1.3908444441185974</v>
      </c>
      <c r="AP24" s="44">
        <v>-2.8607570841810315E-2</v>
      </c>
      <c r="AQ24" s="44">
        <v>-6.0841731109890773E-3</v>
      </c>
      <c r="AR24" s="44">
        <v>1.3230532821192575E-2</v>
      </c>
      <c r="AS24" s="44">
        <v>-1.265962063439046</v>
      </c>
      <c r="AT24" s="60"/>
      <c r="AU24" s="60"/>
      <c r="AV24" s="60"/>
      <c r="AW24" s="60"/>
      <c r="AX24" s="60"/>
      <c r="AY24" s="37">
        <v>12.214848830425838</v>
      </c>
      <c r="AZ24" s="37">
        <v>12.613019536624238</v>
      </c>
      <c r="BA24" s="2">
        <v>6.2442504676317565</v>
      </c>
      <c r="BB24" s="2">
        <v>6.5751677080608122</v>
      </c>
      <c r="BC24" s="2">
        <v>9.5507168563322704</v>
      </c>
      <c r="BD24" s="2">
        <v>8.1422335703846116</v>
      </c>
    </row>
    <row r="25" spans="1:56">
      <c r="A25" s="39">
        <v>30681</v>
      </c>
      <c r="B25" s="37">
        <f>LN(RBA!D38)</f>
        <v>11.996184600518413</v>
      </c>
      <c r="C25" s="37">
        <f>LN(RBA!M38)</f>
        <v>11.394524738582199</v>
      </c>
      <c r="D25" s="37">
        <f>LN(RBA!G38)</f>
        <v>4.1108738641733114</v>
      </c>
      <c r="E25" s="37">
        <f>RBA!B38</f>
        <v>8.322000000000001</v>
      </c>
      <c r="F25" s="37">
        <f>RBA!C38</f>
        <v>10.126666666666667</v>
      </c>
      <c r="G25" s="37">
        <f>RBA!F38/RBA!F34*100-100</f>
        <v>7.3378847434999415</v>
      </c>
      <c r="H25" s="37">
        <f>RBA!H38/RBA!H34*100-100</f>
        <v>8.6309523809523796</v>
      </c>
      <c r="I25" s="37">
        <f>LN(RBA!F38/RBA!F37)*400</f>
        <v>4.2075433348087863</v>
      </c>
      <c r="J25" s="37">
        <f>LN(RBA!H38/RBA!H37)*400</f>
        <v>9.9866490921843791</v>
      </c>
      <c r="K25" s="38">
        <f>RBA!I38</f>
        <v>9.5</v>
      </c>
      <c r="L25" s="37">
        <f>LN(RBA!K38)</f>
        <v>4.103898775026912</v>
      </c>
      <c r="M25" s="37">
        <f>LN(RBA!L38)</f>
        <v>5.6003793014125343</v>
      </c>
      <c r="N25" s="37">
        <f>LN(RBA!O38)</f>
        <v>4.9278051745064344</v>
      </c>
      <c r="O25" s="37">
        <f>RBA!J38</f>
        <v>8.068888888888889</v>
      </c>
      <c r="P25" s="60"/>
      <c r="Q25" s="41">
        <v>12.018007047027025</v>
      </c>
      <c r="R25" s="41">
        <v>11.39762678855597</v>
      </c>
      <c r="S25" s="41">
        <v>4.0773008674635243</v>
      </c>
      <c r="T25" s="41">
        <v>13.942067739906429</v>
      </c>
      <c r="U25" s="41">
        <v>14.424916014000322</v>
      </c>
      <c r="V25" s="41">
        <v>8.3739565721564393</v>
      </c>
      <c r="W25" s="41">
        <v>8.5098338742611883</v>
      </c>
      <c r="X25" s="41">
        <v>7.6828182144886661</v>
      </c>
      <c r="Y25" s="41">
        <v>7.934641480905368</v>
      </c>
      <c r="Z25" s="42">
        <v>10.60950295235047</v>
      </c>
      <c r="AA25" s="41">
        <v>4.114721008926943</v>
      </c>
      <c r="AB25" s="41">
        <v>5.6064416023283821</v>
      </c>
      <c r="AC25" s="41">
        <v>4.8721771854958984</v>
      </c>
      <c r="AD25" s="41">
        <v>9.230775705750748</v>
      </c>
      <c r="AE25" s="60"/>
      <c r="AF25" s="44">
        <v>-2.1822446508611648E-2</v>
      </c>
      <c r="AG25" s="44">
        <v>-3.1020499737710594E-3</v>
      </c>
      <c r="AH25" s="44">
        <v>3.3572996709787084E-2</v>
      </c>
      <c r="AI25" s="44">
        <v>-5.6200677399064283</v>
      </c>
      <c r="AJ25" s="44">
        <v>-4.2982493473336554</v>
      </c>
      <c r="AK25" s="44">
        <v>-1.0360718286564978</v>
      </c>
      <c r="AL25" s="44">
        <v>0.12111850669119129</v>
      </c>
      <c r="AM25" s="44">
        <v>-3.4752748796798798</v>
      </c>
      <c r="AN25" s="44">
        <v>2.0520076112790111</v>
      </c>
      <c r="AO25" s="45">
        <v>-1.1095029523504696</v>
      </c>
      <c r="AP25" s="44">
        <v>-1.0822233900031009E-2</v>
      </c>
      <c r="AQ25" s="44">
        <v>-6.0623009158478069E-3</v>
      </c>
      <c r="AR25" s="44">
        <v>5.5627989010536005E-2</v>
      </c>
      <c r="AS25" s="44">
        <v>-1.161886816861859</v>
      </c>
      <c r="AT25" s="60"/>
      <c r="AU25" s="60"/>
      <c r="AV25" s="60"/>
      <c r="AW25" s="60"/>
      <c r="AX25" s="60"/>
      <c r="AY25" s="37">
        <v>12.135826688682508</v>
      </c>
      <c r="AZ25" s="37">
        <v>12.531551515871843</v>
      </c>
      <c r="BA25" s="2">
        <v>6.211910575008849</v>
      </c>
      <c r="BB25" s="2">
        <v>6.5368675703624222</v>
      </c>
      <c r="BC25" s="2">
        <v>9.4784177956482942</v>
      </c>
      <c r="BD25" s="2">
        <v>8.0794581409047908</v>
      </c>
    </row>
    <row r="26" spans="1:56">
      <c r="A26" s="39">
        <v>30772</v>
      </c>
      <c r="B26" s="37">
        <f>LN(RBA!D39)</f>
        <v>12.020965211782093</v>
      </c>
      <c r="C26" s="37">
        <f>LN(RBA!M39)</f>
        <v>11.407364929309734</v>
      </c>
      <c r="D26" s="37">
        <f>LN(RBA!G39)</f>
        <v>4.1059436980654525</v>
      </c>
      <c r="E26" s="37">
        <f>RBA!B39</f>
        <v>10.487</v>
      </c>
      <c r="F26" s="37">
        <f>RBA!C39</f>
        <v>11.856666666666664</v>
      </c>
      <c r="G26" s="37">
        <f>RBA!F39/RBA!F35*100-100</f>
        <v>7.0718427954380445</v>
      </c>
      <c r="H26" s="37">
        <f>RBA!H39/RBA!H35*100-100</f>
        <v>5.8309037900874614</v>
      </c>
      <c r="I26" s="37">
        <f>LN(RBA!F39/RBA!F38)*400</f>
        <v>6.4061718847570575</v>
      </c>
      <c r="J26" s="37">
        <f>LN(RBA!H39/RBA!H38)*400</f>
        <v>-2.197807727056325</v>
      </c>
      <c r="K26" s="38">
        <f>RBA!I39</f>
        <v>9.8333333333333339</v>
      </c>
      <c r="L26" s="37">
        <f>LN(RBA!K39)</f>
        <v>4.1298403979069409</v>
      </c>
      <c r="M26" s="37">
        <f>LN(RBA!L39)</f>
        <v>5.6368945291145698</v>
      </c>
      <c r="N26" s="37">
        <f>LN(RBA!O39)</f>
        <v>4.9497161283962985</v>
      </c>
      <c r="O26" s="37">
        <f>RBA!J39</f>
        <v>8.3644444444444446</v>
      </c>
      <c r="P26" s="60"/>
      <c r="Q26" s="41">
        <v>12.02619093645785</v>
      </c>
      <c r="R26" s="41">
        <v>11.40398795702051</v>
      </c>
      <c r="S26" s="41">
        <v>4.0730570150168619</v>
      </c>
      <c r="T26" s="41">
        <v>14.040517262585807</v>
      </c>
      <c r="U26" s="41">
        <v>14.483132662437963</v>
      </c>
      <c r="V26" s="41">
        <v>8.1651726536963718</v>
      </c>
      <c r="W26" s="41">
        <v>8.3550173002554935</v>
      </c>
      <c r="X26" s="41">
        <v>7.5068208985732694</v>
      </c>
      <c r="Y26" s="41">
        <v>7.8106572139700958</v>
      </c>
      <c r="Z26" s="42">
        <v>10.292823105854511</v>
      </c>
      <c r="AA26" s="41">
        <v>4.1365119751358677</v>
      </c>
      <c r="AB26" s="41">
        <v>5.6375382275404684</v>
      </c>
      <c r="AC26" s="41">
        <v>4.8600057161648751</v>
      </c>
      <c r="AD26" s="41">
        <v>9.0059922145274616</v>
      </c>
      <c r="AE26" s="60"/>
      <c r="AF26" s="44">
        <v>-5.2257246757569931E-3</v>
      </c>
      <c r="AG26" s="44">
        <v>3.3769722892245113E-3</v>
      </c>
      <c r="AH26" s="44">
        <v>3.2886683048590548E-2</v>
      </c>
      <c r="AI26" s="44">
        <v>-3.5535172625858067</v>
      </c>
      <c r="AJ26" s="44">
        <v>-2.6264659957712997</v>
      </c>
      <c r="AK26" s="44">
        <v>-1.0933298582583273</v>
      </c>
      <c r="AL26" s="44">
        <v>-2.5241135101680321</v>
      </c>
      <c r="AM26" s="44">
        <v>-1.1006490138162119</v>
      </c>
      <c r="AN26" s="44">
        <v>-10.008464941026421</v>
      </c>
      <c r="AO26" s="45">
        <v>-0.45948977252117729</v>
      </c>
      <c r="AP26" s="44">
        <v>-6.6715772289267505E-3</v>
      </c>
      <c r="AQ26" s="44">
        <v>-6.4369842589862003E-4</v>
      </c>
      <c r="AR26" s="44">
        <v>8.9710412231423398E-2</v>
      </c>
      <c r="AS26" s="44">
        <v>-0.641547770083017</v>
      </c>
      <c r="AT26" s="60"/>
      <c r="AU26" s="60"/>
      <c r="AV26" s="60"/>
      <c r="AW26" s="60"/>
      <c r="AX26" s="60"/>
      <c r="AY26" s="37">
        <v>12.056804546939178</v>
      </c>
      <c r="AZ26" s="37">
        <v>12.450083495119449</v>
      </c>
      <c r="BA26" s="2">
        <v>6.1795706823859424</v>
      </c>
      <c r="BB26" s="2">
        <v>6.4985674326640321</v>
      </c>
      <c r="BC26" s="2">
        <v>9.4061187349643163</v>
      </c>
      <c r="BD26" s="2">
        <v>8.0166827114249699</v>
      </c>
    </row>
    <row r="27" spans="1:56">
      <c r="A27" s="39">
        <v>30863</v>
      </c>
      <c r="B27" s="37">
        <f>LN(RBA!D40)</f>
        <v>12.032403548015358</v>
      </c>
      <c r="C27" s="37">
        <f>LN(RBA!M40)</f>
        <v>11.402083285743164</v>
      </c>
      <c r="D27" s="37">
        <f>LN(RBA!G40)</f>
        <v>4.1125118661775497</v>
      </c>
      <c r="E27" s="37">
        <f>RBA!B40</f>
        <v>13.851999999999999</v>
      </c>
      <c r="F27" s="37">
        <f>RBA!C40</f>
        <v>13.49</v>
      </c>
      <c r="G27" s="37">
        <f>RBA!F40/RBA!F36*100-100</f>
        <v>6.7527582939843427</v>
      </c>
      <c r="H27" s="37">
        <f>RBA!H40/RBA!H36*100-100</f>
        <v>4</v>
      </c>
      <c r="I27" s="37">
        <f>LN(RBA!F40/RBA!F39)*400</f>
        <v>4.0729849155167246</v>
      </c>
      <c r="J27" s="37">
        <f>LN(RBA!H40/RBA!H39)*400</f>
        <v>1.1004133487560075</v>
      </c>
      <c r="K27" s="38">
        <f>RBA!I40</f>
        <v>10.666666666666666</v>
      </c>
      <c r="L27" s="37">
        <f>LN(RBA!K40)</f>
        <v>4.1385368708478154</v>
      </c>
      <c r="M27" s="37">
        <f>LN(RBA!L40)</f>
        <v>5.6590186937157281</v>
      </c>
      <c r="N27" s="37">
        <f>LN(RBA!O40)</f>
        <v>4.9267737749249365</v>
      </c>
      <c r="O27" s="37">
        <f>RBA!J40</f>
        <v>9.0444444444444443</v>
      </c>
      <c r="P27" s="60"/>
      <c r="Q27" s="41">
        <v>12.034676504721784</v>
      </c>
      <c r="R27" s="41">
        <v>11.410399447076591</v>
      </c>
      <c r="S27" s="41">
        <v>4.0686548742459925</v>
      </c>
      <c r="T27" s="41">
        <v>14.147314785570309</v>
      </c>
      <c r="U27" s="41">
        <v>14.548800452550525</v>
      </c>
      <c r="V27" s="41">
        <v>7.9670351334800875</v>
      </c>
      <c r="W27" s="41">
        <v>8.2155224874514179</v>
      </c>
      <c r="X27" s="41">
        <v>7.3493891224137444</v>
      </c>
      <c r="Y27" s="41">
        <v>7.7117272600542677</v>
      </c>
      <c r="Z27" s="42">
        <v>9.9841787798158386</v>
      </c>
      <c r="AA27" s="41">
        <v>4.1589325564545154</v>
      </c>
      <c r="AB27" s="41">
        <v>5.6687545465314724</v>
      </c>
      <c r="AC27" s="41">
        <v>4.8470243561419473</v>
      </c>
      <c r="AD27" s="41">
        <v>8.7850575247188534</v>
      </c>
      <c r="AE27" s="60"/>
      <c r="AF27" s="44">
        <v>-2.2729567064256884E-3</v>
      </c>
      <c r="AG27" s="44">
        <v>-8.3161613334272744E-3</v>
      </c>
      <c r="AH27" s="44">
        <v>4.3856991931557232E-2</v>
      </c>
      <c r="AI27" s="44">
        <v>-0.29531478557031043</v>
      </c>
      <c r="AJ27" s="44">
        <v>-1.0588004525505248</v>
      </c>
      <c r="AK27" s="44">
        <v>-1.2142768394957448</v>
      </c>
      <c r="AL27" s="44">
        <v>-4.2155224874514179</v>
      </c>
      <c r="AM27" s="44">
        <v>-3.2764042068970198</v>
      </c>
      <c r="AN27" s="44">
        <v>-6.61131391129826</v>
      </c>
      <c r="AO27" s="45">
        <v>0.68248788685082751</v>
      </c>
      <c r="AP27" s="44">
        <v>-2.039568560670002E-2</v>
      </c>
      <c r="AQ27" s="44">
        <v>-9.7358528157442947E-3</v>
      </c>
      <c r="AR27" s="44">
        <v>7.9749418782989245E-2</v>
      </c>
      <c r="AS27" s="44">
        <v>0.25938691972559091</v>
      </c>
      <c r="AT27" s="60"/>
      <c r="AU27" s="60"/>
      <c r="AV27" s="60"/>
      <c r="AW27" s="60"/>
      <c r="AX27" s="60"/>
      <c r="AY27" s="37">
        <v>11.977782405195848</v>
      </c>
      <c r="AZ27" s="37">
        <v>12.368615474367054</v>
      </c>
      <c r="BA27" s="2">
        <v>6.1472307897630358</v>
      </c>
      <c r="BB27" s="2">
        <v>6.4602672949656421</v>
      </c>
      <c r="BC27" s="2">
        <v>9.3338196742803401</v>
      </c>
      <c r="BD27" s="2">
        <v>7.9539072819451491</v>
      </c>
    </row>
    <row r="28" spans="1:56">
      <c r="A28" s="39">
        <v>30955</v>
      </c>
      <c r="B28" s="37">
        <f>LN(RBA!D41)</f>
        <v>12.040808775657664</v>
      </c>
      <c r="C28" s="37">
        <f>LN(RBA!M41)</f>
        <v>11.39206770719677</v>
      </c>
      <c r="D28" s="37">
        <f>LN(RBA!G41)</f>
        <v>4.1157798429421657</v>
      </c>
      <c r="E28" s="37">
        <f>RBA!B41</f>
        <v>11.625333333333336</v>
      </c>
      <c r="F28" s="37">
        <f>RBA!C41</f>
        <v>11.463333333333333</v>
      </c>
      <c r="G28" s="37">
        <f>RBA!F41/RBA!F37*100-100</f>
        <v>4.122071087597476</v>
      </c>
      <c r="H28" s="37">
        <f>RBA!H41/RBA!H37*100-100</f>
        <v>3.6516853932584183</v>
      </c>
      <c r="I28" s="37">
        <f>LN(RBA!F41/RBA!F40)*400</f>
        <v>1.4708139819992405</v>
      </c>
      <c r="J28" s="37">
        <f>LN(RBA!H41/RBA!H40)*400</f>
        <v>5.4571105615145914</v>
      </c>
      <c r="K28" s="38">
        <f>RBA!I41</f>
        <v>11.166666666666666</v>
      </c>
      <c r="L28" s="37">
        <f>LN(RBA!K41)</f>
        <v>4.1651291609400607</v>
      </c>
      <c r="M28" s="37">
        <f>LN(RBA!L41)</f>
        <v>5.6922630467471986</v>
      </c>
      <c r="N28" s="37">
        <f>LN(RBA!O41)</f>
        <v>4.9059811256150647</v>
      </c>
      <c r="O28" s="37">
        <f>RBA!J41</f>
        <v>9.6011111111111109</v>
      </c>
      <c r="P28" s="60"/>
      <c r="Q28" s="41">
        <v>12.043426464744963</v>
      </c>
      <c r="R28" s="41">
        <v>11.416900162944158</v>
      </c>
      <c r="S28" s="41">
        <v>4.0641589241986429</v>
      </c>
      <c r="T28" s="41">
        <v>14.260813937385516</v>
      </c>
      <c r="U28" s="41">
        <v>14.621556526929098</v>
      </c>
      <c r="V28" s="41">
        <v>7.7850840074086118</v>
      </c>
      <c r="W28" s="41">
        <v>8.0974414736290861</v>
      </c>
      <c r="X28" s="41">
        <v>7.2144273688475531</v>
      </c>
      <c r="Y28" s="41">
        <v>7.6393540634661861</v>
      </c>
      <c r="Z28" s="42">
        <v>9.6849900016450707</v>
      </c>
      <c r="AA28" s="41">
        <v>4.1820320831843611</v>
      </c>
      <c r="AB28" s="41">
        <v>5.7000770831565486</v>
      </c>
      <c r="AC28" s="41">
        <v>4.8333755029024186</v>
      </c>
      <c r="AD28" s="41">
        <v>8.5693499372516211</v>
      </c>
      <c r="AE28" s="60"/>
      <c r="AF28" s="44">
        <v>-2.6176890872982028E-3</v>
      </c>
      <c r="AG28" s="44">
        <v>-2.4832455747388238E-2</v>
      </c>
      <c r="AH28" s="44">
        <v>5.1620918743522815E-2</v>
      </c>
      <c r="AI28" s="44">
        <v>-2.6354806040521801</v>
      </c>
      <c r="AJ28" s="44">
        <v>-3.1582231935957648</v>
      </c>
      <c r="AK28" s="44">
        <v>-3.6630129198111359</v>
      </c>
      <c r="AL28" s="44">
        <v>-4.4457560803706677</v>
      </c>
      <c r="AM28" s="44">
        <v>-5.7436133868483124</v>
      </c>
      <c r="AN28" s="44">
        <v>-2.1822435019515947</v>
      </c>
      <c r="AO28" s="45">
        <v>1.4816766650215953</v>
      </c>
      <c r="AP28" s="44">
        <v>-1.6902922244300456E-2</v>
      </c>
      <c r="AQ28" s="44">
        <v>-7.814036409349967E-3</v>
      </c>
      <c r="AR28" s="44">
        <v>7.2605622712646145E-2</v>
      </c>
      <c r="AS28" s="44">
        <v>1.0317611738594898</v>
      </c>
      <c r="AT28" s="60"/>
      <c r="AU28" s="60"/>
      <c r="AV28" s="60"/>
      <c r="AW28" s="60"/>
      <c r="AX28" s="60"/>
      <c r="AY28" s="37">
        <v>11.898760263452518</v>
      </c>
      <c r="AZ28" s="37">
        <v>12.287147453614658</v>
      </c>
      <c r="BA28" s="2">
        <v>6.1148908971401283</v>
      </c>
      <c r="BB28" s="2">
        <v>6.4219671572672521</v>
      </c>
      <c r="BC28" s="2">
        <v>9.2615206135963639</v>
      </c>
      <c r="BD28" s="2">
        <v>7.8911318524653282</v>
      </c>
    </row>
    <row r="29" spans="1:56">
      <c r="A29" s="39">
        <v>31047</v>
      </c>
      <c r="B29" s="37">
        <f>LN(RBA!D42)</f>
        <v>12.047575031459219</v>
      </c>
      <c r="C29" s="37">
        <f>LN(RBA!M42)</f>
        <v>11.396425356011347</v>
      </c>
      <c r="D29" s="37">
        <f>LN(RBA!G42)</f>
        <v>4.1141471895182802</v>
      </c>
      <c r="E29" s="37">
        <f>RBA!B42</f>
        <v>11.556666666666667</v>
      </c>
      <c r="F29" s="37">
        <f>RBA!C42</f>
        <v>11.589999999999998</v>
      </c>
      <c r="G29" s="37">
        <f>RBA!F42/RBA!F38*100-100</f>
        <v>4.0236151008177217</v>
      </c>
      <c r="H29" s="37">
        <f>RBA!H42/RBA!H38*100-100</f>
        <v>2.4657534246575352</v>
      </c>
      <c r="I29" s="37">
        <f>LN(RBA!F42/RBA!F41)*400</f>
        <v>3.8291314794371449</v>
      </c>
      <c r="J29" s="37">
        <f>LN(RBA!H42/RBA!H41)*400</f>
        <v>5.3836613496018844</v>
      </c>
      <c r="K29" s="38">
        <f>RBA!I42</f>
        <v>9.0833333333333339</v>
      </c>
      <c r="L29" s="37">
        <f>LN(RBA!K42)</f>
        <v>4.1896395903964887</v>
      </c>
      <c r="M29" s="37">
        <f>LN(RBA!L42)</f>
        <v>5.7299634100388444</v>
      </c>
      <c r="N29" s="37">
        <f>LN(RBA!O42)</f>
        <v>4.9312325086760209</v>
      </c>
      <c r="O29" s="37">
        <f>RBA!J42</f>
        <v>8.3222222222222229</v>
      </c>
      <c r="P29" s="60"/>
      <c r="Q29" s="41">
        <v>12.052402108855581</v>
      </c>
      <c r="R29" s="41">
        <v>11.423523811242317</v>
      </c>
      <c r="S29" s="41">
        <v>4.059661054542496</v>
      </c>
      <c r="T29" s="41">
        <v>14.379183774816026</v>
      </c>
      <c r="U29" s="41">
        <v>14.700376277881928</v>
      </c>
      <c r="V29" s="41">
        <v>7.624100348358283</v>
      </c>
      <c r="W29" s="41">
        <v>8.0042315950139624</v>
      </c>
      <c r="X29" s="41">
        <v>7.1037923680828445</v>
      </c>
      <c r="Y29" s="41">
        <v>7.5909079973195901</v>
      </c>
      <c r="Z29" s="42">
        <v>9.3971033536821071</v>
      </c>
      <c r="AA29" s="41">
        <v>4.2058471383233735</v>
      </c>
      <c r="AB29" s="41">
        <v>5.7314862763628414</v>
      </c>
      <c r="AC29" s="41">
        <v>4.8192513973083333</v>
      </c>
      <c r="AD29" s="41">
        <v>8.3604098698772873</v>
      </c>
      <c r="AE29" s="60"/>
      <c r="AF29" s="44">
        <v>-4.8270773963619007E-3</v>
      </c>
      <c r="AG29" s="44">
        <v>-2.7098455230969876E-2</v>
      </c>
      <c r="AH29" s="44">
        <v>5.448613497578414E-2</v>
      </c>
      <c r="AI29" s="44">
        <v>-2.8225171081493592</v>
      </c>
      <c r="AJ29" s="44">
        <v>-3.1103762778819295</v>
      </c>
      <c r="AK29" s="44">
        <v>-3.6004852475405613</v>
      </c>
      <c r="AL29" s="44">
        <v>-5.5384781703564272</v>
      </c>
      <c r="AM29" s="44">
        <v>-3.2746608886456996</v>
      </c>
      <c r="AN29" s="44">
        <v>-2.2072466477177057</v>
      </c>
      <c r="AO29" s="45">
        <v>-0.31377002034877322</v>
      </c>
      <c r="AP29" s="44">
        <v>-1.6207547926884835E-2</v>
      </c>
      <c r="AQ29" s="44">
        <v>-1.5228663239970075E-3</v>
      </c>
      <c r="AR29" s="44">
        <v>0.11198111136768762</v>
      </c>
      <c r="AS29" s="44">
        <v>-3.8187647655064438E-2</v>
      </c>
      <c r="AT29" s="60"/>
      <c r="AU29" s="60"/>
      <c r="AV29" s="60"/>
      <c r="AW29" s="60"/>
      <c r="AX29" s="60"/>
      <c r="AY29" s="37">
        <v>11.819738121709188</v>
      </c>
      <c r="AZ29" s="37">
        <v>12.205679432862263</v>
      </c>
      <c r="BA29" s="2">
        <v>6.0825510045172217</v>
      </c>
      <c r="BB29" s="2">
        <v>6.3836670195688621</v>
      </c>
      <c r="BC29" s="2">
        <v>9.1892215529123877</v>
      </c>
      <c r="BD29" s="2">
        <v>7.8283564229855074</v>
      </c>
    </row>
    <row r="30" spans="1:56">
      <c r="A30" s="39">
        <v>31137</v>
      </c>
      <c r="B30" s="37">
        <f>LN(RBA!D43)</f>
        <v>12.061982851500765</v>
      </c>
      <c r="C30" s="37">
        <f>LN(RBA!M43)</f>
        <v>11.416987087891307</v>
      </c>
      <c r="D30" s="37">
        <f>LN(RBA!G43)</f>
        <v>4.1092331747158513</v>
      </c>
      <c r="E30" s="37">
        <f>RBA!B43</f>
        <v>12.293999999999999</v>
      </c>
      <c r="F30" s="37">
        <f>RBA!C43</f>
        <v>14.15</v>
      </c>
      <c r="G30" s="37">
        <f>RBA!F43/RBA!F39*100-100</f>
        <v>4.6976735665133162</v>
      </c>
      <c r="H30" s="37">
        <f>RBA!H43/RBA!H39*100-100</f>
        <v>4.4077134986225843</v>
      </c>
      <c r="I30" s="37">
        <f>LN(RBA!F43/RBA!F42)*400</f>
        <v>8.9897542816208027</v>
      </c>
      <c r="J30" s="37">
        <f>LN(RBA!H43/RBA!H42)*400</f>
        <v>5.3121630671577869</v>
      </c>
      <c r="K30" s="38">
        <f>RBA!I43</f>
        <v>8.5833333333333339</v>
      </c>
      <c r="L30" s="37">
        <f>LN(RBA!K43)</f>
        <v>4.2256797950521223</v>
      </c>
      <c r="M30" s="37">
        <f>LN(RBA!L43)</f>
        <v>5.7743869357236628</v>
      </c>
      <c r="N30" s="37">
        <f>LN(RBA!O43)</f>
        <v>4.8560889770587163</v>
      </c>
      <c r="O30" s="37">
        <f>RBA!J43</f>
        <v>8.06</v>
      </c>
      <c r="P30" s="60"/>
      <c r="Q30" s="41">
        <v>12.06156309332615</v>
      </c>
      <c r="R30" s="41">
        <v>11.430288578305335</v>
      </c>
      <c r="S30" s="41">
        <v>4.0552854180194489</v>
      </c>
      <c r="T30" s="41">
        <v>14.498946179268902</v>
      </c>
      <c r="U30" s="41">
        <v>14.782261208221263</v>
      </c>
      <c r="V30" s="41">
        <v>7.486575846130556</v>
      </c>
      <c r="W30" s="41">
        <v>7.9365715902812806</v>
      </c>
      <c r="X30" s="41">
        <v>7.015751091960988</v>
      </c>
      <c r="Y30" s="41">
        <v>7.5623955325394991</v>
      </c>
      <c r="Z30" s="42">
        <v>9.1232914661824864</v>
      </c>
      <c r="AA30" s="41">
        <v>4.2304037405431183</v>
      </c>
      <c r="AB30" s="41">
        <v>5.762957681324739</v>
      </c>
      <c r="AC30" s="41">
        <v>4.80488965873593</v>
      </c>
      <c r="AD30" s="41">
        <v>8.1604225910810371</v>
      </c>
      <c r="AE30" s="60"/>
      <c r="AF30" s="44">
        <v>4.1975817461548104E-4</v>
      </c>
      <c r="AG30" s="44">
        <v>-1.3301490414027839E-2</v>
      </c>
      <c r="AH30" s="44">
        <v>5.3947756696402394E-2</v>
      </c>
      <c r="AI30" s="44">
        <v>-2.2049461792689034</v>
      </c>
      <c r="AJ30" s="44">
        <v>-0.63226120822126219</v>
      </c>
      <c r="AK30" s="44">
        <v>-2.7889022796172398</v>
      </c>
      <c r="AL30" s="44">
        <v>-3.5288580916586962</v>
      </c>
      <c r="AM30" s="44">
        <v>1.9740031896598147</v>
      </c>
      <c r="AN30" s="44">
        <v>-2.2502324653817123</v>
      </c>
      <c r="AO30" s="45">
        <v>-0.53995813284915251</v>
      </c>
      <c r="AP30" s="44">
        <v>-4.7239454909959733E-3</v>
      </c>
      <c r="AQ30" s="44">
        <v>1.1429254398923838E-2</v>
      </c>
      <c r="AR30" s="44">
        <v>5.1199318322786347E-2</v>
      </c>
      <c r="AS30" s="44">
        <v>-0.10042259108103657</v>
      </c>
      <c r="AT30" s="60"/>
      <c r="AU30" s="60"/>
      <c r="AV30" s="60"/>
      <c r="AW30" s="60"/>
      <c r="AX30" s="60"/>
      <c r="AY30" s="37">
        <v>11.740715979965858</v>
      </c>
      <c r="AZ30" s="37">
        <v>12.124211412109869</v>
      </c>
      <c r="BA30" s="2">
        <v>6.0502111118943152</v>
      </c>
      <c r="BB30" s="2">
        <v>6.345366881870472</v>
      </c>
      <c r="BC30" s="2">
        <v>9.1169224922284116</v>
      </c>
      <c r="BD30" s="2">
        <v>7.7655809935056865</v>
      </c>
    </row>
    <row r="31" spans="1:56">
      <c r="A31" s="39">
        <v>31228</v>
      </c>
      <c r="B31" s="37">
        <f>LN(RBA!D44)</f>
        <v>12.084023648586111</v>
      </c>
      <c r="C31" s="37">
        <f>LN(RBA!M44)</f>
        <v>11.427879428161029</v>
      </c>
      <c r="D31" s="37">
        <f>LN(RBA!G44)</f>
        <v>4.0448041166619646</v>
      </c>
      <c r="E31" s="37">
        <f>RBA!B44</f>
        <v>16.716999999999999</v>
      </c>
      <c r="F31" s="37">
        <f>RBA!C44</f>
        <v>15.69</v>
      </c>
      <c r="G31" s="37">
        <f>RBA!F44/RBA!F40*100-100</f>
        <v>5.3449348375640255</v>
      </c>
      <c r="H31" s="37">
        <f>RBA!H44/RBA!H40*100-100</f>
        <v>6.5934065934065984</v>
      </c>
      <c r="I31" s="37">
        <f>LN(RBA!F44/RBA!F43)*400</f>
        <v>6.5382497483832136</v>
      </c>
      <c r="J31" s="37">
        <f>LN(RBA!H44/RBA!H43)*400</f>
        <v>9.3876538163388386</v>
      </c>
      <c r="K31" s="38">
        <f>RBA!I44</f>
        <v>7.916666666666667</v>
      </c>
      <c r="L31" s="37">
        <f>LN(RBA!K44)</f>
        <v>4.2649308627976348</v>
      </c>
      <c r="M31" s="37">
        <f>LN(RBA!L44)</f>
        <v>5.8077580317014457</v>
      </c>
      <c r="N31" s="37">
        <f>LN(RBA!O44)</f>
        <v>4.7347727102481807</v>
      </c>
      <c r="O31" s="37">
        <f>RBA!J44</f>
        <v>7.5177777777777779</v>
      </c>
      <c r="P31" s="60"/>
      <c r="Q31" s="41">
        <v>12.070866057505805</v>
      </c>
      <c r="R31" s="41">
        <v>11.437195713932955</v>
      </c>
      <c r="S31" s="41">
        <v>4.0511902212057587</v>
      </c>
      <c r="T31" s="41">
        <v>14.614858958958612</v>
      </c>
      <c r="U31" s="41">
        <v>14.862268835585672</v>
      </c>
      <c r="V31" s="41">
        <v>7.37275188724717</v>
      </c>
      <c r="W31" s="41">
        <v>7.8916786492497977</v>
      </c>
      <c r="X31" s="41">
        <v>6.9465238492679457</v>
      </c>
      <c r="Y31" s="41">
        <v>7.5484436108961059</v>
      </c>
      <c r="Z31" s="42">
        <v>8.866130863139027</v>
      </c>
      <c r="AA31" s="41">
        <v>4.255717778797707</v>
      </c>
      <c r="AB31" s="41">
        <v>5.7944659014251769</v>
      </c>
      <c r="AC31" s="41">
        <v>4.7905978947560515</v>
      </c>
      <c r="AD31" s="41">
        <v>7.9715495020682701</v>
      </c>
      <c r="AE31" s="60"/>
      <c r="AF31" s="44">
        <v>1.3157591080306119E-2</v>
      </c>
      <c r="AG31" s="44">
        <v>-9.3162857719253367E-3</v>
      </c>
      <c r="AH31" s="44">
        <v>-6.3861045437940689E-3</v>
      </c>
      <c r="AI31" s="44">
        <v>2.1021410410413868</v>
      </c>
      <c r="AJ31" s="44">
        <v>0.82773116441432748</v>
      </c>
      <c r="AK31" s="44">
        <v>-2.0278170496831445</v>
      </c>
      <c r="AL31" s="44">
        <v>-1.2982720558431993</v>
      </c>
      <c r="AM31" s="44">
        <v>-0.40827410088473215</v>
      </c>
      <c r="AN31" s="44">
        <v>1.8392102054427326</v>
      </c>
      <c r="AO31" s="45">
        <v>-0.94946419647236002</v>
      </c>
      <c r="AP31" s="44">
        <v>9.213083999927818E-3</v>
      </c>
      <c r="AQ31" s="44">
        <v>1.3292130276268743E-2</v>
      </c>
      <c r="AR31" s="44">
        <v>-5.5825184507870773E-2</v>
      </c>
      <c r="AS31" s="44">
        <v>-0.45377172429049217</v>
      </c>
      <c r="AT31" s="60"/>
      <c r="AU31" s="60"/>
      <c r="AV31" s="60"/>
      <c r="AW31" s="60"/>
      <c r="AX31" s="60"/>
      <c r="AY31" s="37">
        <v>11.661693838222526</v>
      </c>
      <c r="AZ31" s="37">
        <v>12.042743391357474</v>
      </c>
      <c r="BA31" s="2">
        <v>6.0178712192714086</v>
      </c>
      <c r="BB31" s="2">
        <v>6.307066744172082</v>
      </c>
      <c r="BC31" s="2">
        <v>9.0446234315444336</v>
      </c>
      <c r="BD31" s="2">
        <v>7.7028055640258657</v>
      </c>
    </row>
    <row r="32" spans="1:56">
      <c r="A32" s="39">
        <v>31320</v>
      </c>
      <c r="B32" s="37">
        <f>LN(RBA!D45)</f>
        <v>12.097434542223212</v>
      </c>
      <c r="C32" s="37">
        <f>LN(RBA!M45)</f>
        <v>11.449868512434344</v>
      </c>
      <c r="D32" s="37">
        <f>LN(RBA!G45)</f>
        <v>4.0306945351456447</v>
      </c>
      <c r="E32" s="37">
        <f>RBA!B45</f>
        <v>16.128666666666668</v>
      </c>
      <c r="F32" s="37">
        <f>RBA!C45</f>
        <v>16.056666666666668</v>
      </c>
      <c r="G32" s="37">
        <f>RBA!F45/RBA!F41*100-100</f>
        <v>6.0021852343954407</v>
      </c>
      <c r="H32" s="37">
        <f>RBA!H45/RBA!H41*100-100</f>
        <v>7.5880758807588222</v>
      </c>
      <c r="I32" s="37">
        <f>LN(RBA!F45/RBA!F44)*400</f>
        <v>3.9586738226812321</v>
      </c>
      <c r="J32" s="37">
        <f>LN(RBA!H45/RBA!H44)*400</f>
        <v>9.1723764255668438</v>
      </c>
      <c r="K32" s="38">
        <f>RBA!I45</f>
        <v>8</v>
      </c>
      <c r="L32" s="37">
        <f>LN(RBA!K45)</f>
        <v>4.2659983086137592</v>
      </c>
      <c r="M32" s="37">
        <f>LN(RBA!L45)</f>
        <v>5.8502379075874797</v>
      </c>
      <c r="N32" s="37">
        <f>LN(RBA!O45)</f>
        <v>4.7607685423610668</v>
      </c>
      <c r="O32" s="37">
        <f>RBA!J45</f>
        <v>7.4244444444444442</v>
      </c>
      <c r="P32" s="60"/>
      <c r="Q32" s="41">
        <v>12.080267903092539</v>
      </c>
      <c r="R32" s="41">
        <v>11.444238154493409</v>
      </c>
      <c r="S32" s="41">
        <v>4.047567388025616</v>
      </c>
      <c r="T32" s="41">
        <v>14.720301830737577</v>
      </c>
      <c r="U32" s="41">
        <v>14.935061514358583</v>
      </c>
      <c r="V32" s="41">
        <v>7.281126794305103</v>
      </c>
      <c r="W32" s="41">
        <v>7.8645644254309843</v>
      </c>
      <c r="X32" s="41">
        <v>6.8935647007832168</v>
      </c>
      <c r="Y32" s="41">
        <v>7.542272778868738</v>
      </c>
      <c r="Z32" s="42">
        <v>8.6278605947115139</v>
      </c>
      <c r="AA32" s="41">
        <v>4.2818021895753171</v>
      </c>
      <c r="AB32" s="41">
        <v>5.8259926833310889</v>
      </c>
      <c r="AC32" s="41">
        <v>4.7767157125134911</v>
      </c>
      <c r="AD32" s="41">
        <v>7.795889239924958</v>
      </c>
      <c r="AE32" s="60"/>
      <c r="AF32" s="44">
        <v>1.7166639130673289E-2</v>
      </c>
      <c r="AG32" s="44">
        <v>5.630357940935582E-3</v>
      </c>
      <c r="AH32" s="44">
        <v>-1.6872852879971312E-2</v>
      </c>
      <c r="AI32" s="44">
        <v>1.4083648359290901</v>
      </c>
      <c r="AJ32" s="44">
        <v>1.121605152308085</v>
      </c>
      <c r="AK32" s="44">
        <v>-1.2789415599096623</v>
      </c>
      <c r="AL32" s="44">
        <v>-0.27648854467216211</v>
      </c>
      <c r="AM32" s="44">
        <v>-2.9348908781019847</v>
      </c>
      <c r="AN32" s="44">
        <v>1.6301036466981058</v>
      </c>
      <c r="AO32" s="45">
        <v>-0.6278605947115139</v>
      </c>
      <c r="AP32" s="44">
        <v>-1.5803880961557937E-2</v>
      </c>
      <c r="AQ32" s="44">
        <v>2.4245224256390863E-2</v>
      </c>
      <c r="AR32" s="44">
        <v>-1.5947170152424306E-2</v>
      </c>
      <c r="AS32" s="44">
        <v>-0.37144479548051379</v>
      </c>
      <c r="AT32" s="60"/>
      <c r="AU32" s="60"/>
      <c r="AV32" s="60"/>
      <c r="AW32" s="60"/>
      <c r="AX32" s="60"/>
      <c r="AY32" s="37">
        <v>11.582671696479196</v>
      </c>
      <c r="AZ32" s="37">
        <v>11.96127537060508</v>
      </c>
      <c r="BA32" s="2">
        <v>5.9855313266485011</v>
      </c>
      <c r="BB32" s="2">
        <v>6.268766606473692</v>
      </c>
      <c r="BC32" s="2">
        <v>8.9723243708604592</v>
      </c>
      <c r="BD32" s="2">
        <v>7.6400301345460448</v>
      </c>
    </row>
    <row r="33" spans="1:56">
      <c r="A33" s="39">
        <v>31412</v>
      </c>
      <c r="B33" s="37">
        <f>LN(RBA!D46)</f>
        <v>12.094761124378907</v>
      </c>
      <c r="C33" s="37">
        <f>LN(RBA!M46)</f>
        <v>11.463483088156362</v>
      </c>
      <c r="D33" s="37">
        <f>LN(RBA!G46)</f>
        <v>3.9871304779149512</v>
      </c>
      <c r="E33" s="37">
        <f>RBA!B46</f>
        <v>17.866666666666667</v>
      </c>
      <c r="F33" s="37">
        <f>RBA!C46</f>
        <v>18.033333333333331</v>
      </c>
      <c r="G33" s="37">
        <f>RBA!F46/RBA!F42*100-100</f>
        <v>7.3279504339379855</v>
      </c>
      <c r="H33" s="37">
        <f>RBA!H46/RBA!H42*100-100</f>
        <v>8.2887700534759432</v>
      </c>
      <c r="I33" s="37">
        <f>LN(RBA!F46/RBA!F45)*400</f>
        <v>8.8008895049105202</v>
      </c>
      <c r="J33" s="37">
        <f>LN(RBA!H46/RBA!H45)*400</f>
        <v>7.9803145677394767</v>
      </c>
      <c r="K33" s="38">
        <f>RBA!I46</f>
        <v>7.916666666666667</v>
      </c>
      <c r="L33" s="37">
        <f>LN(RBA!K46)</f>
        <v>4.2841381338547562</v>
      </c>
      <c r="M33" s="37">
        <f>LN(RBA!L46)</f>
        <v>5.8750964474573539</v>
      </c>
      <c r="N33" s="37">
        <f>LN(RBA!O46)</f>
        <v>4.6984277558323653</v>
      </c>
      <c r="O33" s="37">
        <f>RBA!J46</f>
        <v>7.3322222222222235</v>
      </c>
      <c r="P33" s="60"/>
      <c r="Q33" s="41">
        <v>12.089733755278768</v>
      </c>
      <c r="R33" s="41">
        <v>11.451403013676321</v>
      </c>
      <c r="S33" s="41">
        <v>4.0446048510878709</v>
      </c>
      <c r="T33" s="41">
        <v>14.809968349608868</v>
      </c>
      <c r="U33" s="41">
        <v>14.99581893090118</v>
      </c>
      <c r="V33" s="41">
        <v>7.2089315042452808</v>
      </c>
      <c r="W33" s="41">
        <v>7.8494291523014086</v>
      </c>
      <c r="X33" s="41">
        <v>6.8540725359732466</v>
      </c>
      <c r="Y33" s="41">
        <v>7.5382530893151243</v>
      </c>
      <c r="Z33" s="42">
        <v>8.4101262959369354</v>
      </c>
      <c r="AA33" s="41">
        <v>4.3086756675416256</v>
      </c>
      <c r="AB33" s="41">
        <v>5.8575280812908295</v>
      </c>
      <c r="AC33" s="41">
        <v>4.7635478284127242</v>
      </c>
      <c r="AD33" s="41">
        <v>7.6352568344093914</v>
      </c>
      <c r="AE33" s="60"/>
      <c r="AF33" s="44">
        <v>5.0273691001390119E-3</v>
      </c>
      <c r="AG33" s="44">
        <v>1.2080074480040892E-2</v>
      </c>
      <c r="AH33" s="44">
        <v>-5.7474373172919702E-2</v>
      </c>
      <c r="AI33" s="44">
        <v>3.0566983170577995</v>
      </c>
      <c r="AJ33" s="44">
        <v>3.0375144024321514</v>
      </c>
      <c r="AK33" s="44">
        <v>0.11901892969270467</v>
      </c>
      <c r="AL33" s="44">
        <v>0.43934090117453461</v>
      </c>
      <c r="AM33" s="44">
        <v>1.9468169689372736</v>
      </c>
      <c r="AN33" s="44">
        <v>0.44206147842435239</v>
      </c>
      <c r="AO33" s="45">
        <v>-0.49345962927026843</v>
      </c>
      <c r="AP33" s="44">
        <v>-2.4537533686869395E-2</v>
      </c>
      <c r="AQ33" s="44">
        <v>1.7568366166524463E-2</v>
      </c>
      <c r="AR33" s="44">
        <v>-6.5120072580358901E-2</v>
      </c>
      <c r="AS33" s="44">
        <v>-0.30303461218716787</v>
      </c>
      <c r="AT33" s="60"/>
      <c r="AU33" s="60"/>
      <c r="AV33" s="60"/>
      <c r="AW33" s="60"/>
      <c r="AX33" s="60"/>
      <c r="AY33" s="37">
        <v>11.503649554735865</v>
      </c>
      <c r="AZ33" s="37">
        <v>11.879807349852683</v>
      </c>
      <c r="BA33" s="2">
        <v>5.9531914340255945</v>
      </c>
      <c r="BB33" s="2">
        <v>6.2304664687753011</v>
      </c>
      <c r="BC33" s="2">
        <v>8.9000253101764812</v>
      </c>
      <c r="BD33" s="2">
        <v>7.577254705066224</v>
      </c>
    </row>
    <row r="34" spans="1:56">
      <c r="A34" s="39">
        <v>31502</v>
      </c>
      <c r="B34" s="37">
        <f>LN(RBA!D47)</f>
        <v>12.101250873612763</v>
      </c>
      <c r="C34" s="37">
        <f>LN(RBA!M47)</f>
        <v>11.450187987645785</v>
      </c>
      <c r="D34" s="37">
        <f>LN(RBA!G47)</f>
        <v>3.9815490680767565</v>
      </c>
      <c r="E34" s="37">
        <f>RBA!B47</f>
        <v>18.258333333333336</v>
      </c>
      <c r="F34" s="37">
        <f>RBA!C47</f>
        <v>17.900000000000002</v>
      </c>
      <c r="G34" s="37">
        <f>RBA!F47/RBA!F43*100-100</f>
        <v>6.232369701562618</v>
      </c>
      <c r="H34" s="37">
        <f>RBA!H47/RBA!H43*100-100</f>
        <v>9.2348284960422262</v>
      </c>
      <c r="I34" s="37">
        <f>LN(RBA!F47/RBA!F46)*400</f>
        <v>4.8856572550546398</v>
      </c>
      <c r="J34" s="37">
        <f>LN(RBA!H47/RBA!H46)*400</f>
        <v>8.7915626875100674</v>
      </c>
      <c r="K34" s="38">
        <f>RBA!I47</f>
        <v>7.583333333333333</v>
      </c>
      <c r="L34" s="37">
        <f>LN(RBA!K47)</f>
        <v>4.2742047590199519</v>
      </c>
      <c r="M34" s="37">
        <f>LN(RBA!L47)</f>
        <v>5.8890967709567494</v>
      </c>
      <c r="N34" s="37">
        <f>LN(RBA!O47)</f>
        <v>4.6931434413856206</v>
      </c>
      <c r="O34" s="37">
        <f>RBA!J47</f>
        <v>7.5955555555555554</v>
      </c>
      <c r="P34" s="60"/>
      <c r="Q34" s="41">
        <v>12.099239468406369</v>
      </c>
      <c r="R34" s="41">
        <v>11.458680924145034</v>
      </c>
      <c r="S34" s="41">
        <v>4.0424799974683241</v>
      </c>
      <c r="T34" s="41">
        <v>14.87943229859801</v>
      </c>
      <c r="U34" s="41">
        <v>15.040421774794838</v>
      </c>
      <c r="V34" s="41">
        <v>7.1525976155336854</v>
      </c>
      <c r="W34" s="41">
        <v>7.8403002579972183</v>
      </c>
      <c r="X34" s="41">
        <v>6.823411937505667</v>
      </c>
      <c r="Y34" s="41">
        <v>7.5317734098721809</v>
      </c>
      <c r="Z34" s="42">
        <v>8.2141811889805876</v>
      </c>
      <c r="AA34" s="41">
        <v>4.33634702993671</v>
      </c>
      <c r="AB34" s="41">
        <v>5.8890773028179133</v>
      </c>
      <c r="AC34" s="41">
        <v>4.7513889918768806</v>
      </c>
      <c r="AD34" s="41">
        <v>7.4912351622826847</v>
      </c>
      <c r="AE34" s="60"/>
      <c r="AF34" s="44">
        <v>2.0114052063942012E-3</v>
      </c>
      <c r="AG34" s="44">
        <v>-8.4929364992483158E-3</v>
      </c>
      <c r="AH34" s="44">
        <v>-6.0930929391567634E-2</v>
      </c>
      <c r="AI34" s="44">
        <v>3.3789010347353265</v>
      </c>
      <c r="AJ34" s="44">
        <v>2.8595782252051638</v>
      </c>
      <c r="AK34" s="44">
        <v>-0.9202279139710674</v>
      </c>
      <c r="AL34" s="44">
        <v>1.3945282380450079</v>
      </c>
      <c r="AM34" s="44">
        <v>-1.9377546824510272</v>
      </c>
      <c r="AN34" s="44">
        <v>1.2597892776378865</v>
      </c>
      <c r="AO34" s="45">
        <v>-0.63084785564725454</v>
      </c>
      <c r="AP34" s="44">
        <v>-6.2142270916758058E-2</v>
      </c>
      <c r="AQ34" s="44">
        <v>1.9468138836131743E-5</v>
      </c>
      <c r="AR34" s="44">
        <v>-5.8245550491260012E-2</v>
      </c>
      <c r="AS34" s="44">
        <v>0.10432039327287068</v>
      </c>
      <c r="AT34" s="60"/>
      <c r="AU34" s="60"/>
      <c r="AV34" s="60"/>
      <c r="AW34" s="60"/>
      <c r="AX34" s="60"/>
      <c r="AY34" s="37">
        <v>11.424627412992535</v>
      </c>
      <c r="AZ34" s="37">
        <v>11.798339329100289</v>
      </c>
      <c r="BA34" s="2">
        <v>5.9208515414026879</v>
      </c>
      <c r="BB34" s="2">
        <v>6.1921663310769119</v>
      </c>
      <c r="BC34" s="2">
        <v>8.8277262494925051</v>
      </c>
      <c r="BD34" s="2">
        <v>7.5144792755864032</v>
      </c>
    </row>
    <row r="35" spans="1:56">
      <c r="A35" s="39">
        <v>31593</v>
      </c>
      <c r="B35" s="37">
        <f>LN(RBA!D48)</f>
        <v>12.09954478212034</v>
      </c>
      <c r="C35" s="37">
        <f>LN(RBA!M48)</f>
        <v>11.470372807048975</v>
      </c>
      <c r="D35" s="37">
        <f>LN(RBA!G48)</f>
        <v>3.983413001514819</v>
      </c>
      <c r="E35" s="37">
        <f>RBA!B48</f>
        <v>15.897333333333336</v>
      </c>
      <c r="F35" s="37">
        <f>RBA!C48</f>
        <v>15.056666666666667</v>
      </c>
      <c r="G35" s="37">
        <f>RBA!F48/RBA!F44*100-100</f>
        <v>6.5711005800992837</v>
      </c>
      <c r="H35" s="37">
        <f>RBA!H48/RBA!H44*100-100</f>
        <v>8.5051546391752737</v>
      </c>
      <c r="I35" s="37">
        <f>LN(RBA!F48/RBA!F47)*400</f>
        <v>7.8116544129502756</v>
      </c>
      <c r="J35" s="37">
        <f>LN(RBA!H48/RBA!H47)*400</f>
        <v>6.7067439428268427</v>
      </c>
      <c r="K35" s="38">
        <f>RBA!I48</f>
        <v>6.833333333333333</v>
      </c>
      <c r="L35" s="37">
        <f>LN(RBA!K48)</f>
        <v>4.3159669571643713</v>
      </c>
      <c r="M35" s="37">
        <f>LN(RBA!L48)</f>
        <v>5.9243333345154054</v>
      </c>
      <c r="N35" s="37">
        <f>LN(RBA!O48)</f>
        <v>4.6793233009203838</v>
      </c>
      <c r="O35" s="37">
        <f>RBA!J48</f>
        <v>6.3933333333333335</v>
      </c>
      <c r="P35" s="60"/>
      <c r="Q35" s="41">
        <v>12.108764038922898</v>
      </c>
      <c r="R35" s="41">
        <v>11.466070068609428</v>
      </c>
      <c r="S35" s="41">
        <v>4.041334292759541</v>
      </c>
      <c r="T35" s="41">
        <v>14.926177897178684</v>
      </c>
      <c r="U35" s="41">
        <v>15.06664918212245</v>
      </c>
      <c r="V35" s="41">
        <v>7.1086311134673545</v>
      </c>
      <c r="W35" s="41">
        <v>7.8314797587177898</v>
      </c>
      <c r="X35" s="41">
        <v>6.7981642486536931</v>
      </c>
      <c r="Y35" s="41">
        <v>7.5184988966008355</v>
      </c>
      <c r="Z35" s="42">
        <v>8.0409700837394666</v>
      </c>
      <c r="AA35" s="41">
        <v>4.3648097580420915</v>
      </c>
      <c r="AB35" s="41">
        <v>5.9206565356547074</v>
      </c>
      <c r="AC35" s="41">
        <v>4.7404932522837262</v>
      </c>
      <c r="AD35" s="41">
        <v>7.3652177036733315</v>
      </c>
      <c r="AE35" s="60"/>
      <c r="AF35" s="44">
        <v>-9.2192568025577515E-3</v>
      </c>
      <c r="AG35" s="44">
        <v>4.3027384395468715E-3</v>
      </c>
      <c r="AH35" s="44">
        <v>-5.7921291244722006E-2</v>
      </c>
      <c r="AI35" s="44">
        <v>0.9711554361546515</v>
      </c>
      <c r="AJ35" s="44">
        <v>-9.9825154557837692E-3</v>
      </c>
      <c r="AK35" s="44">
        <v>-0.53753053336807088</v>
      </c>
      <c r="AL35" s="44">
        <v>0.67367488045748392</v>
      </c>
      <c r="AM35" s="44">
        <v>1.0134901642965826</v>
      </c>
      <c r="AN35" s="44">
        <v>-0.81175495377399276</v>
      </c>
      <c r="AO35" s="45">
        <v>-1.2076367504061336</v>
      </c>
      <c r="AP35" s="44">
        <v>-4.8842800877720194E-2</v>
      </c>
      <c r="AQ35" s="44">
        <v>3.6767988606980495E-3</v>
      </c>
      <c r="AR35" s="44">
        <v>-6.1169951363342356E-2</v>
      </c>
      <c r="AS35" s="44">
        <v>-0.97188437033999797</v>
      </c>
      <c r="AT35" s="60"/>
      <c r="AU35" s="60"/>
      <c r="AV35" s="60"/>
      <c r="AW35" s="60"/>
      <c r="AX35" s="60"/>
      <c r="AY35" s="37">
        <v>11.345605271249205</v>
      </c>
      <c r="AZ35" s="37">
        <v>11.716871308347894</v>
      </c>
      <c r="BA35" s="2">
        <v>5.8885116487797813</v>
      </c>
      <c r="BB35" s="2">
        <v>6.153866193378521</v>
      </c>
      <c r="BC35" s="2">
        <v>8.7554271888085289</v>
      </c>
      <c r="BD35" s="2">
        <v>7.4517038461065823</v>
      </c>
    </row>
    <row r="36" spans="1:56">
      <c r="A36" s="39">
        <v>31685</v>
      </c>
      <c r="B36" s="37">
        <f>LN(RBA!D49)</f>
        <v>12.102355223698501</v>
      </c>
      <c r="C36" s="37">
        <f>LN(RBA!M49)</f>
        <v>11.477381185445337</v>
      </c>
      <c r="D36" s="37">
        <f>LN(RBA!G49)</f>
        <v>3.9357395320454622</v>
      </c>
      <c r="E36" s="37">
        <f>RBA!B49</f>
        <v>16.73</v>
      </c>
      <c r="F36" s="37">
        <f>RBA!C49</f>
        <v>16.766666666666666</v>
      </c>
      <c r="G36" s="37">
        <f>RBA!F49/RBA!F45*100-100</f>
        <v>7.1785565184696338</v>
      </c>
      <c r="H36" s="37">
        <f>RBA!H49/RBA!H45*100-100</f>
        <v>8.816120906801018</v>
      </c>
      <c r="I36" s="37">
        <f>LN(RBA!F49/RBA!F48)*400</f>
        <v>6.2322028920781349</v>
      </c>
      <c r="J36" s="37">
        <f>LN(RBA!H49/RBA!H48)*400</f>
        <v>10.317101824691592</v>
      </c>
      <c r="K36" s="38">
        <f>RBA!I49</f>
        <v>6.041666666666667</v>
      </c>
      <c r="L36" s="37">
        <f>LN(RBA!K49)</f>
        <v>4.3612242577945874</v>
      </c>
      <c r="M36" s="37">
        <f>LN(RBA!L49)</f>
        <v>5.9433766363009264</v>
      </c>
      <c r="N36" s="37">
        <f>LN(RBA!O49)</f>
        <v>4.5325926752541417</v>
      </c>
      <c r="O36" s="37">
        <f>RBA!J49</f>
        <v>6.0516666666666667</v>
      </c>
      <c r="P36" s="60"/>
      <c r="Q36" s="41">
        <v>12.118287720404158</v>
      </c>
      <c r="R36" s="41">
        <v>11.473563321694069</v>
      </c>
      <c r="S36" s="41">
        <v>4.0412711207232155</v>
      </c>
      <c r="T36" s="41">
        <v>14.949801177971274</v>
      </c>
      <c r="U36" s="41">
        <v>15.07406752535765</v>
      </c>
      <c r="V36" s="41">
        <v>7.0729628408970884</v>
      </c>
      <c r="W36" s="41">
        <v>7.8181412508112746</v>
      </c>
      <c r="X36" s="41">
        <v>6.7736997160140033</v>
      </c>
      <c r="Y36" s="41">
        <v>7.494882073860536</v>
      </c>
      <c r="Z36" s="42">
        <v>7.8910435102007872</v>
      </c>
      <c r="AA36" s="41">
        <v>4.3940184942199654</v>
      </c>
      <c r="AB36" s="41">
        <v>5.9522819797111639</v>
      </c>
      <c r="AC36" s="41">
        <v>4.7310782555419673</v>
      </c>
      <c r="AD36" s="41">
        <v>7.2586631389556162</v>
      </c>
      <c r="AE36" s="60"/>
      <c r="AF36" s="44">
        <v>-1.5932496705657329E-2</v>
      </c>
      <c r="AG36" s="44">
        <v>3.8178637512675806E-3</v>
      </c>
      <c r="AH36" s="44">
        <v>-0.10553158867775325</v>
      </c>
      <c r="AI36" s="44">
        <v>1.7801988220287264</v>
      </c>
      <c r="AJ36" s="44">
        <v>1.6925991413090156</v>
      </c>
      <c r="AK36" s="44">
        <v>0.10559367757254545</v>
      </c>
      <c r="AL36" s="44">
        <v>0.99797965598974336</v>
      </c>
      <c r="AM36" s="44">
        <v>-0.5414968239358684</v>
      </c>
      <c r="AN36" s="44">
        <v>2.8222197508310565</v>
      </c>
      <c r="AO36" s="45">
        <v>-1.8493768435341202</v>
      </c>
      <c r="AP36" s="44">
        <v>-3.2794236425377932E-2</v>
      </c>
      <c r="AQ36" s="44">
        <v>-8.9053434102375206E-3</v>
      </c>
      <c r="AR36" s="44">
        <v>-0.19848558028782559</v>
      </c>
      <c r="AS36" s="44">
        <v>-1.2069964722889495</v>
      </c>
      <c r="AT36" s="60"/>
      <c r="AU36" s="60"/>
      <c r="AV36" s="60"/>
      <c r="AW36" s="60"/>
      <c r="AX36" s="60"/>
      <c r="AY36" s="37">
        <v>11.266583129505875</v>
      </c>
      <c r="AZ36" s="37">
        <v>11.6354032875955</v>
      </c>
      <c r="BA36" s="2">
        <v>5.8561717561568738</v>
      </c>
      <c r="BB36" s="2">
        <v>6.115566055680131</v>
      </c>
      <c r="BC36" s="2">
        <v>8.6831281281245527</v>
      </c>
      <c r="BD36" s="2">
        <v>7.3889284166267615</v>
      </c>
    </row>
    <row r="37" spans="1:56">
      <c r="A37" s="39">
        <v>31777</v>
      </c>
      <c r="B37" s="37">
        <f>LN(RBA!D50)</f>
        <v>12.118628447614352</v>
      </c>
      <c r="C37" s="37">
        <f>LN(RBA!M50)</f>
        <v>11.475130135474826</v>
      </c>
      <c r="D37" s="37">
        <f>LN(RBA!G50)</f>
        <v>3.9337844972096589</v>
      </c>
      <c r="E37" s="37">
        <f>RBA!B50</f>
        <v>16.164666666666665</v>
      </c>
      <c r="F37" s="37">
        <f>RBA!C50</f>
        <v>16.083333333333332</v>
      </c>
      <c r="G37" s="37">
        <f>RBA!F50/RBA!F46*100-100</f>
        <v>6.6062889872753345</v>
      </c>
      <c r="H37" s="37">
        <f>RBA!H50/RBA!H46*100-100</f>
        <v>9.6296296296296333</v>
      </c>
      <c r="I37" s="37">
        <f>LN(RBA!F50/RBA!F49)*400</f>
        <v>6.6594134926114936</v>
      </c>
      <c r="J37" s="37">
        <f>LN(RBA!H50/RBA!H49)*400</f>
        <v>10.959589675245738</v>
      </c>
      <c r="K37" s="38">
        <f>RBA!I50</f>
        <v>5.916666666666667</v>
      </c>
      <c r="L37" s="37">
        <f>LN(RBA!K50)</f>
        <v>4.3840620617859516</v>
      </c>
      <c r="M37" s="37">
        <f>LN(RBA!L50)</f>
        <v>5.9598784162237619</v>
      </c>
      <c r="N37" s="37">
        <f>LN(RBA!O50)</f>
        <v>4.5901237052720898</v>
      </c>
      <c r="O37" s="37">
        <f>RBA!J50</f>
        <v>5.8144444444444447</v>
      </c>
      <c r="P37" s="60"/>
      <c r="Q37" s="41">
        <v>12.127785004390459</v>
      </c>
      <c r="R37" s="41">
        <v>11.481156247235054</v>
      </c>
      <c r="S37" s="41">
        <v>4.0423576643140144</v>
      </c>
      <c r="T37" s="41">
        <v>14.950505145743763</v>
      </c>
      <c r="U37" s="41">
        <v>15.06223693790192</v>
      </c>
      <c r="V37" s="41">
        <v>7.0411876840903362</v>
      </c>
      <c r="W37" s="41">
        <v>7.7958793774261155</v>
      </c>
      <c r="X37" s="41">
        <v>6.7460220175359655</v>
      </c>
      <c r="Y37" s="41">
        <v>7.4568681191646231</v>
      </c>
      <c r="Z37" s="42">
        <v>7.7641972253827598</v>
      </c>
      <c r="AA37" s="41">
        <v>4.4238973540819773</v>
      </c>
      <c r="AB37" s="41">
        <v>5.9839721328965245</v>
      </c>
      <c r="AC37" s="41">
        <v>4.7233234163407065</v>
      </c>
      <c r="AD37" s="41">
        <v>7.1724227207723636</v>
      </c>
      <c r="AE37" s="60"/>
      <c r="AF37" s="44">
        <v>-9.1565567761069389E-3</v>
      </c>
      <c r="AG37" s="44">
        <v>-6.0261117602280478E-3</v>
      </c>
      <c r="AH37" s="44">
        <v>-0.10857316710435549</v>
      </c>
      <c r="AI37" s="44">
        <v>1.214161520922902</v>
      </c>
      <c r="AJ37" s="44">
        <v>1.0210963954314121</v>
      </c>
      <c r="AK37" s="44">
        <v>-0.43489869681500171</v>
      </c>
      <c r="AL37" s="44">
        <v>1.8337502522035178</v>
      </c>
      <c r="AM37" s="44">
        <v>-8.6608524924471908E-2</v>
      </c>
      <c r="AN37" s="44">
        <v>3.5027215560811147</v>
      </c>
      <c r="AO37" s="45">
        <v>-1.8475305587160928</v>
      </c>
      <c r="AP37" s="44">
        <v>-3.9835292296025671E-2</v>
      </c>
      <c r="AQ37" s="44">
        <v>-2.4093716672762611E-2</v>
      </c>
      <c r="AR37" s="44">
        <v>-0.13319971106861672</v>
      </c>
      <c r="AS37" s="44">
        <v>-1.3579782763279189</v>
      </c>
      <c r="AT37" s="60"/>
      <c r="AU37" s="60"/>
      <c r="AV37" s="60"/>
      <c r="AW37" s="60"/>
      <c r="AX37" s="60"/>
      <c r="AY37" s="37">
        <v>11.187560987762545</v>
      </c>
      <c r="AZ37" s="37">
        <v>11.553935266843105</v>
      </c>
      <c r="BA37" s="2">
        <v>5.8238318635339672</v>
      </c>
      <c r="BB37" s="2">
        <v>6.077265917981741</v>
      </c>
      <c r="BC37" s="2">
        <v>8.6108290674405765</v>
      </c>
      <c r="BD37" s="2">
        <v>7.3261529871469406</v>
      </c>
    </row>
    <row r="38" spans="1:56">
      <c r="A38" s="39">
        <v>31867</v>
      </c>
      <c r="B38" s="37">
        <f>LN(RBA!D51)</f>
        <v>12.128262443959352</v>
      </c>
      <c r="C38" s="37">
        <f>LN(RBA!M51)</f>
        <v>11.477919855771413</v>
      </c>
      <c r="D38" s="37">
        <f>LN(RBA!G51)</f>
        <v>3.9396381724611196</v>
      </c>
      <c r="E38" s="37">
        <f>RBA!B51</f>
        <v>16.425666666666668</v>
      </c>
      <c r="F38" s="37">
        <f>RBA!C51</f>
        <v>16.323333333333334</v>
      </c>
      <c r="G38" s="37">
        <f>RBA!F51/RBA!F47*100-100</f>
        <v>6.9271966493894581</v>
      </c>
      <c r="H38" s="37">
        <f>RBA!H51/RBA!H47*100-100</f>
        <v>9.4202898550724683</v>
      </c>
      <c r="I38" s="37">
        <f>LN(RBA!F51/RBA!F50)*400</f>
        <v>6.0879339012756839</v>
      </c>
      <c r="J38" s="37">
        <f>LN(RBA!H51/RBA!H50)*400</f>
        <v>8.0270252203236687</v>
      </c>
      <c r="K38" s="38">
        <f>RBA!I51</f>
        <v>6</v>
      </c>
      <c r="L38" s="37">
        <f>LN(RBA!K51)</f>
        <v>4.4251100702077721</v>
      </c>
      <c r="M38" s="37">
        <f>LN(RBA!L51)</f>
        <v>5.9864469801461837</v>
      </c>
      <c r="N38" s="37">
        <f>LN(RBA!O51)</f>
        <v>4.6057170823667617</v>
      </c>
      <c r="O38" s="37">
        <f>RBA!J51</f>
        <v>5.3855555555555563</v>
      </c>
      <c r="P38" s="60"/>
      <c r="Q38" s="41">
        <v>12.13722042461167</v>
      </c>
      <c r="R38" s="41">
        <v>11.488846795233327</v>
      </c>
      <c r="S38" s="41">
        <v>4.0445951492436834</v>
      </c>
      <c r="T38" s="41">
        <v>14.929605429527914</v>
      </c>
      <c r="U38" s="41">
        <v>15.031775427620063</v>
      </c>
      <c r="V38" s="41">
        <v>7.0089665253630322</v>
      </c>
      <c r="W38" s="41">
        <v>7.7609125189957506</v>
      </c>
      <c r="X38" s="41">
        <v>6.7107963956539907</v>
      </c>
      <c r="Y38" s="41">
        <v>7.40216609737071</v>
      </c>
      <c r="Z38" s="42">
        <v>7.6590711257763902</v>
      </c>
      <c r="AA38" s="41">
        <v>4.4543499568420115</v>
      </c>
      <c r="AB38" s="41">
        <v>6.0157399272804035</v>
      </c>
      <c r="AC38" s="41">
        <v>4.7172840958813707</v>
      </c>
      <c r="AD38" s="41">
        <v>7.106593328971222</v>
      </c>
      <c r="AE38" s="60"/>
      <c r="AF38" s="44">
        <v>-8.9579806523172323E-3</v>
      </c>
      <c r="AG38" s="44">
        <v>-1.0926939461914031E-2</v>
      </c>
      <c r="AH38" s="44">
        <v>-0.10495697678256377</v>
      </c>
      <c r="AI38" s="44">
        <v>1.4960612371387541</v>
      </c>
      <c r="AJ38" s="44">
        <v>1.2915579057132707</v>
      </c>
      <c r="AK38" s="44">
        <v>-8.1769875973574102E-2</v>
      </c>
      <c r="AL38" s="44">
        <v>1.6593773360767177</v>
      </c>
      <c r="AM38" s="44">
        <v>-0.62286249437830676</v>
      </c>
      <c r="AN38" s="44">
        <v>0.62485912295295876</v>
      </c>
      <c r="AO38" s="45">
        <v>-1.6590711257763902</v>
      </c>
      <c r="AP38" s="44">
        <v>-2.9239886634239376E-2</v>
      </c>
      <c r="AQ38" s="44">
        <v>-2.9292947134219816E-2</v>
      </c>
      <c r="AR38" s="44">
        <v>-0.11156701351460896</v>
      </c>
      <c r="AS38" s="44">
        <v>-1.7210377734156657</v>
      </c>
      <c r="AT38" s="60"/>
      <c r="AU38" s="60"/>
      <c r="AV38" s="60"/>
      <c r="AW38" s="60"/>
      <c r="AX38" s="60"/>
      <c r="AY38" s="37">
        <v>11.108538846019215</v>
      </c>
      <c r="AZ38" s="37">
        <v>11.47246724609071</v>
      </c>
      <c r="BA38" s="2">
        <v>5.7914919709110606</v>
      </c>
      <c r="BB38" s="2">
        <v>6.038965780283351</v>
      </c>
      <c r="BC38" s="2">
        <v>8.5385300067565986</v>
      </c>
      <c r="BD38" s="2">
        <v>7.2633775576671198</v>
      </c>
    </row>
    <row r="39" spans="1:56">
      <c r="A39" s="39">
        <v>31958</v>
      </c>
      <c r="B39" s="37">
        <f>LN(RBA!D52)</f>
        <v>12.143904645818564</v>
      </c>
      <c r="C39" s="37">
        <f>LN(RBA!M52)</f>
        <v>11.482888848593689</v>
      </c>
      <c r="D39" s="37">
        <f>LN(RBA!G52)</f>
        <v>3.9608131695975781</v>
      </c>
      <c r="E39" s="37">
        <f>RBA!B52</f>
        <v>14.082666666666668</v>
      </c>
      <c r="F39" s="37">
        <f>RBA!C52</f>
        <v>14.299999999999999</v>
      </c>
      <c r="G39" s="37">
        <f>RBA!F52/RBA!F48*100-100</f>
        <v>7.118624980323446</v>
      </c>
      <c r="H39" s="37">
        <f>RBA!H52/RBA!H48*100-100</f>
        <v>9.2636579572446465</v>
      </c>
      <c r="I39" s="37">
        <f>LN(RBA!F52/RBA!F51)*400</f>
        <v>8.5271213368578938</v>
      </c>
      <c r="J39" s="37">
        <f>LN(RBA!H52/RBA!H51)*400</f>
        <v>6.1337456000426966</v>
      </c>
      <c r="K39" s="38">
        <f>RBA!I52</f>
        <v>6.75</v>
      </c>
      <c r="L39" s="37">
        <f>LN(RBA!K52)</f>
        <v>4.4691900834333467</v>
      </c>
      <c r="M39" s="37">
        <f>LN(RBA!L52)</f>
        <v>6.0097390466271099</v>
      </c>
      <c r="N39" s="37">
        <f>LN(RBA!O52)</f>
        <v>4.6390876399713266</v>
      </c>
      <c r="O39" s="37">
        <f>RBA!J52</f>
        <v>5.9044444444444437</v>
      </c>
      <c r="P39" s="60"/>
      <c r="Q39" s="41">
        <v>12.146552791949672</v>
      </c>
      <c r="R39" s="41">
        <v>11.496629149369978</v>
      </c>
      <c r="S39" s="41">
        <v>4.0479169429945259</v>
      </c>
      <c r="T39" s="41">
        <v>14.889176509306056</v>
      </c>
      <c r="U39" s="41">
        <v>14.983939187624026</v>
      </c>
      <c r="V39" s="41">
        <v>6.9716884353455999</v>
      </c>
      <c r="W39" s="41">
        <v>7.7106051498612445</v>
      </c>
      <c r="X39" s="41">
        <v>6.6636339624744085</v>
      </c>
      <c r="Y39" s="41">
        <v>7.3306742743089597</v>
      </c>
      <c r="Z39" s="42">
        <v>7.573150401273482</v>
      </c>
      <c r="AA39" s="41">
        <v>4.4852550246562659</v>
      </c>
      <c r="AB39" s="41">
        <v>6.0475832363594915</v>
      </c>
      <c r="AC39" s="41">
        <v>4.712932405545966</v>
      </c>
      <c r="AD39" s="41">
        <v>7.0604231069771322</v>
      </c>
      <c r="AE39" s="60"/>
      <c r="AF39" s="44">
        <v>-2.6481461311078647E-3</v>
      </c>
      <c r="AG39" s="44">
        <v>-1.3740300776289516E-2</v>
      </c>
      <c r="AH39" s="44">
        <v>-8.7103773396947748E-2</v>
      </c>
      <c r="AI39" s="44">
        <v>-0.80650984263938774</v>
      </c>
      <c r="AJ39" s="44">
        <v>-0.68393918762402706</v>
      </c>
      <c r="AK39" s="44">
        <v>0.14693654497784614</v>
      </c>
      <c r="AL39" s="44">
        <v>1.553052807383402</v>
      </c>
      <c r="AM39" s="44">
        <v>1.8634873743834852</v>
      </c>
      <c r="AN39" s="44">
        <v>-1.196928674266263</v>
      </c>
      <c r="AO39" s="45">
        <v>-0.82315040127348205</v>
      </c>
      <c r="AP39" s="44">
        <v>-1.6064941222919238E-2</v>
      </c>
      <c r="AQ39" s="44">
        <v>-3.7844189732381572E-2</v>
      </c>
      <c r="AR39" s="44">
        <v>-7.3844765574639482E-2</v>
      </c>
      <c r="AS39" s="44">
        <v>-1.1559786625326884</v>
      </c>
      <c r="AT39" s="60"/>
      <c r="AU39" s="60"/>
      <c r="AV39" s="60"/>
      <c r="AW39" s="60"/>
      <c r="AX39" s="60"/>
      <c r="AY39" s="37">
        <v>11.029516704275885</v>
      </c>
      <c r="AZ39" s="37">
        <v>11.390999225338316</v>
      </c>
      <c r="BA39" s="2">
        <v>5.7591520782881531</v>
      </c>
      <c r="BB39" s="2">
        <v>6.0006656425849609</v>
      </c>
      <c r="BC39" s="2">
        <v>8.4662309460726224</v>
      </c>
      <c r="BD39" s="2">
        <v>7.2006021281872989</v>
      </c>
    </row>
    <row r="40" spans="1:56">
      <c r="A40" s="39">
        <v>32050</v>
      </c>
      <c r="B40" s="37">
        <f>LN(RBA!D53)</f>
        <v>12.161854264814584</v>
      </c>
      <c r="C40" s="37">
        <f>LN(RBA!M53)</f>
        <v>11.497750911599281</v>
      </c>
      <c r="D40" s="37">
        <f>LN(RBA!G53)</f>
        <v>3.9871304779149512</v>
      </c>
      <c r="E40" s="37">
        <f>RBA!B53</f>
        <v>12.130666666666665</v>
      </c>
      <c r="F40" s="37">
        <f>RBA!C53</f>
        <v>12.410000000000002</v>
      </c>
      <c r="G40" s="37">
        <f>RBA!F53/RBA!F49*100-100</f>
        <v>6.9362588740645066</v>
      </c>
      <c r="H40" s="37">
        <f>RBA!H53/RBA!H49*100-100</f>
        <v>8.3333333333333286</v>
      </c>
      <c r="I40" s="37">
        <f>LN(RBA!F53/RBA!F52)*400</f>
        <v>5.5506350732168874</v>
      </c>
      <c r="J40" s="37">
        <f>LN(RBA!H53/RBA!H52)*400</f>
        <v>6.8967225738023812</v>
      </c>
      <c r="K40" s="38">
        <f>RBA!I53</f>
        <v>6.916666666666667</v>
      </c>
      <c r="L40" s="37">
        <f>LN(RBA!K53)</f>
        <v>4.5193835132873685</v>
      </c>
      <c r="M40" s="37">
        <f>LN(RBA!L53)</f>
        <v>6.0456425517152415</v>
      </c>
      <c r="N40" s="37">
        <f>LN(RBA!O53)</f>
        <v>4.6558514499464323</v>
      </c>
      <c r="O40" s="37">
        <f>RBA!J53</f>
        <v>6.2022222222222227</v>
      </c>
      <c r="P40" s="60"/>
      <c r="Q40" s="41">
        <v>12.155735318548439</v>
      </c>
      <c r="R40" s="41">
        <v>11.504490663988934</v>
      </c>
      <c r="S40" s="41">
        <v>4.0521908149383572</v>
      </c>
      <c r="T40" s="41">
        <v>14.832227903333733</v>
      </c>
      <c r="U40" s="41">
        <v>14.920791634716819</v>
      </c>
      <c r="V40" s="41">
        <v>6.9246913784959769</v>
      </c>
      <c r="W40" s="41">
        <v>7.6433588551987084</v>
      </c>
      <c r="X40" s="41">
        <v>6.5997565410445613</v>
      </c>
      <c r="Y40" s="41">
        <v>7.2426814527613796</v>
      </c>
      <c r="Z40" s="42">
        <v>7.5028833223122282</v>
      </c>
      <c r="AA40" s="41">
        <v>4.5164730047517905</v>
      </c>
      <c r="AB40" s="41">
        <v>6.07948162553852</v>
      </c>
      <c r="AC40" s="41">
        <v>4.7101707273330513</v>
      </c>
      <c r="AD40" s="41">
        <v>7.0320845496066493</v>
      </c>
      <c r="AE40" s="60"/>
      <c r="AF40" s="44">
        <v>6.1189462661452865E-3</v>
      </c>
      <c r="AG40" s="44">
        <v>-6.7397523896524092E-3</v>
      </c>
      <c r="AH40" s="44">
        <v>-6.5060337023405967E-2</v>
      </c>
      <c r="AI40" s="44">
        <v>-2.701561236667068</v>
      </c>
      <c r="AJ40" s="44">
        <v>-2.5107916347168171</v>
      </c>
      <c r="AK40" s="44">
        <v>1.1567495568529651E-2</v>
      </c>
      <c r="AL40" s="44">
        <v>0.68997447813462021</v>
      </c>
      <c r="AM40" s="44">
        <v>-1.0491214678276739</v>
      </c>
      <c r="AN40" s="44">
        <v>-0.34595887895899846</v>
      </c>
      <c r="AO40" s="45">
        <v>-0.58621665564556125</v>
      </c>
      <c r="AP40" s="44">
        <v>2.9105085355780602E-3</v>
      </c>
      <c r="AQ40" s="44">
        <v>-3.3839073823278554E-2</v>
      </c>
      <c r="AR40" s="44">
        <v>-5.4319277386619014E-2</v>
      </c>
      <c r="AS40" s="44">
        <v>-0.82986232738442656</v>
      </c>
      <c r="AT40" s="60"/>
      <c r="AU40" s="60"/>
      <c r="AV40" s="60"/>
      <c r="AW40" s="60"/>
      <c r="AX40" s="60"/>
      <c r="AY40" s="37">
        <v>10.950494562532555</v>
      </c>
      <c r="AZ40" s="37">
        <v>11.30953120458592</v>
      </c>
      <c r="BA40" s="2">
        <v>5.7268121856652465</v>
      </c>
      <c r="BB40" s="2">
        <v>5.9623655048865709</v>
      </c>
      <c r="BC40" s="2">
        <v>8.3939318853886462</v>
      </c>
      <c r="BD40" s="2">
        <v>7.1378266987074781</v>
      </c>
    </row>
    <row r="41" spans="1:56">
      <c r="A41" s="39">
        <v>32142</v>
      </c>
      <c r="B41" s="37">
        <f>LN(RBA!D54)</f>
        <v>12.181836303832405</v>
      </c>
      <c r="C41" s="37">
        <f>LN(RBA!M54)</f>
        <v>11.507862670627766</v>
      </c>
      <c r="D41" s="37">
        <f>LN(RBA!G54)</f>
        <v>3.9889840465642745</v>
      </c>
      <c r="E41" s="37">
        <f>RBA!B54</f>
        <v>11.432333333333332</v>
      </c>
      <c r="F41" s="37">
        <f>RBA!C54</f>
        <v>11.966666666666667</v>
      </c>
      <c r="G41" s="37">
        <f>RBA!F54/RBA!F50*100-100</f>
        <v>6.1834702074809798</v>
      </c>
      <c r="H41" s="37">
        <f>RBA!H54/RBA!H50*100-100</f>
        <v>7.2072072072072189</v>
      </c>
      <c r="I41" s="37">
        <f>LN(RBA!F54/RBA!F53)*400</f>
        <v>3.8336148652672626</v>
      </c>
      <c r="J41" s="37">
        <f>LN(RBA!H54/RBA!H53)*400</f>
        <v>6.7798233255093692</v>
      </c>
      <c r="K41" s="38">
        <f>RBA!I54</f>
        <v>6.875</v>
      </c>
      <c r="L41" s="37">
        <f>LN(RBA!K54)</f>
        <v>4.5787029997729203</v>
      </c>
      <c r="M41" s="37">
        <f>LN(RBA!L54)</f>
        <v>6.0788021208896525</v>
      </c>
      <c r="N41" s="37">
        <f>LN(RBA!O54)</f>
        <v>4.6078556775999173</v>
      </c>
      <c r="O41" s="37">
        <f>RBA!J54</f>
        <v>5.9472222222222229</v>
      </c>
      <c r="P41" s="60"/>
      <c r="Q41" s="41">
        <v>12.164719561460615</v>
      </c>
      <c r="R41" s="41">
        <v>11.512410105746135</v>
      </c>
      <c r="S41" s="41">
        <v>4.0572300945886193</v>
      </c>
      <c r="T41" s="41">
        <v>14.761265061214839</v>
      </c>
      <c r="U41" s="41">
        <v>14.843968723709194</v>
      </c>
      <c r="V41" s="41">
        <v>6.8634051546127131</v>
      </c>
      <c r="W41" s="41">
        <v>7.5585458781888688</v>
      </c>
      <c r="X41" s="41">
        <v>6.5155506340207827</v>
      </c>
      <c r="Y41" s="41">
        <v>7.1377283550885622</v>
      </c>
      <c r="Z41" s="42">
        <v>7.444203690330025</v>
      </c>
      <c r="AA41" s="41">
        <v>4.5478543037673713</v>
      </c>
      <c r="AB41" s="41">
        <v>6.1113910076036371</v>
      </c>
      <c r="AC41" s="41">
        <v>4.7088552902627026</v>
      </c>
      <c r="AD41" s="41">
        <v>7.0190276650122456</v>
      </c>
      <c r="AE41" s="60"/>
      <c r="AF41" s="44">
        <v>1.7116742371790394E-2</v>
      </c>
      <c r="AG41" s="44">
        <v>-4.5474351183685258E-3</v>
      </c>
      <c r="AH41" s="44">
        <v>-6.8246048024344752E-2</v>
      </c>
      <c r="AI41" s="44">
        <v>-3.3289317278815069</v>
      </c>
      <c r="AJ41" s="44">
        <v>-2.8773020570425274</v>
      </c>
      <c r="AK41" s="44">
        <v>-0.6799349471317333</v>
      </c>
      <c r="AL41" s="44">
        <v>-0.35133867098164995</v>
      </c>
      <c r="AM41" s="44">
        <v>-2.6819357687535201</v>
      </c>
      <c r="AN41" s="44">
        <v>-0.35790502957919301</v>
      </c>
      <c r="AO41" s="45">
        <v>-0.56920369033002505</v>
      </c>
      <c r="AP41" s="44">
        <v>3.0848696005548959E-2</v>
      </c>
      <c r="AQ41" s="44">
        <v>-3.2588886713984522E-2</v>
      </c>
      <c r="AR41" s="44">
        <v>-0.10099961266278523</v>
      </c>
      <c r="AS41" s="44">
        <v>-1.0718054427900228</v>
      </c>
      <c r="AT41" s="60"/>
      <c r="AU41" s="60"/>
      <c r="AV41" s="60"/>
      <c r="AW41" s="60"/>
      <c r="AX41" s="60"/>
      <c r="AY41" s="37">
        <v>10.871472420789225</v>
      </c>
      <c r="AZ41" s="37">
        <v>11.228063183833525</v>
      </c>
      <c r="BA41" s="2">
        <v>5.6944722930423399</v>
      </c>
      <c r="BB41" s="2">
        <v>5.9240653671881809</v>
      </c>
      <c r="BC41" s="2">
        <v>8.32163282470467</v>
      </c>
      <c r="BD41" s="2">
        <v>7.0750512692276573</v>
      </c>
    </row>
    <row r="42" spans="1:56">
      <c r="A42" s="39">
        <v>32233</v>
      </c>
      <c r="B42" s="37">
        <f>LN(RBA!D55)</f>
        <v>12.186170913323265</v>
      </c>
      <c r="C42" s="37">
        <f>LN(RBA!M55)</f>
        <v>11.516718263208924</v>
      </c>
      <c r="D42" s="37">
        <f>LN(RBA!G55)</f>
        <v>4.0377742107337067</v>
      </c>
      <c r="E42" s="37">
        <f>RBA!B55</f>
        <v>10.715333333333334</v>
      </c>
      <c r="F42" s="37">
        <f>RBA!C55</f>
        <v>10.983333333333334</v>
      </c>
      <c r="G42" s="37">
        <f>RBA!F55/RBA!F51*100-100</f>
        <v>7.9065093965966753</v>
      </c>
      <c r="H42" s="37">
        <f>RBA!H55/RBA!H51*100-100</f>
        <v>6.8432671081677796</v>
      </c>
      <c r="I42" s="37">
        <f>LN(RBA!F55/RBA!F54)*400</f>
        <v>12.526633727197753</v>
      </c>
      <c r="J42" s="37">
        <f>LN(RBA!H55/RBA!H54)*400</f>
        <v>6.6668209940846577</v>
      </c>
      <c r="K42" s="38">
        <f>RBA!I55</f>
        <v>6.833333333333333</v>
      </c>
      <c r="L42" s="37">
        <f>LN(RBA!K55)</f>
        <v>4.6025868520524877</v>
      </c>
      <c r="M42" s="37">
        <f>LN(RBA!L55)</f>
        <v>6.099168065789252</v>
      </c>
      <c r="N42" s="37">
        <f>LN(RBA!O55)</f>
        <v>4.6099283312163131</v>
      </c>
      <c r="O42" s="37">
        <f>RBA!J55</f>
        <v>5.9988888888888896</v>
      </c>
      <c r="P42" s="60"/>
      <c r="Q42" s="41">
        <v>12.173460902080254</v>
      </c>
      <c r="R42" s="41">
        <v>11.520362028952272</v>
      </c>
      <c r="S42" s="41">
        <v>4.0628074487481136</v>
      </c>
      <c r="T42" s="41">
        <v>14.677104956780349</v>
      </c>
      <c r="U42" s="41">
        <v>14.753537164640198</v>
      </c>
      <c r="V42" s="41">
        <v>6.7832667931790862</v>
      </c>
      <c r="W42" s="41">
        <v>7.4559696960612838</v>
      </c>
      <c r="X42" s="41">
        <v>6.406747043142011</v>
      </c>
      <c r="Y42" s="41">
        <v>7.0151394793517472</v>
      </c>
      <c r="Z42" s="42">
        <v>7.3926789213544888</v>
      </c>
      <c r="AA42" s="41">
        <v>4.5792511474096287</v>
      </c>
      <c r="AB42" s="41">
        <v>6.1432461459198509</v>
      </c>
      <c r="AC42" s="41">
        <v>4.7088083738066286</v>
      </c>
      <c r="AD42" s="41">
        <v>7.0181837973917762</v>
      </c>
      <c r="AE42" s="60"/>
      <c r="AF42" s="44">
        <v>1.27100112430103E-2</v>
      </c>
      <c r="AG42" s="44">
        <v>-3.6437657433481263E-3</v>
      </c>
      <c r="AH42" s="44">
        <v>-2.5033238014406933E-2</v>
      </c>
      <c r="AI42" s="44">
        <v>-3.9617716234470155</v>
      </c>
      <c r="AJ42" s="44">
        <v>-3.7702038313068638</v>
      </c>
      <c r="AK42" s="44">
        <v>1.1232426034175891</v>
      </c>
      <c r="AL42" s="44">
        <v>-0.61270258789350418</v>
      </c>
      <c r="AM42" s="44">
        <v>6.119886684055742</v>
      </c>
      <c r="AN42" s="44">
        <v>-0.34831848526708953</v>
      </c>
      <c r="AO42" s="45">
        <v>-0.55934558802115575</v>
      </c>
      <c r="AP42" s="44">
        <v>2.3335704642859056E-2</v>
      </c>
      <c r="AQ42" s="44">
        <v>-4.4078080130598885E-2</v>
      </c>
      <c r="AR42" s="44">
        <v>-9.8880042590315576E-2</v>
      </c>
      <c r="AS42" s="44">
        <v>-1.0192949085028866</v>
      </c>
      <c r="AT42" s="60"/>
      <c r="AU42" s="60"/>
      <c r="AV42" s="60"/>
      <c r="AW42" s="60"/>
      <c r="AX42" s="60"/>
      <c r="AY42" s="37">
        <v>10.792450279045894</v>
      </c>
      <c r="AZ42" s="37">
        <v>11.14659516308113</v>
      </c>
      <c r="BA42" s="2">
        <v>5.6621324004194324</v>
      </c>
      <c r="BB42" s="2">
        <v>5.88576522948979</v>
      </c>
      <c r="BC42" s="2">
        <v>8.2493337640206938</v>
      </c>
      <c r="BD42" s="2">
        <v>7.0122758397478364</v>
      </c>
    </row>
    <row r="43" spans="1:56">
      <c r="A43" s="39">
        <v>32324</v>
      </c>
      <c r="B43" s="37">
        <f>LN(RBA!D56)</f>
        <v>12.186900019741364</v>
      </c>
      <c r="C43" s="37">
        <f>LN(RBA!M56)</f>
        <v>11.515462244622199</v>
      </c>
      <c r="D43" s="37">
        <f>LN(RBA!G56)</f>
        <v>4.0809215418899605</v>
      </c>
      <c r="E43" s="37">
        <f>RBA!B56</f>
        <v>12.316666666666665</v>
      </c>
      <c r="F43" s="37">
        <f>RBA!C56</f>
        <v>12.256666666666668</v>
      </c>
      <c r="G43" s="37">
        <f>RBA!F56/RBA!F52*100-100</f>
        <v>8.1543411095624521</v>
      </c>
      <c r="H43" s="37">
        <f>RBA!H56/RBA!H52*100-100</f>
        <v>7.173913043478251</v>
      </c>
      <c r="I43" s="37">
        <f>LN(RBA!F56/RBA!F55)*400</f>
        <v>9.4447584602042021</v>
      </c>
      <c r="J43" s="37">
        <f>LN(RBA!H56/RBA!H55)*400</f>
        <v>7.3697069304233143</v>
      </c>
      <c r="K43" s="38">
        <f>RBA!I56</f>
        <v>7.5</v>
      </c>
      <c r="L43" s="37">
        <f>LN(RBA!K56)</f>
        <v>4.6480764069985492</v>
      </c>
      <c r="M43" s="37">
        <f>LN(RBA!L56)</f>
        <v>6.1300692984566636</v>
      </c>
      <c r="N43" s="37">
        <f>LN(RBA!O56)</f>
        <v>4.6868267455419375</v>
      </c>
      <c r="O43" s="37">
        <f>RBA!J56</f>
        <v>6.402222222222222</v>
      </c>
      <c r="P43" s="60"/>
      <c r="Q43" s="41">
        <v>12.181925419765397</v>
      </c>
      <c r="R43" s="41">
        <v>11.528318145771092</v>
      </c>
      <c r="S43" s="41">
        <v>4.0686528904396271</v>
      </c>
      <c r="T43" s="41">
        <v>14.578483981531313</v>
      </c>
      <c r="U43" s="41">
        <v>14.647765353763228</v>
      </c>
      <c r="V43" s="41">
        <v>6.6792883643364176</v>
      </c>
      <c r="W43" s="41">
        <v>7.335214199376149</v>
      </c>
      <c r="X43" s="41">
        <v>6.2674003602917132</v>
      </c>
      <c r="Y43" s="41">
        <v>6.8740156329686881</v>
      </c>
      <c r="Z43" s="42">
        <v>7.3435206791067822</v>
      </c>
      <c r="AA43" s="41">
        <v>4.6105350418201878</v>
      </c>
      <c r="AB43" s="41">
        <v>6.1749614357979743</v>
      </c>
      <c r="AC43" s="41">
        <v>4.7097891326786252</v>
      </c>
      <c r="AD43" s="41">
        <v>7.0258144125413544</v>
      </c>
      <c r="AE43" s="60"/>
      <c r="AF43" s="44">
        <v>4.9745999759664983E-3</v>
      </c>
      <c r="AG43" s="44">
        <v>-1.2855901148892457E-2</v>
      </c>
      <c r="AH43" s="44">
        <v>1.2268651450333401E-2</v>
      </c>
      <c r="AI43" s="44">
        <v>-2.2618173148646488</v>
      </c>
      <c r="AJ43" s="44">
        <v>-2.3910986870965605</v>
      </c>
      <c r="AK43" s="44">
        <v>1.4750527452260345</v>
      </c>
      <c r="AL43" s="44">
        <v>-0.16130115589789806</v>
      </c>
      <c r="AM43" s="44">
        <v>3.1773580999124889</v>
      </c>
      <c r="AN43" s="44">
        <v>0.49569129745462615</v>
      </c>
      <c r="AO43" s="45">
        <v>0.15647932089321781</v>
      </c>
      <c r="AP43" s="44">
        <v>3.7541365178361374E-2</v>
      </c>
      <c r="AQ43" s="44">
        <v>-4.4892137341310701E-2</v>
      </c>
      <c r="AR43" s="44">
        <v>-2.2962387136687745E-2</v>
      </c>
      <c r="AS43" s="44">
        <v>-0.62359219031913238</v>
      </c>
      <c r="AT43" s="60"/>
      <c r="AU43" s="60"/>
      <c r="AV43" s="60"/>
      <c r="AW43" s="60"/>
      <c r="AX43" s="60"/>
      <c r="AY43" s="37">
        <v>10.713428137302564</v>
      </c>
      <c r="AZ43" s="37">
        <v>11.065127142328736</v>
      </c>
      <c r="BA43" s="2">
        <v>5.6297925077965258</v>
      </c>
      <c r="BB43" s="2">
        <v>5.8474650917914008</v>
      </c>
      <c r="BC43" s="2">
        <v>8.1770347033367177</v>
      </c>
      <c r="BD43" s="2">
        <v>6.9495004102680156</v>
      </c>
    </row>
    <row r="44" spans="1:56">
      <c r="A44" s="39">
        <v>32416</v>
      </c>
      <c r="B44" s="37">
        <f>LN(RBA!D57)</f>
        <v>12.19500664254624</v>
      </c>
      <c r="C44" s="37">
        <f>LN(RBA!M57)</f>
        <v>11.529566236118352</v>
      </c>
      <c r="D44" s="37">
        <f>LN(RBA!G57)</f>
        <v>4.133565275375382</v>
      </c>
      <c r="E44" s="37">
        <f>RBA!B57</f>
        <v>12.897333333333334</v>
      </c>
      <c r="F44" s="37">
        <f>RBA!C57</f>
        <v>13.346666666666666</v>
      </c>
      <c r="G44" s="37">
        <f>RBA!F57/RBA!F53*100-100</f>
        <v>9.586594127138909</v>
      </c>
      <c r="H44" s="37">
        <f>RBA!H57/RBA!H53*100-100</f>
        <v>7.2649572649572889</v>
      </c>
      <c r="I44" s="37">
        <f>LN(RBA!F57/RBA!F56)*400</f>
        <v>10.812938821869315</v>
      </c>
      <c r="J44" s="37">
        <f>LN(RBA!H57/RBA!H56)*400</f>
        <v>7.2363782596157051</v>
      </c>
      <c r="K44" s="38">
        <f>RBA!I57</f>
        <v>8.0833333333333339</v>
      </c>
      <c r="L44" s="37">
        <f>LN(RBA!K57)</f>
        <v>4.6846281073228067</v>
      </c>
      <c r="M44" s="37">
        <f>LN(RBA!L57)</f>
        <v>6.1624196666766053</v>
      </c>
      <c r="N44" s="37">
        <f>LN(RBA!O57)</f>
        <v>4.7550447524038981</v>
      </c>
      <c r="O44" s="37">
        <f>RBA!J57</f>
        <v>6.8722222222222227</v>
      </c>
      <c r="P44" s="60"/>
      <c r="Q44" s="41">
        <v>12.190087137631112</v>
      </c>
      <c r="R44" s="41">
        <v>11.536247891012753</v>
      </c>
      <c r="S44" s="41">
        <v>4.0744807869121891</v>
      </c>
      <c r="T44" s="41">
        <v>14.46166241970413</v>
      </c>
      <c r="U44" s="41">
        <v>14.52256530993712</v>
      </c>
      <c r="V44" s="41">
        <v>6.5471839648531658</v>
      </c>
      <c r="W44" s="41">
        <v>7.1954803395762283</v>
      </c>
      <c r="X44" s="41">
        <v>6.0953901065308926</v>
      </c>
      <c r="Y44" s="41">
        <v>6.7132399243038483</v>
      </c>
      <c r="Z44" s="42">
        <v>7.2915910363155554</v>
      </c>
      <c r="AA44" s="41">
        <v>4.6415920779560746</v>
      </c>
      <c r="AB44" s="41">
        <v>6.2064237237487392</v>
      </c>
      <c r="AC44" s="41">
        <v>4.711494921565869</v>
      </c>
      <c r="AD44" s="41">
        <v>7.0375439169392813</v>
      </c>
      <c r="AE44" s="60"/>
      <c r="AF44" s="44">
        <v>4.9195049151276038E-3</v>
      </c>
      <c r="AG44" s="44">
        <v>-6.6816548944004239E-3</v>
      </c>
      <c r="AH44" s="44">
        <v>5.9084488463192919E-2</v>
      </c>
      <c r="AI44" s="44">
        <v>-1.5643290863707957</v>
      </c>
      <c r="AJ44" s="44">
        <v>-1.1758986432704539</v>
      </c>
      <c r="AK44" s="44">
        <v>3.0394101622857432</v>
      </c>
      <c r="AL44" s="44">
        <v>6.9476925381060539E-2</v>
      </c>
      <c r="AM44" s="44">
        <v>4.7175487153384221</v>
      </c>
      <c r="AN44" s="44">
        <v>0.52313833531185683</v>
      </c>
      <c r="AO44" s="45">
        <v>0.79174229701777854</v>
      </c>
      <c r="AP44" s="44">
        <v>4.3036029366732009E-2</v>
      </c>
      <c r="AQ44" s="44">
        <v>-4.400405707213384E-2</v>
      </c>
      <c r="AR44" s="44">
        <v>4.3549830838029102E-2</v>
      </c>
      <c r="AS44" s="44">
        <v>-0.1653216947170586</v>
      </c>
      <c r="AT44" s="60"/>
      <c r="AU44" s="60"/>
      <c r="AV44" s="60"/>
      <c r="AW44" s="60"/>
      <c r="AX44" s="60"/>
      <c r="AY44" s="37">
        <v>10.634405995559234</v>
      </c>
      <c r="AZ44" s="37">
        <v>10.983659121576341</v>
      </c>
      <c r="BA44" s="2">
        <v>5.5974526151736193</v>
      </c>
      <c r="BB44" s="2">
        <v>5.8091649540930099</v>
      </c>
      <c r="BC44" s="2">
        <v>8.1047356426527415</v>
      </c>
      <c r="BD44" s="2">
        <v>6.8867249807881947</v>
      </c>
    </row>
    <row r="45" spans="1:56">
      <c r="A45" s="39">
        <v>32508</v>
      </c>
      <c r="B45" s="37">
        <f>LN(RBA!D58)</f>
        <v>12.210637212027754</v>
      </c>
      <c r="C45" s="37">
        <f>LN(RBA!M58)</f>
        <v>11.545218390166491</v>
      </c>
      <c r="D45" s="37">
        <f>LN(RBA!G58)</f>
        <v>4.1399550734741526</v>
      </c>
      <c r="E45" s="37">
        <f>RBA!B58</f>
        <v>14.11</v>
      </c>
      <c r="F45" s="37">
        <f>RBA!C58</f>
        <v>14.613333333333335</v>
      </c>
      <c r="G45" s="37">
        <f>RBA!F58/RBA!F54*100-100</f>
        <v>10.302707638607771</v>
      </c>
      <c r="H45" s="37">
        <f>RBA!H58/RBA!H54*100-100</f>
        <v>7.5630252100840352</v>
      </c>
      <c r="I45" s="37">
        <f>LN(RBA!F58/RBA!F57)*400</f>
        <v>6.4389841577511309</v>
      </c>
      <c r="J45" s="37">
        <f>LN(RBA!H58/RBA!H57)*400</f>
        <v>7.8898021391114295</v>
      </c>
      <c r="K45" s="38">
        <f>RBA!I58</f>
        <v>8.4583333333333339</v>
      </c>
      <c r="L45" s="37">
        <f>LN(RBA!K58)</f>
        <v>4.7312828779776854</v>
      </c>
      <c r="M45" s="37">
        <f>LN(RBA!L58)</f>
        <v>6.2190462353068012</v>
      </c>
      <c r="N45" s="37">
        <f>LN(RBA!O58)</f>
        <v>4.7768381544797487</v>
      </c>
      <c r="O45" s="37">
        <f>RBA!J58</f>
        <v>7.266111111111111</v>
      </c>
      <c r="P45" s="60"/>
      <c r="Q45" s="41">
        <v>12.197923187917455</v>
      </c>
      <c r="R45" s="41">
        <v>11.5441126645492</v>
      </c>
      <c r="S45" s="41">
        <v>4.0800131733219853</v>
      </c>
      <c r="T45" s="41">
        <v>14.321486919713408</v>
      </c>
      <c r="U45" s="41">
        <v>14.372354615341274</v>
      </c>
      <c r="V45" s="41">
        <v>6.3835895994635568</v>
      </c>
      <c r="W45" s="41">
        <v>7.0358682548818496</v>
      </c>
      <c r="X45" s="41">
        <v>5.8905816517329983</v>
      </c>
      <c r="Y45" s="41">
        <v>6.5320052687826005</v>
      </c>
      <c r="Z45" s="42">
        <v>7.2318498652850183</v>
      </c>
      <c r="AA45" s="41">
        <v>4.6723318101275524</v>
      </c>
      <c r="AB45" s="41">
        <v>6.2374917986970404</v>
      </c>
      <c r="AC45" s="41">
        <v>4.7136087436635759</v>
      </c>
      <c r="AD45" s="41">
        <v>7.048606971944908</v>
      </c>
      <c r="AE45" s="60"/>
      <c r="AF45" s="44">
        <v>1.2714024110298539E-2</v>
      </c>
      <c r="AG45" s="44">
        <v>1.1057256172914975E-3</v>
      </c>
      <c r="AH45" s="44">
        <v>5.9941900152167271E-2</v>
      </c>
      <c r="AI45" s="44">
        <v>-0.21148691971340838</v>
      </c>
      <c r="AJ45" s="44">
        <v>0.24097871799206061</v>
      </c>
      <c r="AK45" s="44">
        <v>3.9191180391442142</v>
      </c>
      <c r="AL45" s="44">
        <v>0.52715695520218553</v>
      </c>
      <c r="AM45" s="44">
        <v>0.54840250601813256</v>
      </c>
      <c r="AN45" s="44">
        <v>1.357796870328829</v>
      </c>
      <c r="AO45" s="45">
        <v>1.2264834680483157</v>
      </c>
      <c r="AP45" s="44">
        <v>5.8951067850133043E-2</v>
      </c>
      <c r="AQ45" s="44">
        <v>-1.8445563390239172E-2</v>
      </c>
      <c r="AR45" s="44">
        <v>6.3229410816172837E-2</v>
      </c>
      <c r="AS45" s="44">
        <v>0.21750413916620293</v>
      </c>
      <c r="AT45" s="60"/>
      <c r="AU45" s="60"/>
      <c r="AV45" s="60"/>
      <c r="AW45" s="60"/>
      <c r="AX45" s="60"/>
      <c r="AY45" s="37">
        <v>10.555383853815904</v>
      </c>
      <c r="AZ45" s="37">
        <v>10.902191100823945</v>
      </c>
      <c r="BA45" s="2">
        <v>5.5651127225507118</v>
      </c>
      <c r="BB45" s="2">
        <v>5.7708648163946199</v>
      </c>
      <c r="BC45" s="2">
        <v>8.0324365819687635</v>
      </c>
      <c r="BD45" s="2">
        <v>6.8239495513083739</v>
      </c>
    </row>
    <row r="46" spans="1:56">
      <c r="A46" s="39">
        <v>32598</v>
      </c>
      <c r="B46" s="37">
        <f>LN(RBA!D59)</f>
        <v>12.220818390676014</v>
      </c>
      <c r="C46" s="37">
        <f>LN(RBA!M59)</f>
        <v>11.567271594710341</v>
      </c>
      <c r="D46" s="37">
        <f>LN(RBA!G59)</f>
        <v>4.1850989254905651</v>
      </c>
      <c r="E46" s="37">
        <f>RBA!B59</f>
        <v>15.698</v>
      </c>
      <c r="F46" s="37">
        <f>RBA!C59</f>
        <v>16.45</v>
      </c>
      <c r="G46" s="37">
        <f>RBA!F59/RBA!F55*100-100</f>
        <v>8.9531208605177568</v>
      </c>
      <c r="H46" s="37">
        <f>RBA!H59/RBA!H55*100-100</f>
        <v>6.8181818181818414</v>
      </c>
      <c r="I46" s="37">
        <f>LN(RBA!F59/RBA!F58)*400</f>
        <v>7.6023265121779637</v>
      </c>
      <c r="J46" s="37">
        <f>LN(RBA!H59/RBA!H58)*400</f>
        <v>3.8872997875685384</v>
      </c>
      <c r="K46" s="38">
        <f>RBA!I59</f>
        <v>9.625</v>
      </c>
      <c r="L46" s="37">
        <f>LN(RBA!K59)</f>
        <v>4.8050041678666773</v>
      </c>
      <c r="M46" s="37">
        <f>LN(RBA!L59)</f>
        <v>6.2843337680136822</v>
      </c>
      <c r="N46" s="37">
        <f>LN(RBA!O59)</f>
        <v>4.7986425051196724</v>
      </c>
      <c r="O46" s="37">
        <f>RBA!J59</f>
        <v>8.0016666666666669</v>
      </c>
      <c r="P46" s="60"/>
      <c r="Q46" s="41">
        <v>12.205413777555053</v>
      </c>
      <c r="R46" s="41">
        <v>11.551869690218066</v>
      </c>
      <c r="S46" s="41">
        <v>4.0850090126304899</v>
      </c>
      <c r="T46" s="41">
        <v>14.151826424294773</v>
      </c>
      <c r="U46" s="41">
        <v>14.19081591550305</v>
      </c>
      <c r="V46" s="41">
        <v>6.1870409042532462</v>
      </c>
      <c r="W46" s="41">
        <v>6.855521506591705</v>
      </c>
      <c r="X46" s="41">
        <v>5.6557888337185673</v>
      </c>
      <c r="Y46" s="41">
        <v>6.3298315432898882</v>
      </c>
      <c r="Z46" s="42">
        <v>7.159751877255017</v>
      </c>
      <c r="AA46" s="41">
        <v>4.7026906901632399</v>
      </c>
      <c r="AB46" s="41">
        <v>6.2679969470321035</v>
      </c>
      <c r="AC46" s="41">
        <v>4.7158408208112368</v>
      </c>
      <c r="AD46" s="41">
        <v>7.0541349128583883</v>
      </c>
      <c r="AE46" s="60"/>
      <c r="AF46" s="44">
        <v>1.540461312096042E-2</v>
      </c>
      <c r="AG46" s="44">
        <v>1.540190449227552E-2</v>
      </c>
      <c r="AH46" s="44">
        <v>0.10008991286007518</v>
      </c>
      <c r="AI46" s="44">
        <v>1.5461735757052271</v>
      </c>
      <c r="AJ46" s="44">
        <v>2.2591840844969493</v>
      </c>
      <c r="AK46" s="44">
        <v>2.7660799562645106</v>
      </c>
      <c r="AL46" s="44">
        <v>-3.733968840986357E-2</v>
      </c>
      <c r="AM46" s="44">
        <v>1.9465376784593964</v>
      </c>
      <c r="AN46" s="44">
        <v>-2.4425317557213497</v>
      </c>
      <c r="AO46" s="45">
        <v>2.465248122744983</v>
      </c>
      <c r="AP46" s="44">
        <v>0.10231347770343735</v>
      </c>
      <c r="AQ46" s="44">
        <v>1.6336820981578626E-2</v>
      </c>
      <c r="AR46" s="44">
        <v>8.2801684308435597E-2</v>
      </c>
      <c r="AS46" s="44">
        <v>0.94753175380827859</v>
      </c>
      <c r="AT46" s="60"/>
      <c r="AU46" s="60"/>
      <c r="AV46" s="60"/>
      <c r="AW46" s="60"/>
      <c r="AX46" s="60"/>
      <c r="AY46" s="37">
        <v>10.476361712072574</v>
      </c>
      <c r="AZ46" s="37">
        <v>10.82072308007155</v>
      </c>
      <c r="BA46" s="2">
        <v>5.5327728299278052</v>
      </c>
      <c r="BB46" s="2">
        <v>5.7325646786962299</v>
      </c>
      <c r="BC46" s="2">
        <v>7.9601375212847874</v>
      </c>
      <c r="BD46" s="2">
        <v>6.761174121828553</v>
      </c>
    </row>
    <row r="47" spans="1:56">
      <c r="A47" s="39">
        <v>32689</v>
      </c>
      <c r="B47" s="37">
        <f>LN(RBA!D60)</f>
        <v>12.241681072997542</v>
      </c>
      <c r="C47" s="37">
        <f>LN(RBA!M60)</f>
        <v>11.576106815568354</v>
      </c>
      <c r="D47" s="37">
        <f>LN(RBA!G60)</f>
        <v>4.1789920362823851</v>
      </c>
      <c r="E47" s="37">
        <f>RBA!B60</f>
        <v>17.243333333333332</v>
      </c>
      <c r="F47" s="37">
        <f>RBA!C60</f>
        <v>17.783333333333335</v>
      </c>
      <c r="G47" s="37">
        <f>RBA!F60/RBA!F56*100-100</f>
        <v>8.1785619595382713</v>
      </c>
      <c r="H47" s="37">
        <f>RBA!H60/RBA!H56*100-100</f>
        <v>7.5050709939148135</v>
      </c>
      <c r="I47" s="37">
        <f>LN(RBA!F60/RBA!F59)*400</f>
        <v>6.5909614411749127</v>
      </c>
      <c r="J47" s="37">
        <f>LN(RBA!H60/RBA!H59)*400</f>
        <v>9.9336528150953569</v>
      </c>
      <c r="K47" s="38">
        <f>RBA!I60</f>
        <v>9.7083333333333339</v>
      </c>
      <c r="L47" s="37">
        <f>LN(RBA!K60)</f>
        <v>4.8031107945156233</v>
      </c>
      <c r="M47" s="37">
        <f>LN(RBA!L60)</f>
        <v>6.3385993785424928</v>
      </c>
      <c r="N47" s="37">
        <f>LN(RBA!O60)</f>
        <v>4.747714318745845</v>
      </c>
      <c r="O47" s="37">
        <f>RBA!J60</f>
        <v>8.3827777777777772</v>
      </c>
      <c r="P47" s="60"/>
      <c r="Q47" s="41">
        <v>12.212547059739595</v>
      </c>
      <c r="R47" s="41">
        <v>11.559476882935492</v>
      </c>
      <c r="S47" s="41">
        <v>4.0892647314867707</v>
      </c>
      <c r="T47" s="41">
        <v>13.946417696859028</v>
      </c>
      <c r="U47" s="41">
        <v>13.971782467648541</v>
      </c>
      <c r="V47" s="41">
        <v>5.958522964082352</v>
      </c>
      <c r="W47" s="41">
        <v>6.6539131291014852</v>
      </c>
      <c r="X47" s="41">
        <v>5.3941682418743957</v>
      </c>
      <c r="Y47" s="41">
        <v>6.107087247754607</v>
      </c>
      <c r="Z47" s="42">
        <v>7.0715183356329252</v>
      </c>
      <c r="AA47" s="41">
        <v>4.7326420143091594</v>
      </c>
      <c r="AB47" s="41">
        <v>6.2977589266660319</v>
      </c>
      <c r="AC47" s="41">
        <v>4.7179408932301019</v>
      </c>
      <c r="AD47" s="41">
        <v>7.0493950150668514</v>
      </c>
      <c r="AE47" s="60"/>
      <c r="AF47" s="44">
        <v>2.9134013257946734E-2</v>
      </c>
      <c r="AG47" s="44">
        <v>1.662993263286161E-2</v>
      </c>
      <c r="AH47" s="44">
        <v>8.9727304795614415E-2</v>
      </c>
      <c r="AI47" s="44">
        <v>3.2969156364743046</v>
      </c>
      <c r="AJ47" s="44">
        <v>3.8115508656847936</v>
      </c>
      <c r="AK47" s="44">
        <v>2.2200389954559192</v>
      </c>
      <c r="AL47" s="44">
        <v>0.85115786481332822</v>
      </c>
      <c r="AM47" s="44">
        <v>1.196793199300517</v>
      </c>
      <c r="AN47" s="44">
        <v>3.8265655673407499</v>
      </c>
      <c r="AO47" s="45">
        <v>2.6368149977004087</v>
      </c>
      <c r="AP47" s="44">
        <v>7.0468780206463855E-2</v>
      </c>
      <c r="AQ47" s="44">
        <v>4.0840451876460904E-2</v>
      </c>
      <c r="AR47" s="44">
        <v>2.9773425515743135E-2</v>
      </c>
      <c r="AS47" s="44">
        <v>1.3333827627109258</v>
      </c>
      <c r="AT47" s="60"/>
      <c r="AU47" s="60"/>
      <c r="AV47" s="60"/>
      <c r="AW47" s="60"/>
      <c r="AX47" s="60"/>
      <c r="AY47" s="37">
        <v>10.397339570329244</v>
      </c>
      <c r="AZ47" s="37">
        <v>10.739255059319156</v>
      </c>
      <c r="BA47" s="2">
        <v>5.5004329373048986</v>
      </c>
      <c r="BB47" s="2">
        <v>5.6942645409978399</v>
      </c>
      <c r="BC47" s="2">
        <v>7.8878384606008112</v>
      </c>
      <c r="BD47" s="2">
        <v>6.6983986923487322</v>
      </c>
    </row>
    <row r="48" spans="1:56">
      <c r="A48" s="39">
        <v>32781</v>
      </c>
      <c r="B48" s="37">
        <f>LN(RBA!D61)</f>
        <v>12.250046467818787</v>
      </c>
      <c r="C48" s="37">
        <f>LN(RBA!M61)</f>
        <v>11.58490188125773</v>
      </c>
      <c r="D48" s="37">
        <f>LN(RBA!G61)</f>
        <v>4.1620032106959153</v>
      </c>
      <c r="E48" s="37">
        <f>RBA!B61</f>
        <v>17.947333333333333</v>
      </c>
      <c r="F48" s="37">
        <f>RBA!C61</f>
        <v>18.046666666666667</v>
      </c>
      <c r="G48" s="37">
        <f>RBA!F61/RBA!F57*100-100</f>
        <v>6.3999261235558009</v>
      </c>
      <c r="H48" s="37">
        <f>RBA!H61/RBA!H57*100-100</f>
        <v>7.9681274900398336</v>
      </c>
      <c r="I48" s="37">
        <f>LN(RBA!F61/RBA!F60)*400</f>
        <v>4.1816065255873927</v>
      </c>
      <c r="J48" s="37">
        <f>LN(RBA!H61/RBA!H60)*400</f>
        <v>8.9555979573914737</v>
      </c>
      <c r="K48" s="38">
        <f>RBA!I61</f>
        <v>8.25</v>
      </c>
      <c r="L48" s="37">
        <f>LN(RBA!K61)</f>
        <v>4.8056999624307153</v>
      </c>
      <c r="M48" s="37">
        <f>LN(RBA!L61)</f>
        <v>6.3904403115645909</v>
      </c>
      <c r="N48" s="37">
        <f>LN(RBA!O61)</f>
        <v>4.747093143919872</v>
      </c>
      <c r="O48" s="37">
        <f>RBA!J61</f>
        <v>7.9655555555555546</v>
      </c>
      <c r="P48" s="60"/>
      <c r="Q48" s="41">
        <v>12.219320815549972</v>
      </c>
      <c r="R48" s="41">
        <v>11.566901783807927</v>
      </c>
      <c r="S48" s="41">
        <v>4.092639312735435</v>
      </c>
      <c r="T48" s="41">
        <v>13.699963859301787</v>
      </c>
      <c r="U48" s="41">
        <v>13.710499519056658</v>
      </c>
      <c r="V48" s="41">
        <v>5.7007496637836566</v>
      </c>
      <c r="W48" s="41">
        <v>6.4304928195016249</v>
      </c>
      <c r="X48" s="41">
        <v>5.1100930516363166</v>
      </c>
      <c r="Y48" s="41">
        <v>5.8626142997583282</v>
      </c>
      <c r="Z48" s="42">
        <v>6.9649112839028318</v>
      </c>
      <c r="AA48" s="41">
        <v>4.7622230247348973</v>
      </c>
      <c r="AB48" s="41">
        <v>6.3266077060240429</v>
      </c>
      <c r="AC48" s="41">
        <v>4.7197104521941133</v>
      </c>
      <c r="AD48" s="41">
        <v>7.0302467613035571</v>
      </c>
      <c r="AE48" s="60"/>
      <c r="AF48" s="44">
        <v>3.0725652268815296E-2</v>
      </c>
      <c r="AG48" s="44">
        <v>1.8000097449803576E-2</v>
      </c>
      <c r="AH48" s="44">
        <v>6.9363897960480259E-2</v>
      </c>
      <c r="AI48" s="44">
        <v>4.2473694740315455</v>
      </c>
      <c r="AJ48" s="44">
        <v>4.3361671476100092</v>
      </c>
      <c r="AK48" s="44">
        <v>0.69917645977214438</v>
      </c>
      <c r="AL48" s="44">
        <v>1.5376346705382087</v>
      </c>
      <c r="AM48" s="44">
        <v>-0.9284865260489239</v>
      </c>
      <c r="AN48" s="44">
        <v>3.0929836576331455</v>
      </c>
      <c r="AO48" s="45">
        <v>1.2850887160971682</v>
      </c>
      <c r="AP48" s="44">
        <v>4.3476937695817952E-2</v>
      </c>
      <c r="AQ48" s="44">
        <v>6.3832605540548037E-2</v>
      </c>
      <c r="AR48" s="44">
        <v>2.738269172575869E-2</v>
      </c>
      <c r="AS48" s="44">
        <v>0.93530879425199753</v>
      </c>
      <c r="AT48" s="60"/>
      <c r="AU48" s="60"/>
      <c r="AV48" s="60"/>
      <c r="AW48" s="60"/>
      <c r="AX48" s="60"/>
      <c r="AY48" s="37">
        <v>10.318317428585914</v>
      </c>
      <c r="AZ48" s="37">
        <v>10.657787038566761</v>
      </c>
      <c r="BA48" s="2">
        <v>5.4680930446819911</v>
      </c>
      <c r="BB48" s="2">
        <v>5.6559644032994498</v>
      </c>
      <c r="BC48" s="2">
        <v>7.815539399916835</v>
      </c>
      <c r="BD48" s="2">
        <v>6.6356232628689114</v>
      </c>
    </row>
    <row r="49" spans="1:56">
      <c r="A49" s="39">
        <v>32873</v>
      </c>
      <c r="B49" s="37">
        <f>LN(RBA!D62)</f>
        <v>12.247300957492316</v>
      </c>
      <c r="C49" s="37">
        <f>LN(RBA!M62)</f>
        <v>11.592272546136353</v>
      </c>
      <c r="D49" s="37">
        <f>LN(RBA!G62)</f>
        <v>4.165113633110308</v>
      </c>
      <c r="E49" s="37">
        <f>RBA!B62</f>
        <v>18.129333333333332</v>
      </c>
      <c r="F49" s="37">
        <f>RBA!C62</f>
        <v>18.166666666666668</v>
      </c>
      <c r="G49" s="37">
        <f>RBA!F62/RBA!F58*100-100</f>
        <v>6.8385134058677579</v>
      </c>
      <c r="H49" s="37">
        <f>RBA!H62/RBA!H58*100-100</f>
        <v>7.8125</v>
      </c>
      <c r="I49" s="37">
        <f>LN(RBA!F62/RBA!F61)*400</f>
        <v>8.0844207000460617</v>
      </c>
      <c r="J49" s="37">
        <f>LN(RBA!H62/RBA!H61)*400</f>
        <v>7.3128179349796287</v>
      </c>
      <c r="K49" s="38">
        <f>RBA!I62</f>
        <v>8.25</v>
      </c>
      <c r="L49" s="37">
        <f>LN(RBA!K62)</f>
        <v>4.8158362157911885</v>
      </c>
      <c r="M49" s="37">
        <f>LN(RBA!L62)</f>
        <v>6.4145321515799729</v>
      </c>
      <c r="N49" s="37">
        <f>LN(RBA!O62)</f>
        <v>4.776197475701208</v>
      </c>
      <c r="O49" s="37">
        <f>RBA!J62</f>
        <v>8.2077777777777765</v>
      </c>
      <c r="P49" s="60"/>
      <c r="Q49" s="41">
        <v>12.225751034823363</v>
      </c>
      <c r="R49" s="41">
        <v>11.574122327649714</v>
      </c>
      <c r="S49" s="41">
        <v>4.0950478187865862</v>
      </c>
      <c r="T49" s="41">
        <v>13.409228605791466</v>
      </c>
      <c r="U49" s="41">
        <v>13.40459453629736</v>
      </c>
      <c r="V49" s="41">
        <v>5.4178224125621037</v>
      </c>
      <c r="W49" s="41">
        <v>6.1852422485480663</v>
      </c>
      <c r="X49" s="41">
        <v>4.8086844341897264</v>
      </c>
      <c r="Y49" s="41">
        <v>5.5976462203622086</v>
      </c>
      <c r="Z49" s="42">
        <v>6.8393407749223876</v>
      </c>
      <c r="AA49" s="41">
        <v>4.7915150065976704</v>
      </c>
      <c r="AB49" s="41">
        <v>6.3543987788137768</v>
      </c>
      <c r="AC49" s="41">
        <v>4.7209695973681605</v>
      </c>
      <c r="AD49" s="41">
        <v>6.9933829985284586</v>
      </c>
      <c r="AE49" s="60"/>
      <c r="AF49" s="44">
        <v>2.1549922668953059E-2</v>
      </c>
      <c r="AG49" s="44">
        <v>1.8150218486638892E-2</v>
      </c>
      <c r="AH49" s="44">
        <v>7.0065814323721831E-2</v>
      </c>
      <c r="AI49" s="44">
        <v>4.7201047275418659</v>
      </c>
      <c r="AJ49" s="44">
        <v>4.7620721303693081</v>
      </c>
      <c r="AK49" s="44">
        <v>1.4206909933056542</v>
      </c>
      <c r="AL49" s="44">
        <v>1.6272577514519337</v>
      </c>
      <c r="AM49" s="44">
        <v>3.2757362658563354</v>
      </c>
      <c r="AN49" s="44">
        <v>1.7151717146174201</v>
      </c>
      <c r="AO49" s="45">
        <v>1.4106592250776124</v>
      </c>
      <c r="AP49" s="44">
        <v>2.4321209193518101E-2</v>
      </c>
      <c r="AQ49" s="44">
        <v>6.0133372766196125E-2</v>
      </c>
      <c r="AR49" s="44">
        <v>5.5227878333047542E-2</v>
      </c>
      <c r="AS49" s="44">
        <v>1.2143947792493179</v>
      </c>
      <c r="AT49" s="60"/>
      <c r="AU49" s="60"/>
      <c r="AV49" s="60"/>
      <c r="AW49" s="60"/>
      <c r="AX49" s="60"/>
      <c r="AY49" s="37">
        <v>10.239295286842584</v>
      </c>
      <c r="AZ49" s="37">
        <v>10.576319017814367</v>
      </c>
      <c r="BA49" s="2">
        <v>5.4357531520590845</v>
      </c>
      <c r="BB49" s="2">
        <v>5.6176642656010598</v>
      </c>
      <c r="BC49" s="2">
        <v>7.7432403392328588</v>
      </c>
      <c r="BD49" s="2">
        <v>6.5728478333890905</v>
      </c>
    </row>
    <row r="50" spans="1:56">
      <c r="A50" s="39">
        <v>32963</v>
      </c>
      <c r="B50" s="37">
        <f>LN(RBA!D63)</f>
        <v>12.25527700962126</v>
      </c>
      <c r="C50" s="37">
        <f>LN(RBA!M63)</f>
        <v>11.602382183008215</v>
      </c>
      <c r="D50" s="37">
        <f>LN(RBA!G63)</f>
        <v>4.1620032106959153</v>
      </c>
      <c r="E50" s="37">
        <f>RBA!B63</f>
        <v>17.010999999999999</v>
      </c>
      <c r="F50" s="37">
        <f>RBA!C63</f>
        <v>16.456666666666667</v>
      </c>
      <c r="G50" s="37">
        <f>RBA!F63/RBA!F59*100-100</f>
        <v>5.9151456237292308</v>
      </c>
      <c r="H50" s="37">
        <f>RBA!H63/RBA!H59*100-100</f>
        <v>8.7040618955512628</v>
      </c>
      <c r="I50" s="37">
        <f>LN(RBA!F63/RBA!F62)*400</f>
        <v>4.1302411566608326</v>
      </c>
      <c r="J50" s="37">
        <f>LN(RBA!H63/RBA!H62)*400</f>
        <v>7.1815214466383379</v>
      </c>
      <c r="K50" s="38">
        <f>RBA!I63</f>
        <v>8.25</v>
      </c>
      <c r="L50" s="37">
        <f>LN(RBA!K63)</f>
        <v>4.7998895711177418</v>
      </c>
      <c r="M50" s="37">
        <f>LN(RBA!L63)</f>
        <v>6.4428140143187713</v>
      </c>
      <c r="N50" s="37">
        <f>LN(RBA!O63)</f>
        <v>4.7732288611467153</v>
      </c>
      <c r="O50" s="37">
        <f>RBA!J63</f>
        <v>8.6022222222222222</v>
      </c>
      <c r="P50" s="60"/>
      <c r="Q50" s="41">
        <v>12.23187291092961</v>
      </c>
      <c r="R50" s="41">
        <v>11.581127699336102</v>
      </c>
      <c r="S50" s="41">
        <v>4.0964486644865516</v>
      </c>
      <c r="T50" s="41">
        <v>13.073630236417742</v>
      </c>
      <c r="U50" s="41">
        <v>13.054405090407862</v>
      </c>
      <c r="V50" s="41">
        <v>5.114279604909993</v>
      </c>
      <c r="W50" s="41">
        <v>5.9191041086658363</v>
      </c>
      <c r="X50" s="41">
        <v>4.4944832566412396</v>
      </c>
      <c r="Y50" s="41">
        <v>5.315349645413427</v>
      </c>
      <c r="Z50" s="42">
        <v>6.6950200419968038</v>
      </c>
      <c r="AA50" s="41">
        <v>4.8206264181407548</v>
      </c>
      <c r="AB50" s="41">
        <v>6.3810275341213361</v>
      </c>
      <c r="AC50" s="41">
        <v>4.72155554259946</v>
      </c>
      <c r="AD50" s="41">
        <v>6.936081141697918</v>
      </c>
      <c r="AE50" s="60"/>
      <c r="AF50" s="44">
        <v>2.3404098691649722E-2</v>
      </c>
      <c r="AG50" s="44">
        <v>2.1254483672112912E-2</v>
      </c>
      <c r="AH50" s="44">
        <v>6.5554546209363629E-2</v>
      </c>
      <c r="AI50" s="44">
        <v>3.9373697635822573</v>
      </c>
      <c r="AJ50" s="44">
        <v>3.4022615762588053</v>
      </c>
      <c r="AK50" s="44">
        <v>0.8008660188192378</v>
      </c>
      <c r="AL50" s="44">
        <v>2.7849577868854265</v>
      </c>
      <c r="AM50" s="44">
        <v>-0.36424209998040702</v>
      </c>
      <c r="AN50" s="44">
        <v>1.8661718012249109</v>
      </c>
      <c r="AO50" s="45">
        <v>1.5549799580031962</v>
      </c>
      <c r="AP50" s="44">
        <v>-2.0736847023012928E-2</v>
      </c>
      <c r="AQ50" s="44">
        <v>6.1786480197435267E-2</v>
      </c>
      <c r="AR50" s="44">
        <v>5.167331854725532E-2</v>
      </c>
      <c r="AS50" s="44">
        <v>1.6661410805243042</v>
      </c>
      <c r="AT50" s="60"/>
      <c r="AU50" s="60"/>
      <c r="AV50" s="60"/>
      <c r="AW50" s="60"/>
      <c r="AX50" s="60"/>
      <c r="AY50" s="37">
        <v>10.160273145099254</v>
      </c>
      <c r="AZ50" s="37">
        <v>10.49485099706197</v>
      </c>
      <c r="BA50" s="2">
        <v>5.4034132594361779</v>
      </c>
      <c r="BB50" s="2">
        <v>5.5793641279026698</v>
      </c>
      <c r="BC50" s="2">
        <v>7.6709412785488826</v>
      </c>
      <c r="BD50" s="2">
        <v>6.5100724039092697</v>
      </c>
    </row>
    <row r="51" spans="1:56">
      <c r="A51" s="39">
        <v>33054</v>
      </c>
      <c r="B51" s="37">
        <f>LN(RBA!D64)</f>
        <v>12.256532842988825</v>
      </c>
      <c r="C51" s="37">
        <f>LN(RBA!M64)</f>
        <v>11.607862848021751</v>
      </c>
      <c r="D51" s="37">
        <f>LN(RBA!G64)</f>
        <v>4.1682144107885559</v>
      </c>
      <c r="E51" s="37">
        <f>RBA!B64</f>
        <v>15.079666666666666</v>
      </c>
      <c r="F51" s="37">
        <f>RBA!C64</f>
        <v>15.07</v>
      </c>
      <c r="G51" s="37">
        <f>RBA!F64/RBA!F60*100-100</f>
        <v>6.0270740979452739</v>
      </c>
      <c r="H51" s="37">
        <f>RBA!H64/RBA!H60*100-100</f>
        <v>7.735849056603783</v>
      </c>
      <c r="I51" s="37">
        <f>LN(RBA!F64/RBA!F63)*400</f>
        <v>7.0134482293894616</v>
      </c>
      <c r="J51" s="37">
        <f>LN(RBA!H64/RBA!H63)*400</f>
        <v>6.3549439049276586</v>
      </c>
      <c r="K51" s="38">
        <f>RBA!I64</f>
        <v>8.25</v>
      </c>
      <c r="L51" s="37">
        <f>LN(RBA!K64)</f>
        <v>4.8382640681554694</v>
      </c>
      <c r="M51" s="37">
        <f>LN(RBA!L64)</f>
        <v>6.4707948598089704</v>
      </c>
      <c r="N51" s="37">
        <f>LN(RBA!O64)</f>
        <v>4.7971545621700296</v>
      </c>
      <c r="O51" s="37">
        <f>RBA!J64</f>
        <v>9.1355555555555554</v>
      </c>
      <c r="P51" s="60"/>
      <c r="Q51" s="41">
        <v>12.23773510594023</v>
      </c>
      <c r="R51" s="41">
        <v>11.587918427628894</v>
      </c>
      <c r="S51" s="41">
        <v>4.0968440558156116</v>
      </c>
      <c r="T51" s="41">
        <v>12.69553711672501</v>
      </c>
      <c r="U51" s="41">
        <v>12.663245047506859</v>
      </c>
      <c r="V51" s="41">
        <v>4.7955475671904404</v>
      </c>
      <c r="W51" s="41">
        <v>5.6340381283746197</v>
      </c>
      <c r="X51" s="41">
        <v>4.1740777212636315</v>
      </c>
      <c r="Y51" s="41">
        <v>5.0199631930807964</v>
      </c>
      <c r="Z51" s="42">
        <v>6.5330439804469647</v>
      </c>
      <c r="AA51" s="41">
        <v>4.8496809183631715</v>
      </c>
      <c r="AB51" s="41">
        <v>6.4064269443908017</v>
      </c>
      <c r="AC51" s="41">
        <v>4.7213400191591877</v>
      </c>
      <c r="AD51" s="41">
        <v>6.8563776025053285</v>
      </c>
      <c r="AE51" s="60"/>
      <c r="AF51" s="44">
        <v>1.8797737048595664E-2</v>
      </c>
      <c r="AG51" s="44">
        <v>1.9944420392857154E-2</v>
      </c>
      <c r="AH51" s="44">
        <v>7.1370354972944305E-2</v>
      </c>
      <c r="AI51" s="44">
        <v>2.3841295499416564</v>
      </c>
      <c r="AJ51" s="44">
        <v>2.4067549524931415</v>
      </c>
      <c r="AK51" s="44">
        <v>1.2315265307548335</v>
      </c>
      <c r="AL51" s="44">
        <v>2.1018109282291633</v>
      </c>
      <c r="AM51" s="44">
        <v>2.83937050812583</v>
      </c>
      <c r="AN51" s="44">
        <v>1.3349807118468622</v>
      </c>
      <c r="AO51" s="45">
        <v>1.7169560195530353</v>
      </c>
      <c r="AP51" s="44">
        <v>-1.1416850207702112E-2</v>
      </c>
      <c r="AQ51" s="44">
        <v>6.4367915418168664E-2</v>
      </c>
      <c r="AR51" s="44">
        <v>7.5814543010841895E-2</v>
      </c>
      <c r="AS51" s="44">
        <v>2.279177953050227</v>
      </c>
      <c r="AT51" s="60"/>
      <c r="AU51" s="60"/>
      <c r="AV51" s="60"/>
      <c r="AW51" s="60"/>
      <c r="AX51" s="60"/>
      <c r="AY51" s="37">
        <v>10.081251003355924</v>
      </c>
      <c r="AZ51" s="37">
        <v>10.413382976309578</v>
      </c>
      <c r="BA51" s="2">
        <v>5.3710733668132704</v>
      </c>
      <c r="BB51" s="2">
        <v>5.5410639902042789</v>
      </c>
      <c r="BC51" s="2">
        <v>7.5986422178649056</v>
      </c>
      <c r="BD51" s="2">
        <v>6.4472969744294488</v>
      </c>
    </row>
    <row r="52" spans="1:56">
      <c r="A52" s="39">
        <v>33146</v>
      </c>
      <c r="B52" s="37">
        <f>LN(RBA!D65)</f>
        <v>12.250778288914026</v>
      </c>
      <c r="C52" s="37">
        <f>LN(RBA!M65)</f>
        <v>11.609235145107636</v>
      </c>
      <c r="D52" s="37">
        <f>LN(RBA!G65)</f>
        <v>4.1573193613834887</v>
      </c>
      <c r="E52" s="37">
        <f>RBA!B65</f>
        <v>14.379</v>
      </c>
      <c r="F52" s="37">
        <f>RBA!C65</f>
        <v>14.089999999999998</v>
      </c>
      <c r="G52" s="37">
        <f>RBA!F65/RBA!F61*100-100</f>
        <v>4.8964787860028594</v>
      </c>
      <c r="H52" s="37">
        <f>RBA!H65/RBA!H61*100-100</f>
        <v>6.0885608856088567</v>
      </c>
      <c r="I52" s="37">
        <f>LN(RBA!F65/RBA!F64)*400</f>
        <v>-0.10660548190936442</v>
      </c>
      <c r="J52" s="37">
        <f>LN(RBA!H65/RBA!H64)*400</f>
        <v>2.7923324565360561</v>
      </c>
      <c r="K52" s="38">
        <f>RBA!I65</f>
        <v>8</v>
      </c>
      <c r="L52" s="37">
        <f>LN(RBA!K65)</f>
        <v>4.8566912595830507</v>
      </c>
      <c r="M52" s="37">
        <f>LN(RBA!L65)</f>
        <v>6.4886226949893322</v>
      </c>
      <c r="N52" s="37">
        <f>LN(RBA!O65)</f>
        <v>4.81503397683427</v>
      </c>
      <c r="O52" s="37">
        <f>RBA!J65</f>
        <v>8.94</v>
      </c>
      <c r="P52" s="60"/>
      <c r="Q52" s="41">
        <v>12.243400909488422</v>
      </c>
      <c r="R52" s="41">
        <v>11.594508325342193</v>
      </c>
      <c r="S52" s="41">
        <v>4.096277170345429</v>
      </c>
      <c r="T52" s="41">
        <v>12.279778468359909</v>
      </c>
      <c r="U52" s="41">
        <v>12.236554687198211</v>
      </c>
      <c r="V52" s="41">
        <v>4.4675531670283259</v>
      </c>
      <c r="W52" s="41">
        <v>5.3337446348109063</v>
      </c>
      <c r="X52" s="41">
        <v>3.8538283790171906</v>
      </c>
      <c r="Y52" s="41">
        <v>4.7168918389088983</v>
      </c>
      <c r="Z52" s="42">
        <v>6.3554793480675089</v>
      </c>
      <c r="AA52" s="41">
        <v>4.878789205734555</v>
      </c>
      <c r="AB52" s="41">
        <v>6.4305685986163788</v>
      </c>
      <c r="AC52" s="41">
        <v>4.7202270541426117</v>
      </c>
      <c r="AD52" s="41">
        <v>6.7533501308194115</v>
      </c>
      <c r="AE52" s="60"/>
      <c r="AF52" s="44">
        <v>7.3773794256037917E-3</v>
      </c>
      <c r="AG52" s="44">
        <v>1.4726819765442656E-2</v>
      </c>
      <c r="AH52" s="44">
        <v>6.1042191038059634E-2</v>
      </c>
      <c r="AI52" s="44">
        <v>2.0992215316400902</v>
      </c>
      <c r="AJ52" s="44">
        <v>1.8534453128017869</v>
      </c>
      <c r="AK52" s="44">
        <v>0.42892561897453341</v>
      </c>
      <c r="AL52" s="44">
        <v>0.75481625079795034</v>
      </c>
      <c r="AM52" s="44">
        <v>-3.960433860926555</v>
      </c>
      <c r="AN52" s="44">
        <v>-1.9245593823728422</v>
      </c>
      <c r="AO52" s="45">
        <v>1.6445206519324911</v>
      </c>
      <c r="AP52" s="44">
        <v>-2.2097946151504289E-2</v>
      </c>
      <c r="AQ52" s="44">
        <v>5.8054096372953445E-2</v>
      </c>
      <c r="AR52" s="44">
        <v>9.4806922691658357E-2</v>
      </c>
      <c r="AS52" s="44">
        <v>2.186649869180588</v>
      </c>
      <c r="AT52" s="60"/>
      <c r="AU52" s="60"/>
      <c r="AV52" s="60"/>
      <c r="AW52" s="60"/>
      <c r="AX52" s="60"/>
      <c r="AY52" s="37">
        <v>10.002228861612593</v>
      </c>
      <c r="AZ52" s="37">
        <v>10.331914955557181</v>
      </c>
      <c r="BA52" s="2">
        <v>5.3387334741903638</v>
      </c>
      <c r="BB52" s="2">
        <v>5.5027638525058897</v>
      </c>
      <c r="BC52" s="2">
        <v>7.5263431571809294</v>
      </c>
      <c r="BD52" s="2">
        <v>6.384521544949628</v>
      </c>
    </row>
    <row r="53" spans="1:56">
      <c r="A53" s="39">
        <v>33238</v>
      </c>
      <c r="B53" s="37">
        <f>LN(RBA!D66)</f>
        <v>12.256684958102232</v>
      </c>
      <c r="C53" s="37">
        <f>LN(RBA!M66)</f>
        <v>11.602967245644887</v>
      </c>
      <c r="D53" s="37">
        <f>LN(RBA!G66)</f>
        <v>4.1075897889721213</v>
      </c>
      <c r="E53" s="37">
        <f>RBA!B66</f>
        <v>13.064</v>
      </c>
      <c r="F53" s="37">
        <f>RBA!C66</f>
        <v>12.556666666666667</v>
      </c>
      <c r="G53" s="37">
        <f>RBA!F66/RBA!F62*100-100</f>
        <v>3.4414267346434286</v>
      </c>
      <c r="H53" s="37">
        <f>RBA!H66/RBA!H62*100-100</f>
        <v>6.8840579710144851</v>
      </c>
      <c r="I53" s="37">
        <f>LN(RBA!F66/RBA!F65)*400</f>
        <v>2.4970525966748838</v>
      </c>
      <c r="J53" s="37">
        <f>LN(RBA!H66/RBA!H65)*400</f>
        <v>10.300998440965905</v>
      </c>
      <c r="K53" s="38">
        <f>RBA!I66</f>
        <v>7.416666666666667</v>
      </c>
      <c r="L53" s="37">
        <f>LN(RBA!K66)</f>
        <v>4.8818772527867464</v>
      </c>
      <c r="M53" s="37">
        <f>LN(RBA!L66)</f>
        <v>6.515236997844049</v>
      </c>
      <c r="N53" s="37">
        <f>LN(RBA!O66)</f>
        <v>4.7483897170382212</v>
      </c>
      <c r="O53" s="37">
        <f>RBA!J66</f>
        <v>8.5488888888888894</v>
      </c>
      <c r="P53" s="60"/>
      <c r="Q53" s="41">
        <v>12.248945359793041</v>
      </c>
      <c r="R53" s="41">
        <v>11.600923670552845</v>
      </c>
      <c r="S53" s="41">
        <v>4.0948357921195244</v>
      </c>
      <c r="T53" s="41">
        <v>11.832673593937791</v>
      </c>
      <c r="U53" s="41">
        <v>11.781278510931088</v>
      </c>
      <c r="V53" s="41">
        <v>4.1369929761302506</v>
      </c>
      <c r="W53" s="41">
        <v>5.0232375869413284</v>
      </c>
      <c r="X53" s="41">
        <v>3.5418703874297837</v>
      </c>
      <c r="Y53" s="41">
        <v>4.4123749213872179</v>
      </c>
      <c r="Z53" s="42">
        <v>6.1654660001652974</v>
      </c>
      <c r="AA53" s="41">
        <v>4.9080548431931588</v>
      </c>
      <c r="AB53" s="41">
        <v>6.4534643157394083</v>
      </c>
      <c r="AC53" s="41">
        <v>4.7181680587343831</v>
      </c>
      <c r="AD53" s="41">
        <v>6.6275009627295454</v>
      </c>
      <c r="AE53" s="60"/>
      <c r="AF53" s="44">
        <v>7.7395983091914644E-3</v>
      </c>
      <c r="AG53" s="44">
        <v>2.0435750920420048E-3</v>
      </c>
      <c r="AH53" s="44">
        <v>1.2753996852596927E-2</v>
      </c>
      <c r="AI53" s="44">
        <v>1.2313264060622089</v>
      </c>
      <c r="AJ53" s="44">
        <v>0.77538815573557862</v>
      </c>
      <c r="AK53" s="44">
        <v>-0.695566241486822</v>
      </c>
      <c r="AL53" s="44">
        <v>1.8608203840731568</v>
      </c>
      <c r="AM53" s="44">
        <v>-1.0448177907548999</v>
      </c>
      <c r="AN53" s="44">
        <v>5.8886235195786876</v>
      </c>
      <c r="AO53" s="45">
        <v>1.2512006665013695</v>
      </c>
      <c r="AP53" s="44">
        <v>-2.6177590406412321E-2</v>
      </c>
      <c r="AQ53" s="44">
        <v>6.1772682104640708E-2</v>
      </c>
      <c r="AR53" s="44">
        <v>3.0221658303838161E-2</v>
      </c>
      <c r="AS53" s="44">
        <v>1.9213879261593441</v>
      </c>
      <c r="AT53" s="60"/>
      <c r="AU53" s="60"/>
      <c r="AV53" s="60"/>
      <c r="AW53" s="60"/>
      <c r="AX53" s="60"/>
      <c r="AY53" s="37">
        <v>9.9232067198692633</v>
      </c>
      <c r="AZ53" s="37">
        <v>10.250446934804787</v>
      </c>
      <c r="BA53" s="2">
        <v>5.3063935815674572</v>
      </c>
      <c r="BB53" s="2">
        <v>5.4644637148074988</v>
      </c>
      <c r="BC53" s="2">
        <v>7.4540440964969523</v>
      </c>
      <c r="BD53" s="2">
        <v>6.3217461154698071</v>
      </c>
    </row>
    <row r="54" spans="1:56">
      <c r="A54" s="39">
        <v>33328</v>
      </c>
      <c r="B54" s="37">
        <f>LN(RBA!D67)</f>
        <v>12.243724821479596</v>
      </c>
      <c r="C54" s="37">
        <f>LN(RBA!M67)</f>
        <v>11.605139948958039</v>
      </c>
      <c r="D54" s="37">
        <f>LN(RBA!G67)</f>
        <v>4.0943445622221004</v>
      </c>
      <c r="E54" s="37">
        <f>RBA!B67</f>
        <v>12.018333333333333</v>
      </c>
      <c r="F54" s="37">
        <f>RBA!C67</f>
        <v>11.68</v>
      </c>
      <c r="G54" s="37">
        <f>RBA!F67/RBA!F63*100-100</f>
        <v>2.3143534166310218</v>
      </c>
      <c r="H54" s="37">
        <f>RBA!H67/RBA!H63*100-100</f>
        <v>4.804270462633454</v>
      </c>
      <c r="I54" s="37">
        <f>LN(RBA!F67/RBA!F66)*400</f>
        <v>-0.25198165203049172</v>
      </c>
      <c r="J54" s="37">
        <f>LN(RBA!H67/RBA!H66)*400</f>
        <v>-0.67854129927136075</v>
      </c>
      <c r="K54" s="38">
        <f>RBA!I67</f>
        <v>6.333333333333333</v>
      </c>
      <c r="L54" s="37">
        <f>LN(RBA!K67)</f>
        <v>4.8827110093629802</v>
      </c>
      <c r="M54" s="37">
        <f>LN(RBA!L67)</f>
        <v>6.5153421223685868</v>
      </c>
      <c r="N54" s="37">
        <f>LN(RBA!O67)</f>
        <v>4.7530651412560987</v>
      </c>
      <c r="O54" s="37">
        <f>RBA!J67</f>
        <v>7.5355555555555567</v>
      </c>
      <c r="P54" s="60"/>
      <c r="Q54" s="41">
        <v>12.254448105935074</v>
      </c>
      <c r="R54" s="41">
        <v>11.607199945600044</v>
      </c>
      <c r="S54" s="41">
        <v>4.0926458565508153</v>
      </c>
      <c r="T54" s="41">
        <v>11.361853809531274</v>
      </c>
      <c r="U54" s="41">
        <v>11.305519423475154</v>
      </c>
      <c r="V54" s="41">
        <v>3.8108316447146717</v>
      </c>
      <c r="W54" s="41">
        <v>4.7080027038892664</v>
      </c>
      <c r="X54" s="41">
        <v>3.2438636328661969</v>
      </c>
      <c r="Y54" s="41">
        <v>4.1114489293912548</v>
      </c>
      <c r="Z54" s="42">
        <v>5.9671716174546443</v>
      </c>
      <c r="AA54" s="41">
        <v>4.9375675824608898</v>
      </c>
      <c r="AB54" s="41">
        <v>6.4751621985114625</v>
      </c>
      <c r="AC54" s="41">
        <v>4.7151736984458319</v>
      </c>
      <c r="AD54" s="41">
        <v>6.4806989904933436</v>
      </c>
      <c r="AE54" s="60"/>
      <c r="AF54" s="44">
        <v>-1.0723284455478321E-2</v>
      </c>
      <c r="AG54" s="44">
        <v>-2.0599966420054017E-3</v>
      </c>
      <c r="AH54" s="44">
        <v>1.6987056712851611E-3</v>
      </c>
      <c r="AI54" s="44">
        <v>0.65647952380205865</v>
      </c>
      <c r="AJ54" s="44">
        <v>0.37448057652484579</v>
      </c>
      <c r="AK54" s="44">
        <v>-1.4964782280836499</v>
      </c>
      <c r="AL54" s="44">
        <v>9.6267758744187581E-2</v>
      </c>
      <c r="AM54" s="44">
        <v>-3.4958452848966886</v>
      </c>
      <c r="AN54" s="44">
        <v>-4.7899902286626155</v>
      </c>
      <c r="AO54" s="45">
        <v>0.36616171587868873</v>
      </c>
      <c r="AP54" s="44">
        <v>-5.4856573097909589E-2</v>
      </c>
      <c r="AQ54" s="44">
        <v>4.0179923857124322E-2</v>
      </c>
      <c r="AR54" s="44">
        <v>3.7891442810266796E-2</v>
      </c>
      <c r="AS54" s="44">
        <v>1.054856565062213</v>
      </c>
      <c r="AT54" s="60"/>
      <c r="AU54" s="60"/>
      <c r="AV54" s="60"/>
      <c r="AW54" s="60"/>
      <c r="AX54" s="60"/>
      <c r="AY54" s="37">
        <v>9.8441845781259332</v>
      </c>
      <c r="AZ54" s="37">
        <v>10.168978914052392</v>
      </c>
      <c r="BA54" s="2">
        <v>5.2740536889445497</v>
      </c>
      <c r="BB54" s="2">
        <v>5.4261635771091088</v>
      </c>
      <c r="BC54" s="2">
        <v>7.3817450358129761</v>
      </c>
      <c r="BD54" s="2">
        <v>6.2589706859899863</v>
      </c>
    </row>
    <row r="55" spans="1:56">
      <c r="A55" s="39">
        <v>33419</v>
      </c>
      <c r="B55" s="37">
        <f>LN(RBA!D68)</f>
        <v>12.242067005753549</v>
      </c>
      <c r="C55" s="37">
        <f>LN(RBA!M68)</f>
        <v>11.609271471756871</v>
      </c>
      <c r="D55" s="37">
        <f>LN(RBA!G68)</f>
        <v>4.0842942263685993</v>
      </c>
      <c r="E55" s="37">
        <f>RBA!B68</f>
        <v>11.037666666666667</v>
      </c>
      <c r="F55" s="37">
        <f>RBA!C68</f>
        <v>10.823333333333332</v>
      </c>
      <c r="G55" s="37">
        <f>RBA!F68/RBA!F64*100-100</f>
        <v>0.7788652359821242</v>
      </c>
      <c r="H55" s="37">
        <f>RBA!H68/RBA!H64*100-100</f>
        <v>3.327495621716281</v>
      </c>
      <c r="I55" s="37">
        <f>LN(RBA!F68/RBA!F67)*400</f>
        <v>0.96492549219939927</v>
      </c>
      <c r="J55" s="37">
        <f>LN(RBA!H68/RBA!H67)*400</f>
        <v>0.67854129927142215</v>
      </c>
      <c r="K55" s="38">
        <f>RBA!I68</f>
        <v>5.75</v>
      </c>
      <c r="L55" s="37">
        <f>LN(RBA!K68)</f>
        <v>4.902923869067064</v>
      </c>
      <c r="M55" s="37">
        <f>LN(RBA!L68)</f>
        <v>6.5243769522088551</v>
      </c>
      <c r="N55" s="37">
        <f>LN(RBA!O68)</f>
        <v>4.7792668407056356</v>
      </c>
      <c r="O55" s="37">
        <f>RBA!J68</f>
        <v>6.9877777777777785</v>
      </c>
      <c r="P55" s="60"/>
      <c r="Q55" s="41">
        <v>12.259993634244456</v>
      </c>
      <c r="R55" s="41">
        <v>11.613373910057417</v>
      </c>
      <c r="S55" s="41">
        <v>4.0898412703002514</v>
      </c>
      <c r="T55" s="41">
        <v>10.875720010216769</v>
      </c>
      <c r="U55" s="41">
        <v>10.817864947197409</v>
      </c>
      <c r="V55" s="41">
        <v>3.4955990940991182</v>
      </c>
      <c r="W55" s="41">
        <v>4.3946887175181457</v>
      </c>
      <c r="X55" s="41">
        <v>2.9648149905719952</v>
      </c>
      <c r="Y55" s="41">
        <v>3.8228307414962468</v>
      </c>
      <c r="Z55" s="42">
        <v>5.7655458810664282</v>
      </c>
      <c r="AA55" s="41">
        <v>4.9674008142656509</v>
      </c>
      <c r="AB55" s="41">
        <v>6.495748957610429</v>
      </c>
      <c r="AC55" s="41">
        <v>4.711273527324729</v>
      </c>
      <c r="AD55" s="41">
        <v>6.3160139738222663</v>
      </c>
      <c r="AE55" s="60"/>
      <c r="AF55" s="44">
        <v>-1.7926628490906538E-2</v>
      </c>
      <c r="AG55" s="44">
        <v>-4.1024383005456855E-3</v>
      </c>
      <c r="AH55" s="44">
        <v>-5.5470439316520626E-3</v>
      </c>
      <c r="AI55" s="44">
        <v>0.16194665644989747</v>
      </c>
      <c r="AJ55" s="44">
        <v>5.4683861359237085E-3</v>
      </c>
      <c r="AK55" s="44">
        <v>-2.716733858116994</v>
      </c>
      <c r="AL55" s="44">
        <v>-1.0671930958018647</v>
      </c>
      <c r="AM55" s="44">
        <v>-1.9998894983725959</v>
      </c>
      <c r="AN55" s="44">
        <v>-3.1442894422248244</v>
      </c>
      <c r="AO55" s="45">
        <v>-1.554588106642818E-2</v>
      </c>
      <c r="AP55" s="44">
        <v>-6.4476945198586932E-2</v>
      </c>
      <c r="AQ55" s="44">
        <v>2.8627994598426021E-2</v>
      </c>
      <c r="AR55" s="44">
        <v>6.7993313380906528E-2</v>
      </c>
      <c r="AS55" s="44">
        <v>0.67176380395551227</v>
      </c>
      <c r="AT55" s="60"/>
      <c r="AU55" s="60"/>
      <c r="AV55" s="60"/>
      <c r="AW55" s="60"/>
      <c r="AX55" s="60"/>
      <c r="AY55" s="37">
        <v>9.7651624363826031</v>
      </c>
      <c r="AZ55" s="37">
        <v>10.087510893299996</v>
      </c>
      <c r="BA55" s="2">
        <v>5.2417137963216431</v>
      </c>
      <c r="BB55" s="2">
        <v>5.3878634394107188</v>
      </c>
      <c r="BC55" s="2">
        <v>7.309445975129</v>
      </c>
      <c r="BD55" s="2">
        <v>6.1961952565101654</v>
      </c>
    </row>
    <row r="56" spans="1:56">
      <c r="A56" s="39">
        <v>33511</v>
      </c>
      <c r="B56" s="37">
        <f>LN(RBA!D69)</f>
        <v>12.24638891219165</v>
      </c>
      <c r="C56" s="37">
        <f>LN(RBA!M69)</f>
        <v>11.621026222732928</v>
      </c>
      <c r="D56" s="37">
        <f>LN(RBA!G69)</f>
        <v>4.0893320203985564</v>
      </c>
      <c r="E56" s="37">
        <f>RBA!B69</f>
        <v>10.199666666666666</v>
      </c>
      <c r="F56" s="37">
        <f>RBA!C69</f>
        <v>10.016666666666666</v>
      </c>
      <c r="G56" s="37">
        <f>RBA!F69/RBA!F65*100-100</f>
        <v>1.1415938770803962</v>
      </c>
      <c r="H56" s="37">
        <f>RBA!H69/RBA!H65*100-100</f>
        <v>3.1304347826086882</v>
      </c>
      <c r="I56" s="37">
        <f>LN(RBA!F69/RBA!F68)*400</f>
        <v>1.3305110257337449</v>
      </c>
      <c r="J56" s="37">
        <f>LN(RBA!H69/RBA!H68)*400</f>
        <v>2.0287448391841396</v>
      </c>
      <c r="K56" s="38">
        <f>RBA!I69</f>
        <v>5.5</v>
      </c>
      <c r="L56" s="37">
        <f>LN(RBA!K69)</f>
        <v>4.94118517523051</v>
      </c>
      <c r="M56" s="37">
        <f>LN(RBA!L69)</f>
        <v>6.5362436712002996</v>
      </c>
      <c r="N56" s="37">
        <f>LN(RBA!O69)</f>
        <v>4.7939056321969629</v>
      </c>
      <c r="O56" s="37">
        <f>RBA!J69</f>
        <v>6.6022222222222213</v>
      </c>
      <c r="P56" s="60"/>
      <c r="Q56" s="41">
        <v>12.265659728998326</v>
      </c>
      <c r="R56" s="41">
        <v>11.619481036000684</v>
      </c>
      <c r="S56" s="41">
        <v>4.0865570017198261</v>
      </c>
      <c r="T56" s="41">
        <v>10.383083390773056</v>
      </c>
      <c r="U56" s="41">
        <v>10.327136654825178</v>
      </c>
      <c r="V56" s="41">
        <v>3.1968899467085654</v>
      </c>
      <c r="W56" s="41">
        <v>4.0900045270406062</v>
      </c>
      <c r="X56" s="41">
        <v>2.7075464324896807</v>
      </c>
      <c r="Y56" s="41">
        <v>3.552243492384513</v>
      </c>
      <c r="Z56" s="42">
        <v>5.5657673232039473</v>
      </c>
      <c r="AA56" s="41">
        <v>4.9975936439771527</v>
      </c>
      <c r="AB56" s="41">
        <v>6.5153364161666047</v>
      </c>
      <c r="AC56" s="41">
        <v>4.7065207815706014</v>
      </c>
      <c r="AD56" s="41">
        <v>6.1371749577809407</v>
      </c>
      <c r="AE56" s="60"/>
      <c r="AF56" s="44">
        <v>-1.9270816806676194E-2</v>
      </c>
      <c r="AG56" s="44">
        <v>1.5451867322440194E-3</v>
      </c>
      <c r="AH56" s="44">
        <v>2.7750186787303122E-3</v>
      </c>
      <c r="AI56" s="44">
        <v>-0.18341672410639021</v>
      </c>
      <c r="AJ56" s="44">
        <v>-0.31046998815851268</v>
      </c>
      <c r="AK56" s="44">
        <v>-2.0552960696281692</v>
      </c>
      <c r="AL56" s="44">
        <v>-0.959569744431918</v>
      </c>
      <c r="AM56" s="44">
        <v>-1.3770354067559358</v>
      </c>
      <c r="AN56" s="44">
        <v>-1.5234986532003734</v>
      </c>
      <c r="AO56" s="45">
        <v>-6.5767323203947292E-2</v>
      </c>
      <c r="AP56" s="44">
        <v>-5.6408468746642626E-2</v>
      </c>
      <c r="AQ56" s="44">
        <v>2.0907255033694838E-2</v>
      </c>
      <c r="AR56" s="44">
        <v>8.7384850626361477E-2</v>
      </c>
      <c r="AS56" s="44">
        <v>0.46504726444128064</v>
      </c>
      <c r="AT56" s="60"/>
      <c r="AU56" s="60"/>
      <c r="AV56" s="60"/>
      <c r="AW56" s="60"/>
      <c r="AX56" s="60"/>
      <c r="AY56" s="37">
        <v>9.686140294639273</v>
      </c>
      <c r="AZ56" s="37">
        <v>10.006042872547603</v>
      </c>
      <c r="BA56" s="2">
        <v>5.2093739036987365</v>
      </c>
      <c r="BB56" s="2">
        <v>5.3495633017123287</v>
      </c>
      <c r="BC56" s="2">
        <v>7.2371469144450238</v>
      </c>
      <c r="BD56" s="2">
        <v>6.1334198270303446</v>
      </c>
    </row>
    <row r="57" spans="1:56">
      <c r="A57" s="39">
        <v>33603</v>
      </c>
      <c r="B57" s="37">
        <f>LN(RBA!D70)</f>
        <v>12.247008233598438</v>
      </c>
      <c r="C57" s="37">
        <f>LN(RBA!M70)</f>
        <v>11.622658407621808</v>
      </c>
      <c r="D57" s="37">
        <f>LN(RBA!G70)</f>
        <v>4.0792309244120526</v>
      </c>
      <c r="E57" s="37">
        <f>RBA!B70</f>
        <v>8.8830000000000009</v>
      </c>
      <c r="F57" s="37">
        <f>RBA!C70</f>
        <v>8.3833333333333346</v>
      </c>
      <c r="G57" s="37">
        <f>RBA!F70/RBA!F66*100-100</f>
        <v>1.4041925692570345</v>
      </c>
      <c r="H57" s="37">
        <f>RBA!H70/RBA!H66*100-100</f>
        <v>1.5254237288135499</v>
      </c>
      <c r="I57" s="37">
        <f>LN(RBA!F70/RBA!F69)*400</f>
        <v>3.5342455945328677</v>
      </c>
      <c r="J57" s="37">
        <f>LN(RBA!H70/RBA!H69)*400</f>
        <v>4.0268796470895758</v>
      </c>
      <c r="K57" s="38">
        <f>RBA!I70</f>
        <v>4.583333333333333</v>
      </c>
      <c r="L57" s="37">
        <f>LN(RBA!K70)</f>
        <v>4.9712844391415638</v>
      </c>
      <c r="M57" s="37">
        <f>LN(RBA!L70)</f>
        <v>6.5402909093914978</v>
      </c>
      <c r="N57" s="37">
        <f>LN(RBA!O70)</f>
        <v>4.7679940732913924</v>
      </c>
      <c r="O57" s="37">
        <f>RBA!J70</f>
        <v>5.8088888888888901</v>
      </c>
      <c r="P57" s="60"/>
      <c r="Q57" s="41">
        <v>12.271512970331019</v>
      </c>
      <c r="R57" s="41">
        <v>11.625554231481622</v>
      </c>
      <c r="S57" s="41">
        <v>4.0829245522590742</v>
      </c>
      <c r="T57" s="41">
        <v>9.8928563626391952</v>
      </c>
      <c r="U57" s="41">
        <v>9.8421595368271237</v>
      </c>
      <c r="V57" s="41">
        <v>2.9186008663066656</v>
      </c>
      <c r="W57" s="41">
        <v>3.7999920359844097</v>
      </c>
      <c r="X57" s="41">
        <v>2.4736299996252735</v>
      </c>
      <c r="Y57" s="41">
        <v>3.303445135836983</v>
      </c>
      <c r="Z57" s="42">
        <v>5.3730047598948341</v>
      </c>
      <c r="AA57" s="41">
        <v>5.0281448788743557</v>
      </c>
      <c r="AB57" s="41">
        <v>6.5340542898069085</v>
      </c>
      <c r="AC57" s="41">
        <v>4.7010111932038354</v>
      </c>
      <c r="AD57" s="41">
        <v>5.9483308398114652</v>
      </c>
      <c r="AE57" s="60"/>
      <c r="AF57" s="44">
        <v>-2.4504736732581023E-2</v>
      </c>
      <c r="AG57" s="44">
        <v>-2.8958238598146835E-3</v>
      </c>
      <c r="AH57" s="44">
        <v>-3.6936278470216521E-3</v>
      </c>
      <c r="AI57" s="44">
        <v>-1.0098563626391943</v>
      </c>
      <c r="AJ57" s="44">
        <v>-1.4588262034937891</v>
      </c>
      <c r="AK57" s="44">
        <v>-1.5144082970496311</v>
      </c>
      <c r="AL57" s="44">
        <v>-2.2745683071708598</v>
      </c>
      <c r="AM57" s="44">
        <v>1.0606155949075942</v>
      </c>
      <c r="AN57" s="44">
        <v>0.72343451125259284</v>
      </c>
      <c r="AO57" s="45">
        <v>-0.78967142656150102</v>
      </c>
      <c r="AP57" s="44">
        <v>-5.6860439732791868E-2</v>
      </c>
      <c r="AQ57" s="44">
        <v>6.2366195845893202E-3</v>
      </c>
      <c r="AR57" s="44">
        <v>6.6982880087556929E-2</v>
      </c>
      <c r="AS57" s="44">
        <v>-0.13944195092257505</v>
      </c>
      <c r="AT57" s="60"/>
      <c r="AU57" s="60"/>
      <c r="AV57" s="60"/>
      <c r="AW57" s="60"/>
      <c r="AX57" s="60"/>
      <c r="AY57" s="37">
        <v>9.6071181528959428</v>
      </c>
      <c r="AZ57" s="37">
        <v>9.9245748517952066</v>
      </c>
      <c r="BA57" s="2">
        <v>5.1770340110758291</v>
      </c>
      <c r="BB57" s="2">
        <v>5.3112631640139387</v>
      </c>
      <c r="BC57" s="2">
        <v>7.1648478537610467</v>
      </c>
      <c r="BD57" s="2">
        <v>6.0706443975505238</v>
      </c>
    </row>
    <row r="58" spans="1:56">
      <c r="A58" s="39">
        <v>33694</v>
      </c>
      <c r="B58" s="37">
        <f>LN(RBA!D71)</f>
        <v>12.25462468611234</v>
      </c>
      <c r="C58" s="37">
        <f>LN(RBA!M71)</f>
        <v>11.633052418171065</v>
      </c>
      <c r="D58" s="37">
        <f>LN(RBA!G71)</f>
        <v>4.0826093060036799</v>
      </c>
      <c r="E58" s="37">
        <f>RBA!B71</f>
        <v>7.6019999999999994</v>
      </c>
      <c r="F58" s="37">
        <f>RBA!C71</f>
        <v>7.4933333333333323</v>
      </c>
      <c r="G58" s="37">
        <f>RBA!F71/RBA!F67*100-100</f>
        <v>2.1655582672366336</v>
      </c>
      <c r="H58" s="37">
        <f>RBA!H71/RBA!H67*100-100</f>
        <v>1.6977928692699464</v>
      </c>
      <c r="I58" s="37">
        <f>LN(RBA!F71/RBA!F70)*400</f>
        <v>2.7400905783949345</v>
      </c>
      <c r="J58" s="37">
        <f>LN(RBA!H71/RBA!H70)*400</f>
        <v>0</v>
      </c>
      <c r="K58" s="38">
        <f>RBA!I71</f>
        <v>4</v>
      </c>
      <c r="L58" s="37">
        <f>LN(RBA!K71)</f>
        <v>5.0077979392760952</v>
      </c>
      <c r="M58" s="37">
        <f>LN(RBA!L71)</f>
        <v>6.5456800655147314</v>
      </c>
      <c r="N58" s="37">
        <f>LN(RBA!O71)</f>
        <v>4.721355750531699</v>
      </c>
      <c r="O58" s="37">
        <f>RBA!J71</f>
        <v>5.31</v>
      </c>
      <c r="P58" s="60"/>
      <c r="Q58" s="41">
        <v>12.277607894116365</v>
      </c>
      <c r="R58" s="41">
        <v>11.631627370293721</v>
      </c>
      <c r="S58" s="41">
        <v>4.0790771577542051</v>
      </c>
      <c r="T58" s="41">
        <v>9.4138367018016798</v>
      </c>
      <c r="U58" s="41">
        <v>9.3715645399293042</v>
      </c>
      <c r="V58" s="41">
        <v>2.6633439566135526</v>
      </c>
      <c r="W58" s="41">
        <v>3.5300934167870492</v>
      </c>
      <c r="X58" s="41">
        <v>2.2637770858555708</v>
      </c>
      <c r="Y58" s="41">
        <v>3.0792414389763363</v>
      </c>
      <c r="Z58" s="42">
        <v>5.1923859025897166</v>
      </c>
      <c r="AA58" s="41">
        <v>5.059018070943254</v>
      </c>
      <c r="AB58" s="41">
        <v>6.552045361192655</v>
      </c>
      <c r="AC58" s="41">
        <v>4.6948951097764606</v>
      </c>
      <c r="AD58" s="41">
        <v>5.7539211718962138</v>
      </c>
      <c r="AE58" s="60"/>
      <c r="AF58" s="44">
        <v>-2.2983208004024647E-2</v>
      </c>
      <c r="AG58" s="44">
        <v>1.4250478773440989E-3</v>
      </c>
      <c r="AH58" s="44">
        <v>3.5321482494747869E-3</v>
      </c>
      <c r="AI58" s="44">
        <v>-1.8118367018016803</v>
      </c>
      <c r="AJ58" s="44">
        <v>-1.8782312065959719</v>
      </c>
      <c r="AK58" s="44">
        <v>-0.49778568937691903</v>
      </c>
      <c r="AL58" s="44">
        <v>-1.8323005475171028</v>
      </c>
      <c r="AM58" s="44">
        <v>0.47631349253936373</v>
      </c>
      <c r="AN58" s="44">
        <v>-3.0792414389763363</v>
      </c>
      <c r="AO58" s="45">
        <v>-1.1923859025897166</v>
      </c>
      <c r="AP58" s="44">
        <v>-5.1220131667158775E-2</v>
      </c>
      <c r="AQ58" s="44">
        <v>-6.3652956779236547E-3</v>
      </c>
      <c r="AR58" s="44">
        <v>2.6460640755238352E-2</v>
      </c>
      <c r="AS58" s="44">
        <v>-0.44392117189621416</v>
      </c>
      <c r="AT58" s="60"/>
      <c r="AU58" s="60"/>
      <c r="AV58" s="60"/>
      <c r="AW58" s="60"/>
      <c r="AX58" s="60"/>
      <c r="AY58" s="37">
        <v>9.5280960111526127</v>
      </c>
      <c r="AZ58" s="37">
        <v>9.843106831042812</v>
      </c>
      <c r="BA58" s="2">
        <v>5.1446941184529225</v>
      </c>
      <c r="BB58" s="2">
        <v>5.2729630263155487</v>
      </c>
      <c r="BC58" s="2">
        <v>7.0925487930770705</v>
      </c>
      <c r="BD58" s="2">
        <v>6.0078689680707029</v>
      </c>
    </row>
    <row r="59" spans="1:56">
      <c r="A59" s="39">
        <v>33785</v>
      </c>
      <c r="B59" s="37">
        <f>LN(RBA!D72)</f>
        <v>12.261758030551231</v>
      </c>
      <c r="C59" s="37">
        <f>LN(RBA!M72)</f>
        <v>11.642065981793319</v>
      </c>
      <c r="D59" s="37">
        <f>LN(RBA!G72)</f>
        <v>4.0724397268340509</v>
      </c>
      <c r="E59" s="37">
        <f>RBA!B72</f>
        <v>6.9219999999999997</v>
      </c>
      <c r="F59" s="37">
        <f>RBA!C72</f>
        <v>6.7199999999999989</v>
      </c>
      <c r="G59" s="37">
        <f>RBA!F72/RBA!F68*100-100</f>
        <v>1.5685067188580888</v>
      </c>
      <c r="H59" s="37">
        <f>RBA!H72/RBA!H68*100-100</f>
        <v>1.1864406779661181</v>
      </c>
      <c r="I59" s="37">
        <f>LN(RBA!F72/RBA!F71)*400</f>
        <v>-1.3795160526337809</v>
      </c>
      <c r="J59" s="37">
        <f>LN(RBA!H72/RBA!H71)*400</f>
        <v>-1.3377938891388548</v>
      </c>
      <c r="K59" s="38">
        <f>RBA!I72</f>
        <v>3.75</v>
      </c>
      <c r="L59" s="37">
        <f>LN(RBA!K72)</f>
        <v>5.0422050180625497</v>
      </c>
      <c r="M59" s="37">
        <f>LN(RBA!L72)</f>
        <v>6.5556356580726503</v>
      </c>
      <c r="N59" s="37">
        <f>LN(RBA!O72)</f>
        <v>4.7313590329140611</v>
      </c>
      <c r="O59" s="37">
        <f>RBA!J72</f>
        <v>4.6399999999999997</v>
      </c>
      <c r="P59" s="60"/>
      <c r="Q59" s="41">
        <v>12.283983720767733</v>
      </c>
      <c r="R59" s="41">
        <v>11.637732516340554</v>
      </c>
      <c r="S59" s="41">
        <v>4.075145745524023</v>
      </c>
      <c r="T59" s="41">
        <v>8.9541910240203553</v>
      </c>
      <c r="U59" s="41">
        <v>8.9230708444805984</v>
      </c>
      <c r="V59" s="41">
        <v>2.4327848161637049</v>
      </c>
      <c r="W59" s="41">
        <v>3.2843292366940351</v>
      </c>
      <c r="X59" s="41">
        <v>2.0793619698041867</v>
      </c>
      <c r="Y59" s="41">
        <v>2.8828903154947856</v>
      </c>
      <c r="Z59" s="42">
        <v>5.0285449180976229</v>
      </c>
      <c r="AA59" s="41">
        <v>5.0901412343950074</v>
      </c>
      <c r="AB59" s="41">
        <v>6.5694563108723987</v>
      </c>
      <c r="AC59" s="41">
        <v>4.6883647431405624</v>
      </c>
      <c r="AD59" s="41">
        <v>5.5582983547982314</v>
      </c>
      <c r="AE59" s="60"/>
      <c r="AF59" s="44">
        <v>-2.2225690216501448E-2</v>
      </c>
      <c r="AG59" s="44">
        <v>4.3334654527651395E-3</v>
      </c>
      <c r="AH59" s="44">
        <v>-2.7060186899721117E-3</v>
      </c>
      <c r="AI59" s="44">
        <v>-2.0321910240203556</v>
      </c>
      <c r="AJ59" s="44">
        <v>-2.2030708444805995</v>
      </c>
      <c r="AK59" s="44">
        <v>-0.86427809730561611</v>
      </c>
      <c r="AL59" s="44">
        <v>-2.097888558727917</v>
      </c>
      <c r="AM59" s="44">
        <v>-3.4588780224379674</v>
      </c>
      <c r="AN59" s="44">
        <v>-4.2206842046336401</v>
      </c>
      <c r="AO59" s="45">
        <v>-1.2785449180976229</v>
      </c>
      <c r="AP59" s="44">
        <v>-4.7936216332457704E-2</v>
      </c>
      <c r="AQ59" s="44">
        <v>-1.3820652799748423E-2</v>
      </c>
      <c r="AR59" s="44">
        <v>4.2994289773498728E-2</v>
      </c>
      <c r="AS59" s="44">
        <v>-0.91829835479823174</v>
      </c>
      <c r="AT59" s="60"/>
      <c r="AU59" s="60"/>
      <c r="AV59" s="60"/>
      <c r="AW59" s="60"/>
      <c r="AX59" s="60"/>
      <c r="AY59" s="37">
        <v>9.4490738694092826</v>
      </c>
      <c r="AZ59" s="37">
        <v>9.7616388102904175</v>
      </c>
      <c r="BA59" s="2">
        <v>5.1123542258300159</v>
      </c>
      <c r="BB59" s="2">
        <v>5.2346628886171587</v>
      </c>
      <c r="BC59" s="2">
        <v>7.0202497323930944</v>
      </c>
      <c r="BD59" s="2">
        <v>5.9450935385908821</v>
      </c>
    </row>
    <row r="60" spans="1:56">
      <c r="A60" s="39">
        <v>33877</v>
      </c>
      <c r="B60" s="37">
        <f>LN(RBA!D73)</f>
        <v>12.271574764757949</v>
      </c>
      <c r="C60" s="37">
        <f>LN(RBA!M73)</f>
        <v>11.64408529766825</v>
      </c>
      <c r="D60" s="37">
        <f>LN(RBA!G73)</f>
        <v>4.0552571735140539</v>
      </c>
      <c r="E60" s="37">
        <f>RBA!B73</f>
        <v>5.8456666666666663</v>
      </c>
      <c r="F60" s="37">
        <f>RBA!C73</f>
        <v>5.7700000000000005</v>
      </c>
      <c r="G60" s="37">
        <f>RBA!F73/RBA!F69*100-100</f>
        <v>1.2079746922574657</v>
      </c>
      <c r="H60" s="37">
        <f>RBA!H73/RBA!H69*100-100</f>
        <v>0.84317032040472384</v>
      </c>
      <c r="I60" s="37">
        <f>LN(RBA!F73/RBA!F72)*400</f>
        <v>-9.1872493291751567E-2</v>
      </c>
      <c r="J60" s="37">
        <f>LN(RBA!H73/RBA!H72)*400</f>
        <v>0.66945622321178877</v>
      </c>
      <c r="K60" s="38">
        <f>RBA!I73</f>
        <v>3.1666666666666665</v>
      </c>
      <c r="L60" s="37">
        <f>LN(RBA!K73)</f>
        <v>5.1452710766576502</v>
      </c>
      <c r="M60" s="37">
        <f>LN(RBA!L73)</f>
        <v>6.5713016421879464</v>
      </c>
      <c r="N60" s="37">
        <f>LN(RBA!O73)</f>
        <v>4.6643727556975216</v>
      </c>
      <c r="O60" s="37">
        <f>RBA!J73</f>
        <v>3.9499999999999997</v>
      </c>
      <c r="P60" s="60"/>
      <c r="Q60" s="41">
        <v>12.290665306193487</v>
      </c>
      <c r="R60" s="41">
        <v>11.643902624180617</v>
      </c>
      <c r="S60" s="41">
        <v>4.0712634504799876</v>
      </c>
      <c r="T60" s="41">
        <v>8.5209535471164379</v>
      </c>
      <c r="U60" s="41">
        <v>8.5032237363257579</v>
      </c>
      <c r="V60" s="41">
        <v>2.22827792743574</v>
      </c>
      <c r="W60" s="41">
        <v>3.0655748751086795</v>
      </c>
      <c r="X60" s="41">
        <v>1.9220566260275724</v>
      </c>
      <c r="Y60" s="41">
        <v>2.7157251531851827</v>
      </c>
      <c r="Z60" s="42">
        <v>4.8853707320384627</v>
      </c>
      <c r="AA60" s="41">
        <v>5.1214103708584844</v>
      </c>
      <c r="AB60" s="41">
        <v>6.5864298410848949</v>
      </c>
      <c r="AC60" s="41">
        <v>4.6816288430486965</v>
      </c>
      <c r="AD60" s="41">
        <v>5.365537338548128</v>
      </c>
      <c r="AE60" s="60"/>
      <c r="AF60" s="44">
        <v>-1.9090541435538455E-2</v>
      </c>
      <c r="AG60" s="44">
        <v>1.826734876324565E-4</v>
      </c>
      <c r="AH60" s="44">
        <v>-1.6006276965933708E-2</v>
      </c>
      <c r="AI60" s="44">
        <v>-2.6752868804497716</v>
      </c>
      <c r="AJ60" s="44">
        <v>-2.7332237363257574</v>
      </c>
      <c r="AK60" s="44">
        <v>-1.0203032351782744</v>
      </c>
      <c r="AL60" s="44">
        <v>-2.2224045547039557</v>
      </c>
      <c r="AM60" s="44">
        <v>-2.0139291193193238</v>
      </c>
      <c r="AN60" s="44">
        <v>-2.0462689299733938</v>
      </c>
      <c r="AO60" s="45">
        <v>-1.7187040653717962</v>
      </c>
      <c r="AP60" s="44">
        <v>2.3860705799165771E-2</v>
      </c>
      <c r="AQ60" s="44">
        <v>-1.5128198896948497E-2</v>
      </c>
      <c r="AR60" s="44">
        <v>-1.7256087351174898E-2</v>
      </c>
      <c r="AS60" s="44">
        <v>-1.4155373385481282</v>
      </c>
      <c r="AT60" s="60"/>
      <c r="AU60" s="60"/>
      <c r="AV60" s="60"/>
      <c r="AW60" s="60"/>
      <c r="AX60" s="60"/>
      <c r="AY60" s="37">
        <v>9.3700517276659507</v>
      </c>
      <c r="AZ60" s="37">
        <v>9.6801707895380229</v>
      </c>
      <c r="BA60" s="2">
        <v>5.0800143332071084</v>
      </c>
      <c r="BB60" s="2">
        <v>5.1963627509187678</v>
      </c>
      <c r="BC60" s="2">
        <v>6.9479506717091173</v>
      </c>
      <c r="BD60" s="2">
        <v>5.8823181091110612</v>
      </c>
    </row>
    <row r="61" spans="1:56">
      <c r="A61" s="39">
        <v>33969</v>
      </c>
      <c r="B61" s="37">
        <f>LN(RBA!D74)</f>
        <v>12.292089778422906</v>
      </c>
      <c r="C61" s="37">
        <f>LN(RBA!M74)</f>
        <v>11.647368941519719</v>
      </c>
      <c r="D61" s="37">
        <f>LN(RBA!G74)</f>
        <v>4.0412953411322849</v>
      </c>
      <c r="E61" s="37">
        <f>RBA!B74</f>
        <v>5.7676666666666669</v>
      </c>
      <c r="F61" s="37">
        <f>RBA!C74</f>
        <v>5.88</v>
      </c>
      <c r="G61" s="37">
        <f>RBA!F74/RBA!F70*100-100</f>
        <v>0.25147332680602119</v>
      </c>
      <c r="H61" s="37">
        <f>RBA!H74/RBA!H70*100-100</f>
        <v>0.33388981636059611</v>
      </c>
      <c r="I61" s="37">
        <f>LN(RBA!F74/RBA!F73)*400</f>
        <v>-0.26407138553434339</v>
      </c>
      <c r="J61" s="37">
        <f>LN(RBA!H74/RBA!H73)*400</f>
        <v>2.0016722338303801</v>
      </c>
      <c r="K61" s="38">
        <f>RBA!I74</f>
        <v>3</v>
      </c>
      <c r="L61" s="37">
        <f>LN(RBA!K74)</f>
        <v>5.1627954226616506</v>
      </c>
      <c r="M61" s="37">
        <f>LN(RBA!L74)</f>
        <v>6.5789483883858777</v>
      </c>
      <c r="N61" s="37">
        <f>LN(RBA!O74)</f>
        <v>4.6344002862362315</v>
      </c>
      <c r="O61" s="37">
        <f>RBA!J74</f>
        <v>4.6999999999999993</v>
      </c>
      <c r="P61" s="60"/>
      <c r="Q61" s="41">
        <v>12.297663615245609</v>
      </c>
      <c r="R61" s="41">
        <v>11.650173356788315</v>
      </c>
      <c r="S61" s="41">
        <v>4.0675617162718778</v>
      </c>
      <c r="T61" s="41">
        <v>8.1198883695211315</v>
      </c>
      <c r="U61" s="41">
        <v>8.1171915820317349</v>
      </c>
      <c r="V61" s="41">
        <v>2.0506375990974588</v>
      </c>
      <c r="W61" s="41">
        <v>2.8753945310850897</v>
      </c>
      <c r="X61" s="41">
        <v>1.7913712303181553</v>
      </c>
      <c r="Y61" s="41">
        <v>2.5764414122124832</v>
      </c>
      <c r="Z61" s="42">
        <v>4.7659531794583323</v>
      </c>
      <c r="AA61" s="41">
        <v>5.1526915218273448</v>
      </c>
      <c r="AB61" s="41">
        <v>6.6031000161608988</v>
      </c>
      <c r="AC61" s="41">
        <v>4.6749230306845266</v>
      </c>
      <c r="AD61" s="41">
        <v>5.1791391367047641</v>
      </c>
      <c r="AE61" s="60"/>
      <c r="AF61" s="44">
        <v>-5.5738368227036261E-3</v>
      </c>
      <c r="AG61" s="44">
        <v>-2.8044152685957613E-3</v>
      </c>
      <c r="AH61" s="44">
        <v>-2.6266375139592846E-2</v>
      </c>
      <c r="AI61" s="44">
        <v>-2.3522217028544645</v>
      </c>
      <c r="AJ61" s="44">
        <v>-2.237191582031735</v>
      </c>
      <c r="AK61" s="44">
        <v>-1.7991642722914376</v>
      </c>
      <c r="AL61" s="44">
        <v>-2.5415047147244936</v>
      </c>
      <c r="AM61" s="44">
        <v>-2.0554426158524985</v>
      </c>
      <c r="AN61" s="44">
        <v>-0.57476917838210317</v>
      </c>
      <c r="AO61" s="45">
        <v>-1.7659531794583323</v>
      </c>
      <c r="AP61" s="44">
        <v>1.010390083430579E-2</v>
      </c>
      <c r="AQ61" s="44">
        <v>-2.4151627775021112E-2</v>
      </c>
      <c r="AR61" s="44">
        <v>-4.0522744448295178E-2</v>
      </c>
      <c r="AS61" s="44">
        <v>-0.47913913670476482</v>
      </c>
      <c r="AT61" s="60"/>
      <c r="AU61" s="60"/>
      <c r="AV61" s="60"/>
      <c r="AW61" s="60"/>
      <c r="AX61" s="60"/>
      <c r="AY61" s="37">
        <v>9.2910295859226206</v>
      </c>
      <c r="AZ61" s="37">
        <v>9.5987027687856283</v>
      </c>
      <c r="BA61" s="2">
        <v>5.0476744405842018</v>
      </c>
      <c r="BB61" s="2">
        <v>5.1580626132203786</v>
      </c>
      <c r="BC61" s="2">
        <v>6.8756516110251411</v>
      </c>
      <c r="BD61" s="2">
        <v>5.8195426796312404</v>
      </c>
    </row>
    <row r="62" spans="1:56">
      <c r="A62" s="39">
        <v>34059</v>
      </c>
      <c r="B62" s="37">
        <f>LN(RBA!D75)</f>
        <v>12.299139401649459</v>
      </c>
      <c r="C62" s="37">
        <f>LN(RBA!M75)</f>
        <v>11.646931744817962</v>
      </c>
      <c r="D62" s="37">
        <f>LN(RBA!G75)</f>
        <v>4.0430512678345503</v>
      </c>
      <c r="E62" s="37">
        <f>RBA!B75</f>
        <v>5.7023333333333328</v>
      </c>
      <c r="F62" s="37">
        <f>RBA!C75</f>
        <v>5.6933333333333325</v>
      </c>
      <c r="G62" s="37">
        <f>RBA!F75/RBA!F71*100-100</f>
        <v>0.54961288924857854</v>
      </c>
      <c r="H62" s="37">
        <f>RBA!H75/RBA!H71*100-100</f>
        <v>1.1686143572621006</v>
      </c>
      <c r="I62" s="37">
        <f>LN(RBA!F75/RBA!F74)*400</f>
        <v>3.9278920475699461</v>
      </c>
      <c r="J62" s="37">
        <f>LN(RBA!H75/RBA!H74)*400</f>
        <v>3.3140206136427457</v>
      </c>
      <c r="K62" s="38">
        <f>RBA!I75</f>
        <v>3</v>
      </c>
      <c r="L62" s="37">
        <f>LN(RBA!K75)</f>
        <v>5.1995958748298534</v>
      </c>
      <c r="M62" s="37">
        <f>LN(RBA!L75)</f>
        <v>6.5972984869402049</v>
      </c>
      <c r="N62" s="37">
        <f>LN(RBA!O75)</f>
        <v>4.6273445602197256</v>
      </c>
      <c r="O62" s="37">
        <f>RBA!J75</f>
        <v>3.9455555555555546</v>
      </c>
      <c r="P62" s="60"/>
      <c r="Q62" s="41">
        <v>12.30497768118768</v>
      </c>
      <c r="R62" s="41">
        <v>11.656580491308983</v>
      </c>
      <c r="S62" s="41">
        <v>4.0641619826263682</v>
      </c>
      <c r="T62" s="41">
        <v>7.7550875353653588</v>
      </c>
      <c r="U62" s="41">
        <v>7.7684344833302754</v>
      </c>
      <c r="V62" s="41">
        <v>1.9000404502946759</v>
      </c>
      <c r="W62" s="41">
        <v>2.7139634008306817</v>
      </c>
      <c r="X62" s="41">
        <v>1.6855572527687877</v>
      </c>
      <c r="Y62" s="41">
        <v>2.4624556346604098</v>
      </c>
      <c r="Z62" s="42">
        <v>4.6723079053624712</v>
      </c>
      <c r="AA62" s="41">
        <v>5.1838656417363724</v>
      </c>
      <c r="AB62" s="41">
        <v>6.6195914453068543</v>
      </c>
      <c r="AC62" s="41">
        <v>4.668472142177122</v>
      </c>
      <c r="AD62" s="41">
        <v>5.001720051990409</v>
      </c>
      <c r="AE62" s="60"/>
      <c r="AF62" s="44">
        <v>-5.838279538220803E-3</v>
      </c>
      <c r="AG62" s="44">
        <v>-9.6487464910204324E-3</v>
      </c>
      <c r="AH62" s="44">
        <v>-2.1110714791817919E-2</v>
      </c>
      <c r="AI62" s="44">
        <v>-2.052754202032026</v>
      </c>
      <c r="AJ62" s="44">
        <v>-2.075101149996943</v>
      </c>
      <c r="AK62" s="44">
        <v>-1.3504275610460974</v>
      </c>
      <c r="AL62" s="44">
        <v>-1.545349043568581</v>
      </c>
      <c r="AM62" s="44">
        <v>2.2423347948011587</v>
      </c>
      <c r="AN62" s="44">
        <v>0.85156497898233585</v>
      </c>
      <c r="AO62" s="45">
        <v>-1.6723079053624712</v>
      </c>
      <c r="AP62" s="44">
        <v>1.5730233093480983E-2</v>
      </c>
      <c r="AQ62" s="44">
        <v>-2.2292958366649351E-2</v>
      </c>
      <c r="AR62" s="44">
        <v>-4.1127581957396409E-2</v>
      </c>
      <c r="AS62" s="44">
        <v>-1.0561644964348544</v>
      </c>
      <c r="AT62" s="60"/>
      <c r="AU62" s="60"/>
      <c r="AV62" s="60"/>
      <c r="AW62" s="60"/>
      <c r="AX62" s="60"/>
      <c r="AY62" s="37">
        <v>9.2120074441792905</v>
      </c>
      <c r="AZ62" s="37">
        <v>9.517234748033232</v>
      </c>
      <c r="BA62" s="2">
        <v>5.0153345479612952</v>
      </c>
      <c r="BB62" s="2">
        <v>5.1197624755219877</v>
      </c>
      <c r="BC62" s="2">
        <v>6.8033525503411649</v>
      </c>
      <c r="BD62" s="2">
        <v>5.7567672501514195</v>
      </c>
    </row>
    <row r="63" spans="1:56">
      <c r="A63" s="39">
        <v>34150</v>
      </c>
      <c r="B63" s="37">
        <f>LN(RBA!D76)</f>
        <v>12.304962773303497</v>
      </c>
      <c r="C63" s="37">
        <f>LN(RBA!M76)</f>
        <v>11.65486763761084</v>
      </c>
      <c r="D63" s="37">
        <f>LN(RBA!G76)</f>
        <v>4.0127729085282891</v>
      </c>
      <c r="E63" s="37">
        <f>RBA!B76</f>
        <v>5.2593333333333341</v>
      </c>
      <c r="F63" s="37">
        <f>RBA!C76</f>
        <v>5.2133333333333338</v>
      </c>
      <c r="G63" s="37">
        <f>RBA!F76/RBA!F72*100-100</f>
        <v>1.3132787296152628</v>
      </c>
      <c r="H63" s="37">
        <f>RBA!H76/RBA!H72*100-100</f>
        <v>1.842546063651568</v>
      </c>
      <c r="I63" s="37">
        <f>LN(RBA!F76/RBA!F75)*400</f>
        <v>1.6469717873595036</v>
      </c>
      <c r="J63" s="37">
        <f>LN(RBA!H76/RBA!H75)*400</f>
        <v>1.3179583587409938</v>
      </c>
      <c r="K63" s="38">
        <f>RBA!I76</f>
        <v>3</v>
      </c>
      <c r="L63" s="37">
        <f>LN(RBA!K76)</f>
        <v>5.2473503347205419</v>
      </c>
      <c r="M63" s="37">
        <f>LN(RBA!L76)</f>
        <v>6.6098046650535576</v>
      </c>
      <c r="N63" s="37">
        <f>LN(RBA!O76)</f>
        <v>4.5978963116066325</v>
      </c>
      <c r="O63" s="37">
        <f>RBA!J76</f>
        <v>3.5544444444444441</v>
      </c>
      <c r="P63" s="60"/>
      <c r="Q63" s="41">
        <v>12.312603053635268</v>
      </c>
      <c r="R63" s="41">
        <v>11.663158052128413</v>
      </c>
      <c r="S63" s="41">
        <v>4.061169272785671</v>
      </c>
      <c r="T63" s="41">
        <v>7.4291729502157571</v>
      </c>
      <c r="U63" s="41">
        <v>7.459014297214356</v>
      </c>
      <c r="V63" s="41">
        <v>1.7755386225030241</v>
      </c>
      <c r="W63" s="41">
        <v>2.5798682401061694</v>
      </c>
      <c r="X63" s="41">
        <v>1.6015815118374142</v>
      </c>
      <c r="Y63" s="41">
        <v>2.3708251318761953</v>
      </c>
      <c r="Z63" s="42">
        <v>4.6053468340189587</v>
      </c>
      <c r="AA63" s="41">
        <v>5.2148199999583715</v>
      </c>
      <c r="AB63" s="41">
        <v>6.6360136429618457</v>
      </c>
      <c r="AC63" s="41">
        <v>4.6624756869402697</v>
      </c>
      <c r="AD63" s="41">
        <v>4.8355969251668913</v>
      </c>
      <c r="AE63" s="60"/>
      <c r="AF63" s="44">
        <v>-7.6402803317705548E-3</v>
      </c>
      <c r="AG63" s="44">
        <v>-8.2904145175728416E-3</v>
      </c>
      <c r="AH63" s="44">
        <v>-4.8396364257381919E-2</v>
      </c>
      <c r="AI63" s="44">
        <v>-2.169839616882423</v>
      </c>
      <c r="AJ63" s="44">
        <v>-2.2456809638810222</v>
      </c>
      <c r="AK63" s="44">
        <v>-0.46225989288776126</v>
      </c>
      <c r="AL63" s="44">
        <v>-0.73732217645460141</v>
      </c>
      <c r="AM63" s="44">
        <v>4.5390275522089407E-2</v>
      </c>
      <c r="AN63" s="44">
        <v>-1.0528667731352015</v>
      </c>
      <c r="AO63" s="45">
        <v>-1.6053468340189587</v>
      </c>
      <c r="AP63" s="44">
        <v>3.2530334762170376E-2</v>
      </c>
      <c r="AQ63" s="44">
        <v>-2.6208977908288134E-2</v>
      </c>
      <c r="AR63" s="44">
        <v>-6.4579375333637223E-2</v>
      </c>
      <c r="AS63" s="44">
        <v>-1.2811524807224473</v>
      </c>
      <c r="AT63" s="60"/>
      <c r="AU63" s="60"/>
      <c r="AV63" s="60"/>
      <c r="AW63" s="60"/>
      <c r="AX63" s="60"/>
      <c r="AY63" s="37">
        <v>9.1329853024359604</v>
      </c>
      <c r="AZ63" s="37">
        <v>9.4357667272808392</v>
      </c>
      <c r="BA63" s="2">
        <v>4.9829946553383877</v>
      </c>
      <c r="BB63" s="2">
        <v>5.0814623378235977</v>
      </c>
      <c r="BC63" s="2">
        <v>6.7310534896571887</v>
      </c>
      <c r="BD63" s="2">
        <v>5.6939918206715987</v>
      </c>
    </row>
    <row r="64" spans="1:56">
      <c r="A64" s="39">
        <v>34242</v>
      </c>
      <c r="B64" s="37">
        <f>LN(RBA!D77)</f>
        <v>12.306180389506549</v>
      </c>
      <c r="C64" s="37">
        <f>LN(RBA!M77)</f>
        <v>11.652652624131763</v>
      </c>
      <c r="D64" s="37">
        <f>LN(RBA!G77)</f>
        <v>4.0073331852324712</v>
      </c>
      <c r="E64" s="37">
        <f>RBA!B77</f>
        <v>4.9113333333333324</v>
      </c>
      <c r="F64" s="37">
        <f>RBA!C77</f>
        <v>4.8966666666666674</v>
      </c>
      <c r="G64" s="37">
        <f>RBA!F77/RBA!F73*100-100</f>
        <v>1.110531629876931</v>
      </c>
      <c r="H64" s="37">
        <f>RBA!H77/RBA!H73*100-100</f>
        <v>2.1739130434782652</v>
      </c>
      <c r="I64" s="37">
        <f>LN(RBA!F77/RBA!F76)*400</f>
        <v>-0.89315043456441867</v>
      </c>
      <c r="J64" s="37">
        <f>LN(RBA!H77/RBA!H76)*400</f>
        <v>1.968830882171382</v>
      </c>
      <c r="K64" s="38">
        <f>RBA!I77</f>
        <v>3</v>
      </c>
      <c r="L64" s="37">
        <f>LN(RBA!K77)</f>
        <v>5.2649311992803716</v>
      </c>
      <c r="M64" s="37">
        <f>LN(RBA!L77)</f>
        <v>6.6241568570679394</v>
      </c>
      <c r="N64" s="37">
        <f>LN(RBA!O77)</f>
        <v>4.5541560704253392</v>
      </c>
      <c r="O64" s="37">
        <f>RBA!J77</f>
        <v>3.3288888888888888</v>
      </c>
      <c r="P64" s="60"/>
      <c r="Q64" s="41">
        <v>12.320531633279229</v>
      </c>
      <c r="R64" s="41">
        <v>11.669934033165836</v>
      </c>
      <c r="S64" s="41">
        <v>4.0586754157952516</v>
      </c>
      <c r="T64" s="41">
        <v>7.1434835482626919</v>
      </c>
      <c r="U64" s="41">
        <v>7.1896959424582043</v>
      </c>
      <c r="V64" s="41">
        <v>1.675340239972481</v>
      </c>
      <c r="W64" s="41">
        <v>2.4707299615200355</v>
      </c>
      <c r="X64" s="41">
        <v>1.5378122852287297</v>
      </c>
      <c r="Y64" s="41">
        <v>2.299139443318936</v>
      </c>
      <c r="Z64" s="42">
        <v>4.5649366972550194</v>
      </c>
      <c r="AA64" s="41">
        <v>5.2454516972618297</v>
      </c>
      <c r="AB64" s="41">
        <v>6.652462190465978</v>
      </c>
      <c r="AC64" s="41">
        <v>4.6571074696490324</v>
      </c>
      <c r="AD64" s="41">
        <v>4.6824264941857656</v>
      </c>
      <c r="AE64" s="60"/>
      <c r="AF64" s="44">
        <v>-1.4351243772679823E-2</v>
      </c>
      <c r="AG64" s="44">
        <v>-1.7281409034072936E-2</v>
      </c>
      <c r="AH64" s="44">
        <v>-5.1342230562780422E-2</v>
      </c>
      <c r="AI64" s="44">
        <v>-2.2321502149293595</v>
      </c>
      <c r="AJ64" s="44">
        <v>-2.2930292757915369</v>
      </c>
      <c r="AK64" s="44">
        <v>-0.56480861009555006</v>
      </c>
      <c r="AL64" s="44">
        <v>-0.29681691804177035</v>
      </c>
      <c r="AM64" s="44">
        <v>-2.4309627197931483</v>
      </c>
      <c r="AN64" s="44">
        <v>-0.33030856114755403</v>
      </c>
      <c r="AO64" s="45">
        <v>-1.5649366972550194</v>
      </c>
      <c r="AP64" s="44">
        <v>1.9479502018541872E-2</v>
      </c>
      <c r="AQ64" s="44">
        <v>-2.8305333398038535E-2</v>
      </c>
      <c r="AR64" s="44">
        <v>-0.10295139922369323</v>
      </c>
      <c r="AS64" s="44">
        <v>-1.3535376052968768</v>
      </c>
      <c r="AT64" s="60"/>
      <c r="AU64" s="60"/>
      <c r="AV64" s="60"/>
      <c r="AW64" s="60"/>
      <c r="AX64" s="60"/>
      <c r="AY64" s="37">
        <v>9.0539631606926303</v>
      </c>
      <c r="AZ64" s="37">
        <v>9.3542987065284429</v>
      </c>
      <c r="BA64" s="2">
        <v>4.950654762715482</v>
      </c>
      <c r="BB64" s="2">
        <v>5.0431622001252077</v>
      </c>
      <c r="BC64" s="2">
        <v>6.6587544289732117</v>
      </c>
      <c r="BD64" s="2">
        <v>5.6312163911917779</v>
      </c>
    </row>
    <row r="65" spans="1:56">
      <c r="A65" s="39">
        <v>34334</v>
      </c>
      <c r="B65" s="37">
        <f>LN(RBA!D78)</f>
        <v>12.324402198485435</v>
      </c>
      <c r="C65" s="37">
        <f>LN(RBA!M78)</f>
        <v>11.669390607218956</v>
      </c>
      <c r="D65" s="37">
        <f>LN(RBA!G78)</f>
        <v>4.00369019395397</v>
      </c>
      <c r="E65" s="37">
        <f>RBA!B78</f>
        <v>4.7080000000000002</v>
      </c>
      <c r="F65" s="37">
        <f>RBA!C78</f>
        <v>4.8033333333333337</v>
      </c>
      <c r="G65" s="37">
        <f>RBA!F78/RBA!F74*100-100</f>
        <v>1.4538418447752548</v>
      </c>
      <c r="H65" s="37">
        <f>RBA!H78/RBA!H74*100-100</f>
        <v>1.8302828618968334</v>
      </c>
      <c r="I65" s="37">
        <f>LN(RBA!F78/RBA!F77)*400</f>
        <v>1.0917861632334567</v>
      </c>
      <c r="J65" s="37">
        <f>LN(RBA!H78/RBA!H77)*400</f>
        <v>0.65412933629233516</v>
      </c>
      <c r="K65" s="38">
        <f>RBA!I78</f>
        <v>3</v>
      </c>
      <c r="L65" s="37">
        <f>LN(RBA!K78)</f>
        <v>5.3092325782885421</v>
      </c>
      <c r="M65" s="37">
        <f>LN(RBA!L78)</f>
        <v>6.6380859977309941</v>
      </c>
      <c r="N65" s="37">
        <f>LN(RBA!O78)</f>
        <v>4.5553779769791989</v>
      </c>
      <c r="O65" s="37">
        <f>RBA!J78</f>
        <v>3.0388888888888892</v>
      </c>
      <c r="P65" s="60"/>
      <c r="Q65" s="41">
        <v>12.328750545635209</v>
      </c>
      <c r="R65" s="41">
        <v>11.676931246831412</v>
      </c>
      <c r="S65" s="41">
        <v>4.056741992972916</v>
      </c>
      <c r="T65" s="41">
        <v>6.8980021139359797</v>
      </c>
      <c r="U65" s="41">
        <v>6.959840787233623</v>
      </c>
      <c r="V65" s="41">
        <v>1.59736451451997</v>
      </c>
      <c r="W65" s="41">
        <v>2.3837086513204788</v>
      </c>
      <c r="X65" s="41">
        <v>1.4926462195696311</v>
      </c>
      <c r="Y65" s="41">
        <v>2.2443300667145194</v>
      </c>
      <c r="Z65" s="42">
        <v>4.5499408851266168</v>
      </c>
      <c r="AA65" s="41">
        <v>5.2756781658744627</v>
      </c>
      <c r="AB65" s="41">
        <v>6.6690162885481632</v>
      </c>
      <c r="AC65" s="41">
        <v>4.6525009328688913</v>
      </c>
      <c r="AD65" s="41">
        <v>4.5430647766981362</v>
      </c>
      <c r="AE65" s="60"/>
      <c r="AF65" s="44">
        <v>-4.3483471497740567E-3</v>
      </c>
      <c r="AG65" s="44">
        <v>-7.5406396124559905E-3</v>
      </c>
      <c r="AH65" s="44">
        <v>-5.3051799018946078E-2</v>
      </c>
      <c r="AI65" s="44">
        <v>-2.1900021139359795</v>
      </c>
      <c r="AJ65" s="44">
        <v>-2.1565074539002893</v>
      </c>
      <c r="AK65" s="44">
        <v>-0.14352266974471517</v>
      </c>
      <c r="AL65" s="44">
        <v>-0.5534257894236454</v>
      </c>
      <c r="AM65" s="44">
        <v>-0.40086005633617439</v>
      </c>
      <c r="AN65" s="44">
        <v>-1.5902007304221843</v>
      </c>
      <c r="AO65" s="45">
        <v>-1.5499408851266168</v>
      </c>
      <c r="AP65" s="44">
        <v>3.3554412414079415E-2</v>
      </c>
      <c r="AQ65" s="44">
        <v>-3.0930290817169137E-2</v>
      </c>
      <c r="AR65" s="44">
        <v>-9.7122955889692442E-2</v>
      </c>
      <c r="AS65" s="44">
        <v>-1.504175887809247</v>
      </c>
      <c r="AT65" s="60"/>
      <c r="AU65" s="60"/>
      <c r="AV65" s="60"/>
      <c r="AW65" s="60"/>
      <c r="AX65" s="60"/>
      <c r="AY65" s="37">
        <v>8.9749410189493002</v>
      </c>
      <c r="AZ65" s="37">
        <v>9.2728306857760483</v>
      </c>
      <c r="BA65" s="2">
        <v>4.9183148700925745</v>
      </c>
      <c r="BB65" s="2">
        <v>5.0048620624268176</v>
      </c>
      <c r="BC65" s="2">
        <v>6.5864553682892355</v>
      </c>
      <c r="BD65" s="2">
        <v>5.568440961711957</v>
      </c>
    </row>
    <row r="66" spans="1:56">
      <c r="A66" s="39">
        <v>34424</v>
      </c>
      <c r="B66" s="37">
        <f>LN(RBA!D79)</f>
        <v>12.340581685102142</v>
      </c>
      <c r="C66" s="37">
        <f>LN(RBA!M79)</f>
        <v>11.674950772656802</v>
      </c>
      <c r="D66" s="37">
        <f>LN(RBA!G79)</f>
        <v>4.014579593753238</v>
      </c>
      <c r="E66" s="37">
        <f>RBA!B79</f>
        <v>4.713000000000001</v>
      </c>
      <c r="F66" s="37">
        <f>RBA!C79</f>
        <v>4.8299999999999992</v>
      </c>
      <c r="G66" s="37">
        <f>RBA!F79/RBA!F75*100-100</f>
        <v>0.81410436410396869</v>
      </c>
      <c r="H66" s="37">
        <f>RBA!H79/RBA!H75*100-100</f>
        <v>1.4851485148514882</v>
      </c>
      <c r="I66" s="37">
        <f>LN(RBA!F79/RBA!F78)*400</f>
        <v>1.3976261270737176</v>
      </c>
      <c r="J66" s="37">
        <f>LN(RBA!H79/RBA!H78)*400</f>
        <v>1.9559941176767082</v>
      </c>
      <c r="K66" s="38">
        <f>RBA!I79</f>
        <v>3.25</v>
      </c>
      <c r="L66" s="37">
        <f>LN(RBA!K79)</f>
        <v>5.361963301949455</v>
      </c>
      <c r="M66" s="37">
        <f>LN(RBA!L79)</f>
        <v>6.6610180735014826</v>
      </c>
      <c r="N66" s="37">
        <f>LN(RBA!O79)</f>
        <v>4.6266509699723413</v>
      </c>
      <c r="O66" s="37">
        <f>RBA!J79</f>
        <v>3.18</v>
      </c>
      <c r="P66" s="60"/>
      <c r="Q66" s="41">
        <v>12.337237946691504</v>
      </c>
      <c r="R66" s="41">
        <v>11.684161704654658</v>
      </c>
      <c r="S66" s="41">
        <v>4.0553984967423702</v>
      </c>
      <c r="T66" s="41">
        <v>6.6913163377811085</v>
      </c>
      <c r="U66" s="41">
        <v>6.7673770564150475</v>
      </c>
      <c r="V66" s="41">
        <v>1.5391776525811054</v>
      </c>
      <c r="W66" s="41">
        <v>2.3157788851819232</v>
      </c>
      <c r="X66" s="41">
        <v>1.4629606097871446</v>
      </c>
      <c r="Y66" s="41">
        <v>2.203122056938116</v>
      </c>
      <c r="Z66" s="42">
        <v>4.5582447022539325</v>
      </c>
      <c r="AA66" s="41">
        <v>5.3054290127127501</v>
      </c>
      <c r="AB66" s="41">
        <v>6.685737447103941</v>
      </c>
      <c r="AC66" s="41">
        <v>4.6487251745408154</v>
      </c>
      <c r="AD66" s="41">
        <v>4.4175218293517986</v>
      </c>
      <c r="AE66" s="60"/>
      <c r="AF66" s="44">
        <v>3.3437384106385082E-3</v>
      </c>
      <c r="AG66" s="44">
        <v>-9.2109319978561643E-3</v>
      </c>
      <c r="AH66" s="44">
        <v>-4.0818902989132155E-2</v>
      </c>
      <c r="AI66" s="44">
        <v>-1.9783163377811075</v>
      </c>
      <c r="AJ66" s="44">
        <v>-1.9373770564150483</v>
      </c>
      <c r="AK66" s="44">
        <v>-0.7250732884771367</v>
      </c>
      <c r="AL66" s="44">
        <v>-0.83063037033043496</v>
      </c>
      <c r="AM66" s="44">
        <v>-6.5334482713427011E-2</v>
      </c>
      <c r="AN66" s="44">
        <v>-0.24712793926140786</v>
      </c>
      <c r="AO66" s="45">
        <v>-1.3082447022539325</v>
      </c>
      <c r="AP66" s="44">
        <v>5.6534289236704893E-2</v>
      </c>
      <c r="AQ66" s="44">
        <v>-2.4719373602458461E-2</v>
      </c>
      <c r="AR66" s="44">
        <v>-2.2074204568474087E-2</v>
      </c>
      <c r="AS66" s="44">
        <v>-1.2375218293517984</v>
      </c>
      <c r="AT66" s="60"/>
      <c r="AU66" s="60"/>
      <c r="AV66" s="60"/>
      <c r="AW66" s="60"/>
      <c r="AX66" s="60"/>
      <c r="AY66" s="37">
        <v>8.8959188772059701</v>
      </c>
      <c r="AZ66" s="37">
        <v>9.1913626650236537</v>
      </c>
      <c r="BA66" s="2">
        <v>4.885974977469667</v>
      </c>
      <c r="BB66" s="2">
        <v>4.9665619247284276</v>
      </c>
      <c r="BC66" s="2">
        <v>6.5141563076052593</v>
      </c>
      <c r="BD66" s="2">
        <v>5.5056655322321362</v>
      </c>
    </row>
    <row r="67" spans="1:56">
      <c r="A67" s="39">
        <v>34515</v>
      </c>
      <c r="B67" s="37">
        <f>LN(RBA!D80)</f>
        <v>12.352503604842212</v>
      </c>
      <c r="C67" s="37">
        <f>LN(RBA!M80)</f>
        <v>11.681021314500201</v>
      </c>
      <c r="D67" s="37">
        <f>LN(RBA!G80)</f>
        <v>4.01096295328305</v>
      </c>
      <c r="E67" s="37">
        <f>RBA!B80</f>
        <v>4.6813333333333338</v>
      </c>
      <c r="F67" s="37">
        <f>RBA!C80</f>
        <v>4.9633333333333338</v>
      </c>
      <c r="G67" s="37">
        <f>RBA!F80/RBA!F76*100-100</f>
        <v>0.52178238259725163</v>
      </c>
      <c r="H67" s="37">
        <f>RBA!H80/RBA!H76*100-100</f>
        <v>1.8092105263157947</v>
      </c>
      <c r="I67" s="37">
        <f>LN(RBA!F80/RBA!F79)*400</f>
        <v>0.48544140491214982</v>
      </c>
      <c r="J67" s="37">
        <f>LN(RBA!H80/RBA!H79)*400</f>
        <v>2.5932019512313249</v>
      </c>
      <c r="K67" s="38">
        <f>RBA!I80</f>
        <v>4.083333333333333</v>
      </c>
      <c r="L67" s="37">
        <f>LN(RBA!K80)</f>
        <v>5.3958387362327738</v>
      </c>
      <c r="M67" s="37">
        <f>LN(RBA!L80)</f>
        <v>6.684097845653179</v>
      </c>
      <c r="N67" s="37">
        <f>LN(RBA!O80)</f>
        <v>4.6277701841293828</v>
      </c>
      <c r="O67" s="37">
        <f>RBA!J80</f>
        <v>4.0888888888888886</v>
      </c>
      <c r="P67" s="60"/>
      <c r="Q67" s="41">
        <v>12.34596927471944</v>
      </c>
      <c r="R67" s="41">
        <v>11.691632705265334</v>
      </c>
      <c r="S67" s="41">
        <v>4.0546412621529333</v>
      </c>
      <c r="T67" s="41">
        <v>6.5206451590223562</v>
      </c>
      <c r="U67" s="41">
        <v>6.6088851577182268</v>
      </c>
      <c r="V67" s="41">
        <v>1.4982561589229113</v>
      </c>
      <c r="W67" s="41">
        <v>2.2635693476604031</v>
      </c>
      <c r="X67" s="41">
        <v>1.4453822132730867</v>
      </c>
      <c r="Y67" s="41">
        <v>2.1712465934083833</v>
      </c>
      <c r="Z67" s="42">
        <v>4.5867647402039449</v>
      </c>
      <c r="AA67" s="41">
        <v>5.3346548162009304</v>
      </c>
      <c r="AB67" s="41">
        <v>6.7026678445970918</v>
      </c>
      <c r="AC67" s="41">
        <v>4.6457885907583414</v>
      </c>
      <c r="AD67" s="41">
        <v>4.304867598864667</v>
      </c>
      <c r="AE67" s="60"/>
      <c r="AF67" s="44">
        <v>6.5343301227720474E-3</v>
      </c>
      <c r="AG67" s="44">
        <v>-1.0611390765133066E-2</v>
      </c>
      <c r="AH67" s="44">
        <v>-4.3678308869883331E-2</v>
      </c>
      <c r="AI67" s="44">
        <v>-1.8393118256890224</v>
      </c>
      <c r="AJ67" s="44">
        <v>-1.645551824384893</v>
      </c>
      <c r="AK67" s="44">
        <v>-0.97647377632565968</v>
      </c>
      <c r="AL67" s="44">
        <v>-0.45435882134460837</v>
      </c>
      <c r="AM67" s="44">
        <v>-0.95994080836093687</v>
      </c>
      <c r="AN67" s="44">
        <v>0.42195535782294158</v>
      </c>
      <c r="AO67" s="45">
        <v>-0.50343140687061183</v>
      </c>
      <c r="AP67" s="44">
        <v>6.1183920031843364E-2</v>
      </c>
      <c r="AQ67" s="44">
        <v>-1.8569998943912758E-2</v>
      </c>
      <c r="AR67" s="44">
        <v>-1.8018406628958594E-2</v>
      </c>
      <c r="AS67" s="44">
        <v>-0.21597870997577839</v>
      </c>
      <c r="AT67" s="60"/>
      <c r="AU67" s="60"/>
      <c r="AV67" s="60"/>
      <c r="AW67" s="60"/>
      <c r="AX67" s="60"/>
      <c r="AY67" s="37">
        <v>8.81689673546264</v>
      </c>
      <c r="AZ67" s="37">
        <v>9.1098946442712574</v>
      </c>
      <c r="BA67" s="2">
        <v>4.8536350848467613</v>
      </c>
      <c r="BB67" s="2">
        <v>4.9282617870300376</v>
      </c>
      <c r="BC67" s="2">
        <v>6.4418572469212823</v>
      </c>
      <c r="BD67" s="2">
        <v>5.4428901027523153</v>
      </c>
    </row>
    <row r="68" spans="1:56">
      <c r="A68" s="39">
        <v>34607</v>
      </c>
      <c r="B68" s="37">
        <f>LN(RBA!D81)</f>
        <v>12.360179038662505</v>
      </c>
      <c r="C68" s="37">
        <f>LN(RBA!M81)</f>
        <v>11.699703742481125</v>
      </c>
      <c r="D68" s="37">
        <f>LN(RBA!G81)</f>
        <v>4.0181832012565364</v>
      </c>
      <c r="E68" s="37">
        <f>RBA!B81</f>
        <v>5.035333333333333</v>
      </c>
      <c r="F68" s="37">
        <f>RBA!C81</f>
        <v>5.6466666666666656</v>
      </c>
      <c r="G68" s="37">
        <f>RBA!F81/RBA!F77*100-100</f>
        <v>2.9235648877691744</v>
      </c>
      <c r="H68" s="37">
        <f>RBA!H81/RBA!H77*100-100</f>
        <v>1.963993453355144</v>
      </c>
      <c r="I68" s="37">
        <f>LN(RBA!F81/RBA!F80)*400</f>
        <v>8.5517216205163589</v>
      </c>
      <c r="J68" s="37">
        <f>LN(RBA!H81/RBA!H80)*400</f>
        <v>2.5764984411428298</v>
      </c>
      <c r="K68" s="38">
        <f>RBA!I81</f>
        <v>4.583333333333333</v>
      </c>
      <c r="L68" s="37">
        <f>LN(RBA!K81)</f>
        <v>5.4164425658819741</v>
      </c>
      <c r="M68" s="37">
        <f>LN(RBA!L81)</f>
        <v>6.6989681788845461</v>
      </c>
      <c r="N68" s="37">
        <f>LN(RBA!O81)</f>
        <v>4.6199315370288208</v>
      </c>
      <c r="O68" s="37">
        <f>RBA!J81</f>
        <v>4.0199999999999996</v>
      </c>
      <c r="P68" s="60"/>
      <c r="Q68" s="41">
        <v>12.354922057826856</v>
      </c>
      <c r="R68" s="41">
        <v>11.699345790460708</v>
      </c>
      <c r="S68" s="41">
        <v>4.0544411124395578</v>
      </c>
      <c r="T68" s="41">
        <v>6.3819710691728906</v>
      </c>
      <c r="U68" s="41">
        <v>6.4797346381986527</v>
      </c>
      <c r="V68" s="41">
        <v>1.4716233675071138</v>
      </c>
      <c r="W68" s="41">
        <v>2.223189579330497</v>
      </c>
      <c r="X68" s="41">
        <v>1.4364969533675787</v>
      </c>
      <c r="Y68" s="41">
        <v>2.1442804005819411</v>
      </c>
      <c r="Z68" s="42">
        <v>4.6315999376047241</v>
      </c>
      <c r="AA68" s="41">
        <v>5.3633414886940161</v>
      </c>
      <c r="AB68" s="41">
        <v>6.7198342098828965</v>
      </c>
      <c r="AC68" s="41">
        <v>4.6436857812371537</v>
      </c>
      <c r="AD68" s="41">
        <v>4.2033985808113119</v>
      </c>
      <c r="AE68" s="60"/>
      <c r="AF68" s="44">
        <v>5.256980835648406E-3</v>
      </c>
      <c r="AG68" s="44">
        <v>3.5795202041732921E-4</v>
      </c>
      <c r="AH68" s="44">
        <v>-3.6257911183021463E-2</v>
      </c>
      <c r="AI68" s="44">
        <v>-1.3466377358395576</v>
      </c>
      <c r="AJ68" s="44">
        <v>-0.83306797153198708</v>
      </c>
      <c r="AK68" s="44">
        <v>1.4519415202620607</v>
      </c>
      <c r="AL68" s="44">
        <v>-0.25919612597535302</v>
      </c>
      <c r="AM68" s="44">
        <v>7.1152246671487802</v>
      </c>
      <c r="AN68" s="44">
        <v>0.43221804056088864</v>
      </c>
      <c r="AO68" s="45">
        <v>-4.8266604271391067E-2</v>
      </c>
      <c r="AP68" s="44">
        <v>5.310107718795809E-2</v>
      </c>
      <c r="AQ68" s="44">
        <v>-2.0866030998350382E-2</v>
      </c>
      <c r="AR68" s="44">
        <v>-2.3754244208332942E-2</v>
      </c>
      <c r="AS68" s="44">
        <v>-0.18339858081131233</v>
      </c>
      <c r="AT68" s="60"/>
      <c r="AU68" s="60"/>
      <c r="AV68" s="60"/>
      <c r="AW68" s="60"/>
      <c r="AX68" s="60"/>
      <c r="AY68" s="37">
        <v>8.7378745937193099</v>
      </c>
      <c r="AZ68" s="37">
        <v>9.0284266235188646</v>
      </c>
      <c r="BA68" s="2">
        <v>4.8212951922238538</v>
      </c>
      <c r="BB68" s="2">
        <v>4.8899616493316476</v>
      </c>
      <c r="BC68" s="2">
        <v>6.3695581862373061</v>
      </c>
      <c r="BD68" s="2">
        <v>5.3801146732724945</v>
      </c>
    </row>
    <row r="69" spans="1:56">
      <c r="A69" s="39">
        <v>34699</v>
      </c>
      <c r="B69" s="37">
        <f>LN(RBA!D82)</f>
        <v>12.370595066697513</v>
      </c>
      <c r="C69" s="37">
        <f>LN(RBA!M82)</f>
        <v>11.705189101758231</v>
      </c>
      <c r="D69" s="37">
        <f>LN(RBA!G82)</f>
        <v>4.0535225677018456</v>
      </c>
      <c r="E69" s="37">
        <f>RBA!B82</f>
        <v>6.3663333333333334</v>
      </c>
      <c r="F69" s="37">
        <f>RBA!C82</f>
        <v>7.1866666666666665</v>
      </c>
      <c r="G69" s="37">
        <f>RBA!F82/RBA!F78*100-100</f>
        <v>1.0128546588197338</v>
      </c>
      <c r="H69" s="37">
        <f>RBA!H82/RBA!H78*100-100</f>
        <v>2.614379084967311</v>
      </c>
      <c r="I69" s="37">
        <f>LN(RBA!F82/RBA!F81)*400</f>
        <v>-6.4037505108066082</v>
      </c>
      <c r="J69" s="37">
        <f>LN(RBA!H82/RBA!H81)*400</f>
        <v>3.1974590722982339</v>
      </c>
      <c r="K69" s="38">
        <f>RBA!I82</f>
        <v>5.25</v>
      </c>
      <c r="L69" s="37">
        <f>LN(RBA!K82)</f>
        <v>5.4293719443976602</v>
      </c>
      <c r="M69" s="37">
        <f>LN(RBA!L82)</f>
        <v>6.7257284787432008</v>
      </c>
      <c r="N69" s="37">
        <f>LN(RBA!O82)</f>
        <v>4.6322817125412161</v>
      </c>
      <c r="O69" s="37">
        <f>RBA!J82</f>
        <v>4.4544444444444444</v>
      </c>
      <c r="P69" s="60"/>
      <c r="Q69" s="41">
        <v>12.364077908077912</v>
      </c>
      <c r="R69" s="41">
        <v>11.707295869918811</v>
      </c>
      <c r="S69" s="41">
        <v>4.0547415718941506</v>
      </c>
      <c r="T69" s="41">
        <v>6.2701269898548215</v>
      </c>
      <c r="U69" s="41">
        <v>6.374266575021573</v>
      </c>
      <c r="V69" s="41">
        <v>1.4556923161852349</v>
      </c>
      <c r="W69" s="41">
        <v>2.1904651465034424</v>
      </c>
      <c r="X69" s="41">
        <v>1.4322907904055158</v>
      </c>
      <c r="Y69" s="41">
        <v>2.1180639250140478</v>
      </c>
      <c r="Z69" s="42">
        <v>4.6885345884550462</v>
      </c>
      <c r="AA69" s="41">
        <v>5.3915131824970377</v>
      </c>
      <c r="AB69" s="41">
        <v>6.7372516655672943</v>
      </c>
      <c r="AC69" s="41">
        <v>4.6424000841887914</v>
      </c>
      <c r="AD69" s="41">
        <v>4.1112762840725683</v>
      </c>
      <c r="AE69" s="60"/>
      <c r="AF69" s="44">
        <v>6.5171586196015596E-3</v>
      </c>
      <c r="AG69" s="44">
        <v>-2.1067681605799748E-3</v>
      </c>
      <c r="AH69" s="44">
        <v>-1.2190041923050288E-3</v>
      </c>
      <c r="AI69" s="44">
        <v>9.6206343478511869E-2</v>
      </c>
      <c r="AJ69" s="44">
        <v>0.81240009164509353</v>
      </c>
      <c r="AK69" s="44">
        <v>-0.44283765736550107</v>
      </c>
      <c r="AL69" s="44">
        <v>0.4239139384638686</v>
      </c>
      <c r="AM69" s="44">
        <v>-7.8360413012121235</v>
      </c>
      <c r="AN69" s="44">
        <v>1.0793951472841861</v>
      </c>
      <c r="AO69" s="45">
        <v>0.56146541154495377</v>
      </c>
      <c r="AP69" s="44">
        <v>3.785876190062254E-2</v>
      </c>
      <c r="AQ69" s="44">
        <v>-1.1523186824093479E-2</v>
      </c>
      <c r="AR69" s="44">
        <v>-1.0118371647575231E-2</v>
      </c>
      <c r="AS69" s="44">
        <v>0.34316816037187614</v>
      </c>
      <c r="AT69" s="60"/>
      <c r="AU69" s="60"/>
      <c r="AV69" s="60"/>
      <c r="AW69" s="60"/>
      <c r="AX69" s="60"/>
      <c r="AY69" s="37">
        <v>8.6588524519759797</v>
      </c>
      <c r="AZ69" s="37">
        <v>8.9469586027664683</v>
      </c>
      <c r="BA69" s="2">
        <v>4.7889552996009472</v>
      </c>
      <c r="BB69" s="2">
        <v>4.8516615116332567</v>
      </c>
      <c r="BC69" s="2">
        <v>6.2972591255533299</v>
      </c>
      <c r="BD69" s="2">
        <v>5.3173392437926736</v>
      </c>
    </row>
    <row r="70" spans="1:56">
      <c r="A70" s="39">
        <v>34789</v>
      </c>
      <c r="B70" s="37">
        <f>LN(RBA!D83)</f>
        <v>12.370972488402893</v>
      </c>
      <c r="C70" s="37">
        <f>LN(RBA!M83)</f>
        <v>11.716551788258013</v>
      </c>
      <c r="D70" s="37">
        <f>LN(RBA!G83)</f>
        <v>4.0587173845789497</v>
      </c>
      <c r="E70" s="37">
        <f>RBA!B83</f>
        <v>7.4890000000000008</v>
      </c>
      <c r="F70" s="37">
        <f>RBA!C83</f>
        <v>8.1933333333333334</v>
      </c>
      <c r="G70" s="37">
        <f>RBA!F83/RBA!F79*100-100</f>
        <v>2.4465366564665061</v>
      </c>
      <c r="H70" s="37">
        <f>RBA!H83/RBA!H79*100-100</f>
        <v>3.7398373983739788</v>
      </c>
      <c r="I70" s="37">
        <f>LN(RBA!F83/RBA!F82)*400</f>
        <v>7.0349406524433906</v>
      </c>
      <c r="J70" s="37">
        <f>LN(RBA!H83/RBA!H82)*400</f>
        <v>6.3192467506365242</v>
      </c>
      <c r="K70" s="38">
        <f>RBA!I83</f>
        <v>5.833333333333333</v>
      </c>
      <c r="L70" s="37">
        <f>LN(RBA!K83)</f>
        <v>5.4256282015595012</v>
      </c>
      <c r="M70" s="37">
        <f>LN(RBA!L83)</f>
        <v>6.7419261710013076</v>
      </c>
      <c r="N70" s="37">
        <f>LN(RBA!O83)</f>
        <v>4.6051701859880918</v>
      </c>
      <c r="O70" s="37">
        <f>RBA!J83</f>
        <v>5.3311111111111114</v>
      </c>
      <c r="P70" s="60"/>
      <c r="Q70" s="41">
        <v>12.373421723149789</v>
      </c>
      <c r="R70" s="41">
        <v>11.715478077037691</v>
      </c>
      <c r="S70" s="41">
        <v>4.0554635036141296</v>
      </c>
      <c r="T70" s="41">
        <v>6.1791041941053599</v>
      </c>
      <c r="U70" s="41">
        <v>6.2863013778700303</v>
      </c>
      <c r="V70" s="41">
        <v>1.4477835062589612</v>
      </c>
      <c r="W70" s="41">
        <v>2.1610596179117425</v>
      </c>
      <c r="X70" s="41">
        <v>1.4331967001387613</v>
      </c>
      <c r="Y70" s="41">
        <v>2.0887077495353128</v>
      </c>
      <c r="Z70" s="42">
        <v>4.7533228201260176</v>
      </c>
      <c r="AA70" s="41">
        <v>5.4192272380882711</v>
      </c>
      <c r="AB70" s="41">
        <v>6.7549222929868504</v>
      </c>
      <c r="AC70" s="41">
        <v>4.6418999914221644</v>
      </c>
      <c r="AD70" s="41">
        <v>4.0265475934162636</v>
      </c>
      <c r="AE70" s="60"/>
      <c r="AF70" s="44">
        <v>-2.4492347468960673E-3</v>
      </c>
      <c r="AG70" s="44">
        <v>1.073711220321627E-3</v>
      </c>
      <c r="AH70" s="44">
        <v>3.253880964820155E-3</v>
      </c>
      <c r="AI70" s="44">
        <v>1.3098958058946408</v>
      </c>
      <c r="AJ70" s="44">
        <v>1.9070319554633031</v>
      </c>
      <c r="AK70" s="44">
        <v>0.99875315020754485</v>
      </c>
      <c r="AL70" s="44">
        <v>1.5787777804622363</v>
      </c>
      <c r="AM70" s="44">
        <v>5.6017439523046288</v>
      </c>
      <c r="AN70" s="44">
        <v>4.2305390011012118</v>
      </c>
      <c r="AO70" s="45">
        <v>1.0800105132073154</v>
      </c>
      <c r="AP70" s="44">
        <v>6.4009634712300922E-3</v>
      </c>
      <c r="AQ70" s="44">
        <v>-1.2996121985542786E-2</v>
      </c>
      <c r="AR70" s="44">
        <v>-3.672980543407256E-2</v>
      </c>
      <c r="AS70" s="44">
        <v>1.3045635176948478</v>
      </c>
      <c r="AT70" s="60"/>
      <c r="AU70" s="60"/>
      <c r="AV70" s="60"/>
      <c r="AW70" s="60"/>
      <c r="AX70" s="60"/>
      <c r="AY70" s="37">
        <v>8.5798303102326496</v>
      </c>
      <c r="AZ70" s="37">
        <v>8.8654905820140737</v>
      </c>
      <c r="BA70" s="2">
        <v>4.7566154069780406</v>
      </c>
      <c r="BB70" s="2">
        <v>4.8133613739348675</v>
      </c>
      <c r="BC70" s="2">
        <v>6.2249600648693537</v>
      </c>
      <c r="BD70" s="2">
        <v>5.2545638143128528</v>
      </c>
    </row>
    <row r="71" spans="1:56">
      <c r="A71" s="39">
        <v>34880</v>
      </c>
      <c r="B71" s="37">
        <f>LN(RBA!D84)</f>
        <v>12.374992296633938</v>
      </c>
      <c r="C71" s="37">
        <f>LN(RBA!M84)</f>
        <v>11.728939662730653</v>
      </c>
      <c r="D71" s="37">
        <f>LN(RBA!G84)</f>
        <v>4.0448041166619646</v>
      </c>
      <c r="E71" s="37">
        <f>RBA!B84</f>
        <v>7.5049999999999999</v>
      </c>
      <c r="F71" s="37">
        <f>RBA!C84</f>
        <v>7.7133333333333338</v>
      </c>
      <c r="G71" s="37">
        <f>RBA!F84/RBA!F80*100-100</f>
        <v>3.2532107045514067</v>
      </c>
      <c r="H71" s="37">
        <f>RBA!H84/RBA!H80*100-100</f>
        <v>4.5234248788368348</v>
      </c>
      <c r="I71" s="37">
        <f>LN(RBA!F84/RBA!F83)*400</f>
        <v>3.6227449505218208</v>
      </c>
      <c r="J71" s="37">
        <f>LN(RBA!H84/RBA!H83)*400</f>
        <v>5.6032044624442809</v>
      </c>
      <c r="K71" s="38">
        <f>RBA!I84</f>
        <v>6</v>
      </c>
      <c r="L71" s="37">
        <f>LN(RBA!K84)</f>
        <v>5.429284223560396</v>
      </c>
      <c r="M71" s="37">
        <f>LN(RBA!L84)</f>
        <v>6.7600971435674229</v>
      </c>
      <c r="N71" s="37">
        <f>LN(RBA!O84)</f>
        <v>4.5276247439504846</v>
      </c>
      <c r="O71" s="37">
        <f>RBA!J84</f>
        <v>4.8644444444444446</v>
      </c>
      <c r="P71" s="60"/>
      <c r="Q71" s="41">
        <v>12.382942473943809</v>
      </c>
      <c r="R71" s="41">
        <v>11.723886228485293</v>
      </c>
      <c r="S71" s="41">
        <v>4.056527008819292</v>
      </c>
      <c r="T71" s="41">
        <v>6.1029540839263889</v>
      </c>
      <c r="U71" s="41">
        <v>6.2101672064843436</v>
      </c>
      <c r="V71" s="41">
        <v>1.4449406654941255</v>
      </c>
      <c r="W71" s="41">
        <v>2.13090150849944</v>
      </c>
      <c r="X71" s="41">
        <v>1.4347501325059211</v>
      </c>
      <c r="Y71" s="41">
        <v>2.0529970789433976</v>
      </c>
      <c r="Z71" s="42">
        <v>4.8220696758709591</v>
      </c>
      <c r="AA71" s="41">
        <v>5.4465646576721767</v>
      </c>
      <c r="AB71" s="41">
        <v>6.7728409714863638</v>
      </c>
      <c r="AC71" s="41">
        <v>4.6421476707639018</v>
      </c>
      <c r="AD71" s="41">
        <v>3.9474738737104564</v>
      </c>
      <c r="AE71" s="60"/>
      <c r="AF71" s="44">
        <v>-7.9501773098709094E-3</v>
      </c>
      <c r="AG71" s="44">
        <v>5.0534342453598668E-3</v>
      </c>
      <c r="AH71" s="44">
        <v>-1.1722892157327358E-2</v>
      </c>
      <c r="AI71" s="44">
        <v>1.402045916073611</v>
      </c>
      <c r="AJ71" s="44">
        <v>1.5031661268489902</v>
      </c>
      <c r="AK71" s="44">
        <v>1.8082700390572812</v>
      </c>
      <c r="AL71" s="44">
        <v>2.3925233703373947</v>
      </c>
      <c r="AM71" s="44">
        <v>2.1879948180158997</v>
      </c>
      <c r="AN71" s="44">
        <v>3.5502073835008834</v>
      </c>
      <c r="AO71" s="45">
        <v>1.1779303241290409</v>
      </c>
      <c r="AP71" s="44">
        <v>-1.7280434111780707E-2</v>
      </c>
      <c r="AQ71" s="44">
        <v>-1.2743827918940909E-2</v>
      </c>
      <c r="AR71" s="44">
        <v>-0.11452292681341714</v>
      </c>
      <c r="AS71" s="44">
        <v>0.91697057073398813</v>
      </c>
      <c r="AT71" s="60"/>
      <c r="AU71" s="60"/>
      <c r="AV71" s="60"/>
      <c r="AW71" s="60"/>
      <c r="AX71" s="60"/>
      <c r="AY71" s="37">
        <v>8.5008081684893178</v>
      </c>
      <c r="AZ71" s="37">
        <v>8.7840225612616791</v>
      </c>
      <c r="BA71" s="2">
        <v>4.7242755143551332</v>
      </c>
      <c r="BB71" s="2">
        <v>4.7750612362364766</v>
      </c>
      <c r="BC71" s="2">
        <v>6.1526610041853766</v>
      </c>
      <c r="BD71" s="2">
        <v>5.191788384833032</v>
      </c>
    </row>
    <row r="72" spans="1:56">
      <c r="A72" s="39">
        <v>34972</v>
      </c>
      <c r="B72" s="37">
        <f>LN(RBA!D85)</f>
        <v>12.397291999259739</v>
      </c>
      <c r="C72" s="37">
        <f>LN(RBA!M85)</f>
        <v>11.73153073384143</v>
      </c>
      <c r="D72" s="37">
        <f>LN(RBA!G85)</f>
        <v>4.0500443033255209</v>
      </c>
      <c r="E72" s="37">
        <f>RBA!B85</f>
        <v>7.5036666666666676</v>
      </c>
      <c r="F72" s="37">
        <f>RBA!C85</f>
        <v>7.5433333333333339</v>
      </c>
      <c r="G72" s="37">
        <f>RBA!F85/RBA!F81*100-100</f>
        <v>0.94465904706746073</v>
      </c>
      <c r="H72" s="37">
        <f>RBA!H85/RBA!H81*100-100</f>
        <v>5.1364365971107588</v>
      </c>
      <c r="I72" s="37">
        <f>LN(RBA!F85/RBA!F84)*400</f>
        <v>-0.4930349091629313</v>
      </c>
      <c r="J72" s="37">
        <f>LN(RBA!H85/RBA!H84)*400</f>
        <v>4.9155764537405258</v>
      </c>
      <c r="K72" s="38">
        <f>RBA!I85</f>
        <v>5.75</v>
      </c>
      <c r="L72" s="37">
        <f>LN(RBA!K85)</f>
        <v>5.4464959632192906</v>
      </c>
      <c r="M72" s="37">
        <f>LN(RBA!L85)</f>
        <v>6.7794274670749246</v>
      </c>
      <c r="N72" s="37">
        <f>LN(RBA!O85)</f>
        <v>4.583835977176502</v>
      </c>
      <c r="O72" s="37">
        <f>RBA!J85</f>
        <v>4.4355555555555553</v>
      </c>
      <c r="P72" s="60"/>
      <c r="Q72" s="41">
        <v>12.392627600589575</v>
      </c>
      <c r="R72" s="41">
        <v>11.732514811999078</v>
      </c>
      <c r="S72" s="41">
        <v>4.0578542224050391</v>
      </c>
      <c r="T72" s="41">
        <v>6.0365467461984776</v>
      </c>
      <c r="U72" s="41">
        <v>6.1413841155769973</v>
      </c>
      <c r="V72" s="41">
        <v>1.4448317423754404</v>
      </c>
      <c r="W72" s="41">
        <v>2.0969060693233672</v>
      </c>
      <c r="X72" s="41">
        <v>1.435987627415791</v>
      </c>
      <c r="Y72" s="41">
        <v>2.0103612049116522</v>
      </c>
      <c r="Z72" s="42">
        <v>4.8915552055139475</v>
      </c>
      <c r="AA72" s="41">
        <v>5.4736104440553879</v>
      </c>
      <c r="AB72" s="41">
        <v>6.7909944578343948</v>
      </c>
      <c r="AC72" s="41">
        <v>4.6430823339122371</v>
      </c>
      <c r="AD72" s="41">
        <v>3.8731318420217669</v>
      </c>
      <c r="AE72" s="60"/>
      <c r="AF72" s="44">
        <v>4.6643986701635498E-3</v>
      </c>
      <c r="AG72" s="44">
        <v>-9.8407815764822715E-4</v>
      </c>
      <c r="AH72" s="44">
        <v>-7.8099190795182238E-3</v>
      </c>
      <c r="AI72" s="44">
        <v>1.46711992046819</v>
      </c>
      <c r="AJ72" s="44">
        <v>1.4019492177563366</v>
      </c>
      <c r="AK72" s="44">
        <v>-0.5001726953079797</v>
      </c>
      <c r="AL72" s="44">
        <v>3.0395305277873916</v>
      </c>
      <c r="AM72" s="44">
        <v>-1.9290225365787224</v>
      </c>
      <c r="AN72" s="44">
        <v>2.9052152488288736</v>
      </c>
      <c r="AO72" s="45">
        <v>0.85844479448605249</v>
      </c>
      <c r="AP72" s="44">
        <v>-2.7114480836097243E-2</v>
      </c>
      <c r="AQ72" s="44">
        <v>-1.1566990759470208E-2</v>
      </c>
      <c r="AR72" s="44">
        <v>-5.9246356735735084E-2</v>
      </c>
      <c r="AS72" s="44">
        <v>0.56242371353378839</v>
      </c>
      <c r="AT72" s="60"/>
      <c r="AU72" s="60"/>
      <c r="AV72" s="60"/>
      <c r="AW72" s="60"/>
      <c r="AX72" s="60"/>
      <c r="AY72" s="37">
        <v>8.4217860267459876</v>
      </c>
      <c r="AZ72" s="37">
        <v>8.7025545405092846</v>
      </c>
      <c r="BA72" s="2">
        <v>4.6919356217322266</v>
      </c>
      <c r="BB72" s="2">
        <v>4.7367610985380866</v>
      </c>
      <c r="BC72" s="2">
        <v>6.0803619435014005</v>
      </c>
      <c r="BD72" s="2">
        <v>5.1290129553532111</v>
      </c>
    </row>
    <row r="73" spans="1:56">
      <c r="A73" s="39">
        <v>35064</v>
      </c>
      <c r="B73" s="37">
        <f>LN(RBA!D86)</f>
        <v>12.397056575402781</v>
      </c>
      <c r="C73" s="37">
        <f>LN(RBA!M86)</f>
        <v>11.742512214231297</v>
      </c>
      <c r="D73" s="37">
        <f>LN(RBA!G86)</f>
        <v>4.0621656638578658</v>
      </c>
      <c r="E73" s="37">
        <f>RBA!B86</f>
        <v>7.498333333333334</v>
      </c>
      <c r="F73" s="37">
        <f>RBA!C86</f>
        <v>7.4533333333333331</v>
      </c>
      <c r="G73" s="37">
        <f>RBA!F86/RBA!F82*100-100</f>
        <v>4.6371731305620614</v>
      </c>
      <c r="H73" s="37">
        <f>RBA!H86/RBA!H82*100-100</f>
        <v>5.0955414012738913</v>
      </c>
      <c r="I73" s="37">
        <f>LN(RBA!F86/RBA!F85)*400</f>
        <v>7.9668237727167819</v>
      </c>
      <c r="J73" s="37">
        <f>LN(RBA!H86/RBA!H85)*400</f>
        <v>3.0418397540876851</v>
      </c>
      <c r="K73" s="38">
        <f>RBA!I86</f>
        <v>5.666666666666667</v>
      </c>
      <c r="L73" s="37">
        <f>LN(RBA!K86)</f>
        <v>5.4774714120706465</v>
      </c>
      <c r="M73" s="37">
        <f>LN(RBA!L86)</f>
        <v>6.8098954515870505</v>
      </c>
      <c r="N73" s="37">
        <f>LN(RBA!O86)</f>
        <v>4.6184922845146881</v>
      </c>
      <c r="O73" s="37">
        <f>RBA!J86</f>
        <v>4.2233333333333336</v>
      </c>
      <c r="P73" s="60"/>
      <c r="Q73" s="41">
        <v>12.402459574355886</v>
      </c>
      <c r="R73" s="41">
        <v>11.741361473712915</v>
      </c>
      <c r="S73" s="41">
        <v>4.059359952459177</v>
      </c>
      <c r="T73" s="41">
        <v>5.9756285464997436</v>
      </c>
      <c r="U73" s="41">
        <v>6.0764116386897618</v>
      </c>
      <c r="V73" s="41">
        <v>1.4462548541620304</v>
      </c>
      <c r="W73" s="41">
        <v>2.0574838785468179</v>
      </c>
      <c r="X73" s="41">
        <v>1.4373132215384277</v>
      </c>
      <c r="Y73" s="41">
        <v>1.9624482987281153</v>
      </c>
      <c r="Z73" s="42">
        <v>4.9592956653316431</v>
      </c>
      <c r="AA73" s="41">
        <v>5.5004387997732209</v>
      </c>
      <c r="AB73" s="41">
        <v>6.8093615439070598</v>
      </c>
      <c r="AC73" s="41">
        <v>4.6445716157361483</v>
      </c>
      <c r="AD73" s="41">
        <v>3.8031713220235255</v>
      </c>
      <c r="AE73" s="60"/>
      <c r="AF73" s="44">
        <v>-5.4029989531052536E-3</v>
      </c>
      <c r="AG73" s="44">
        <v>1.1507405183817099E-3</v>
      </c>
      <c r="AH73" s="44">
        <v>2.8057113986887927E-3</v>
      </c>
      <c r="AI73" s="44">
        <v>1.5227047868335903</v>
      </c>
      <c r="AJ73" s="44">
        <v>1.3769216946435714</v>
      </c>
      <c r="AK73" s="44">
        <v>3.1909182764000308</v>
      </c>
      <c r="AL73" s="44">
        <v>3.0380575227270734</v>
      </c>
      <c r="AM73" s="44">
        <v>6.5295105511783547</v>
      </c>
      <c r="AN73" s="44">
        <v>1.0793914553595698</v>
      </c>
      <c r="AO73" s="45">
        <v>0.70737100133502384</v>
      </c>
      <c r="AP73" s="44">
        <v>-2.2967387702574449E-2</v>
      </c>
      <c r="AQ73" s="44">
        <v>5.339076799906195E-4</v>
      </c>
      <c r="AR73" s="44">
        <v>-2.6079331221460222E-2</v>
      </c>
      <c r="AS73" s="44">
        <v>0.42016201130980813</v>
      </c>
      <c r="AT73" s="60"/>
      <c r="AU73" s="60"/>
      <c r="AV73" s="60"/>
      <c r="AW73" s="60"/>
      <c r="AX73" s="60"/>
      <c r="AY73" s="37">
        <v>8.3427638850026575</v>
      </c>
      <c r="AZ73" s="37">
        <v>8.62108651975689</v>
      </c>
      <c r="BA73" s="2">
        <v>4.65959572910932</v>
      </c>
      <c r="BB73" s="2">
        <v>4.6984609608396966</v>
      </c>
      <c r="BC73" s="2">
        <v>6.0080628828174243</v>
      </c>
      <c r="BD73" s="2">
        <v>5.0662375258733903</v>
      </c>
    </row>
    <row r="74" spans="1:56">
      <c r="A74" s="39">
        <v>35155</v>
      </c>
      <c r="B74" s="37">
        <f>LN(RBA!D87)</f>
        <v>12.413342879688093</v>
      </c>
      <c r="C74" s="37">
        <f>LN(RBA!M87)</f>
        <v>11.751170414019576</v>
      </c>
      <c r="D74" s="37">
        <f>LN(RBA!G87)</f>
        <v>4.0758410906575406</v>
      </c>
      <c r="E74" s="37">
        <f>RBA!B87</f>
        <v>7.5073333333333325</v>
      </c>
      <c r="F74" s="37">
        <f>RBA!C87</f>
        <v>7.4866666666666672</v>
      </c>
      <c r="G74" s="37">
        <f>RBA!F87/RBA!F83*100-100</f>
        <v>2.4606940552764058</v>
      </c>
      <c r="H74" s="37">
        <f>RBA!H87/RBA!H83*100-100</f>
        <v>3.7617554858934312</v>
      </c>
      <c r="I74" s="37">
        <f>LN(RBA!F87/RBA!F86)*400</f>
        <v>-1.3729072482796656</v>
      </c>
      <c r="J74" s="37">
        <f>LN(RBA!H87/RBA!H86)*400</f>
        <v>1.2102883666148445</v>
      </c>
      <c r="K74" s="38">
        <f>RBA!I87</f>
        <v>5.25</v>
      </c>
      <c r="L74" s="37">
        <f>LN(RBA!K87)</f>
        <v>5.5182638125632755</v>
      </c>
      <c r="M74" s="37">
        <f>LN(RBA!L87)</f>
        <v>6.8320463336467983</v>
      </c>
      <c r="N74" s="37">
        <f>LN(RBA!O87)</f>
        <v>4.6400207551011299</v>
      </c>
      <c r="O74" s="37">
        <f>RBA!J87</f>
        <v>3.6522222222222225</v>
      </c>
      <c r="P74" s="60"/>
      <c r="Q74" s="41">
        <v>12.412423781760706</v>
      </c>
      <c r="R74" s="41">
        <v>11.750423244711833</v>
      </c>
      <c r="S74" s="41">
        <v>4.0609541258700883</v>
      </c>
      <c r="T74" s="41">
        <v>5.9168628003585999</v>
      </c>
      <c r="U74" s="41">
        <v>6.0125855276255038</v>
      </c>
      <c r="V74" s="41">
        <v>1.4476955101784521</v>
      </c>
      <c r="W74" s="41">
        <v>2.0129452209129535</v>
      </c>
      <c r="X74" s="41">
        <v>1.4379253124585265</v>
      </c>
      <c r="Y74" s="41">
        <v>1.9127222912113451</v>
      </c>
      <c r="Z74" s="42">
        <v>5.0233438395972607</v>
      </c>
      <c r="AA74" s="41">
        <v>5.52710698081047</v>
      </c>
      <c r="AB74" s="41">
        <v>6.8279137922112509</v>
      </c>
      <c r="AC74" s="41">
        <v>4.6464461221316542</v>
      </c>
      <c r="AD74" s="41">
        <v>3.7375936522100233</v>
      </c>
      <c r="AE74" s="60"/>
      <c r="AF74" s="44">
        <v>9.1909792738675833E-4</v>
      </c>
      <c r="AG74" s="44">
        <v>7.4716930774343382E-4</v>
      </c>
      <c r="AH74" s="44">
        <v>1.4886964787452328E-2</v>
      </c>
      <c r="AI74" s="44">
        <v>1.5904705329747326</v>
      </c>
      <c r="AJ74" s="44">
        <v>1.4740811390411634</v>
      </c>
      <c r="AK74" s="44">
        <v>1.0129985450979537</v>
      </c>
      <c r="AL74" s="44">
        <v>1.7488102649804778</v>
      </c>
      <c r="AM74" s="44">
        <v>-2.8108325607381923</v>
      </c>
      <c r="AN74" s="44">
        <v>-0.70243392459650056</v>
      </c>
      <c r="AO74" s="45">
        <v>0.22665616040273928</v>
      </c>
      <c r="AP74" s="44">
        <v>-8.843168247194555E-3</v>
      </c>
      <c r="AQ74" s="44">
        <v>4.13254143554731E-3</v>
      </c>
      <c r="AR74" s="44">
        <v>-6.4253670305243205E-3</v>
      </c>
      <c r="AS74" s="44">
        <v>-8.5371429987800784E-2</v>
      </c>
      <c r="AT74" s="60"/>
      <c r="AU74" s="60"/>
      <c r="AV74" s="60"/>
      <c r="AW74" s="60"/>
      <c r="AX74" s="60"/>
      <c r="AY74" s="37">
        <v>8.2637417432593274</v>
      </c>
      <c r="AZ74" s="37">
        <v>8.5396184990044937</v>
      </c>
      <c r="BA74" s="2">
        <v>4.6272558364864125</v>
      </c>
      <c r="BB74" s="2">
        <v>4.6601608231413065</v>
      </c>
      <c r="BC74" s="2">
        <v>5.9357638221334472</v>
      </c>
      <c r="BD74" s="2">
        <v>5.0034620963935694</v>
      </c>
    </row>
    <row r="75" spans="1:56">
      <c r="A75" s="39">
        <v>35246</v>
      </c>
      <c r="B75" s="37">
        <f>LN(RBA!D88)</f>
        <v>12.420187561099748</v>
      </c>
      <c r="C75" s="37">
        <f>LN(RBA!M88)</f>
        <v>11.757305908648204</v>
      </c>
      <c r="D75" s="37">
        <f>LN(RBA!G88)</f>
        <v>4.0960098415411617</v>
      </c>
      <c r="E75" s="37">
        <f>RBA!B88</f>
        <v>7.5056666666666665</v>
      </c>
      <c r="F75" s="37">
        <f>RBA!C88</f>
        <v>7.5633333333333335</v>
      </c>
      <c r="G75" s="37">
        <f>RBA!F88/RBA!F84*100-100</f>
        <v>2.4201543735240278</v>
      </c>
      <c r="H75" s="37">
        <f>RBA!H88/RBA!H84*100-100</f>
        <v>3.091190108191654</v>
      </c>
      <c r="I75" s="37">
        <f>LN(RBA!F88/RBA!F87)*400</f>
        <v>3.4644493066201232</v>
      </c>
      <c r="J75" s="37">
        <f>LN(RBA!H88/RBA!H87)*400</f>
        <v>3.0097959914462002</v>
      </c>
      <c r="K75" s="38">
        <f>RBA!I88</f>
        <v>5.25</v>
      </c>
      <c r="L75" s="37">
        <f>LN(RBA!K88)</f>
        <v>5.5479898920884994</v>
      </c>
      <c r="M75" s="37">
        <f>LN(RBA!L88)</f>
        <v>6.8472491501451316</v>
      </c>
      <c r="N75" s="37">
        <f>LN(RBA!O88)</f>
        <v>4.6897529309496804</v>
      </c>
      <c r="O75" s="37">
        <f>RBA!J88</f>
        <v>3.5</v>
      </c>
      <c r="P75" s="60"/>
      <c r="Q75" s="41">
        <v>12.422502232447659</v>
      </c>
      <c r="R75" s="41">
        <v>11.759697875293673</v>
      </c>
      <c r="S75" s="41">
        <v>4.0625484230957793</v>
      </c>
      <c r="T75" s="41">
        <v>5.8578645137952288</v>
      </c>
      <c r="U75" s="41">
        <v>5.9481021102462437</v>
      </c>
      <c r="V75" s="41">
        <v>1.4496335436720138</v>
      </c>
      <c r="W75" s="41">
        <v>1.96549916711664</v>
      </c>
      <c r="X75" s="41">
        <v>1.4411032418552694</v>
      </c>
      <c r="Y75" s="41">
        <v>1.8653217328394991</v>
      </c>
      <c r="Z75" s="42">
        <v>5.0821946194598526</v>
      </c>
      <c r="AA75" s="41">
        <v>5.5536578885346159</v>
      </c>
      <c r="AB75" s="41">
        <v>6.8466230989461581</v>
      </c>
      <c r="AC75" s="41">
        <v>4.6485201594127608</v>
      </c>
      <c r="AD75" s="41">
        <v>3.6766627723326195</v>
      </c>
      <c r="AE75" s="60"/>
      <c r="AF75" s="44">
        <v>-2.3146713479107461E-3</v>
      </c>
      <c r="AG75" s="44">
        <v>-2.3919666454688127E-3</v>
      </c>
      <c r="AH75" s="44">
        <v>3.3461418445382307E-2</v>
      </c>
      <c r="AI75" s="44">
        <v>1.6478021528714377</v>
      </c>
      <c r="AJ75" s="44">
        <v>1.6152312230870898</v>
      </c>
      <c r="AK75" s="44">
        <v>0.97052082985201404</v>
      </c>
      <c r="AL75" s="44">
        <v>1.125690941075014</v>
      </c>
      <c r="AM75" s="44">
        <v>2.023346064764854</v>
      </c>
      <c r="AN75" s="44">
        <v>1.1444742586067012</v>
      </c>
      <c r="AO75" s="45">
        <v>0.16780538054014738</v>
      </c>
      <c r="AP75" s="44">
        <v>-5.6679964461165966E-3</v>
      </c>
      <c r="AQ75" s="44">
        <v>6.2605119897352068E-4</v>
      </c>
      <c r="AR75" s="44">
        <v>4.1232771536919621E-2</v>
      </c>
      <c r="AS75" s="44">
        <v>-0.17666277233261951</v>
      </c>
      <c r="AT75" s="60"/>
      <c r="AU75" s="60"/>
      <c r="AV75" s="60"/>
      <c r="AW75" s="60"/>
      <c r="AX75" s="60"/>
      <c r="AY75" s="37">
        <v>8.1847196015159973</v>
      </c>
      <c r="AZ75" s="37">
        <v>8.4581504782521009</v>
      </c>
      <c r="BA75" s="2">
        <v>4.5949159438635059</v>
      </c>
      <c r="BB75" s="2">
        <v>4.6218606854429165</v>
      </c>
      <c r="BC75" s="2">
        <v>5.863464761449471</v>
      </c>
      <c r="BD75" s="2">
        <v>4.9406866669137486</v>
      </c>
    </row>
    <row r="76" spans="1:56">
      <c r="A76" s="39">
        <v>35338</v>
      </c>
      <c r="B76" s="37">
        <f>LN(RBA!D89)</f>
        <v>12.427895324876967</v>
      </c>
      <c r="C76" s="37">
        <f>LN(RBA!M89)</f>
        <v>11.759199433673292</v>
      </c>
      <c r="D76" s="37">
        <f>LN(RBA!G89)</f>
        <v>4.0993321037331398</v>
      </c>
      <c r="E76" s="37">
        <f>RBA!B89</f>
        <v>7.1726666666666672</v>
      </c>
      <c r="F76" s="37">
        <f>RBA!C89</f>
        <v>7.13</v>
      </c>
      <c r="G76" s="37">
        <f>RBA!F89/RBA!F85*100-100</f>
        <v>2.3101096419838143</v>
      </c>
      <c r="H76" s="37">
        <f>RBA!H89/RBA!H85*100-100</f>
        <v>2.1374045801526762</v>
      </c>
      <c r="I76" s="37">
        <f>LN(RBA!F89/RBA!F88)*400</f>
        <v>-0.92304360442779876</v>
      </c>
      <c r="J76" s="37">
        <f>LN(RBA!H89/RBA!H88)*400</f>
        <v>1.1976056850418799</v>
      </c>
      <c r="K76" s="38">
        <f>RBA!I89</f>
        <v>5.25</v>
      </c>
      <c r="L76" s="37">
        <f>LN(RBA!K89)</f>
        <v>5.566759278489533</v>
      </c>
      <c r="M76" s="37">
        <f>LN(RBA!L89)</f>
        <v>6.8677506586538968</v>
      </c>
      <c r="N76" s="37">
        <f>LN(RBA!O89)</f>
        <v>4.68947528693284</v>
      </c>
      <c r="O76" s="37">
        <f>RBA!J89</f>
        <v>3.3055555555555554</v>
      </c>
      <c r="P76" s="60"/>
      <c r="Q76" s="41">
        <v>12.432677510496573</v>
      </c>
      <c r="R76" s="41">
        <v>11.769183582737099</v>
      </c>
      <c r="S76" s="41">
        <v>4.0640638289472504</v>
      </c>
      <c r="T76" s="41">
        <v>5.7972427369129242</v>
      </c>
      <c r="U76" s="41">
        <v>5.8820790151259033</v>
      </c>
      <c r="V76" s="41">
        <v>1.4531819119807095</v>
      </c>
      <c r="W76" s="41">
        <v>1.9184477942683562</v>
      </c>
      <c r="X76" s="41">
        <v>1.4483695810573769</v>
      </c>
      <c r="Y76" s="41">
        <v>1.8239461528878627</v>
      </c>
      <c r="Z76" s="42">
        <v>5.134484556168724</v>
      </c>
      <c r="AA76" s="41">
        <v>5.5801288973329868</v>
      </c>
      <c r="AB76" s="41">
        <v>6.8654639431493685</v>
      </c>
      <c r="AC76" s="41">
        <v>4.6506040180390809</v>
      </c>
      <c r="AD76" s="41">
        <v>3.6205892649989324</v>
      </c>
      <c r="AE76" s="60"/>
      <c r="AF76" s="44">
        <v>-4.7821856196055279E-3</v>
      </c>
      <c r="AG76" s="44">
        <v>-9.9841490638077346E-3</v>
      </c>
      <c r="AH76" s="44">
        <v>3.5268274785889453E-2</v>
      </c>
      <c r="AI76" s="44">
        <v>1.3754239297537429</v>
      </c>
      <c r="AJ76" s="44">
        <v>1.2479209848740966</v>
      </c>
      <c r="AK76" s="44">
        <v>0.85692773000310485</v>
      </c>
      <c r="AL76" s="44">
        <v>0.21895678588431999</v>
      </c>
      <c r="AM76" s="44">
        <v>-2.3714131854851757</v>
      </c>
      <c r="AN76" s="44">
        <v>-0.62634046784598274</v>
      </c>
      <c r="AO76" s="45">
        <v>0.11551544383127599</v>
      </c>
      <c r="AP76" s="44">
        <v>-1.3369618843453779E-2</v>
      </c>
      <c r="AQ76" s="44">
        <v>2.2867155045283027E-3</v>
      </c>
      <c r="AR76" s="44">
        <v>3.8871268893759137E-2</v>
      </c>
      <c r="AS76" s="44">
        <v>-0.31503370944337705</v>
      </c>
      <c r="AT76" s="60"/>
      <c r="AU76" s="60"/>
      <c r="AV76" s="60"/>
      <c r="AW76" s="60"/>
      <c r="AX76" s="60"/>
      <c r="AY76" s="37">
        <v>8.1056974597726672</v>
      </c>
      <c r="AZ76" s="37">
        <v>8.3766824574997045</v>
      </c>
      <c r="BA76" s="2">
        <v>4.5625760512405993</v>
      </c>
      <c r="BB76" s="2">
        <v>4.5835605477445265</v>
      </c>
      <c r="BC76" s="2">
        <v>5.7911657007654949</v>
      </c>
      <c r="BD76" s="2">
        <v>4.8779112374339277</v>
      </c>
    </row>
    <row r="77" spans="1:56">
      <c r="A77" s="39">
        <v>35430</v>
      </c>
      <c r="B77" s="37">
        <f>LN(RBA!D90)</f>
        <v>12.43711293537099</v>
      </c>
      <c r="C77" s="37">
        <f>LN(RBA!M90)</f>
        <v>11.766768914800736</v>
      </c>
      <c r="D77" s="37">
        <f>LN(RBA!G90)</f>
        <v>4.1009891049407692</v>
      </c>
      <c r="E77" s="37">
        <f>RBA!B90</f>
        <v>6.6023333333333332</v>
      </c>
      <c r="F77" s="37">
        <f>RBA!C90</f>
        <v>6.4266666666666667</v>
      </c>
      <c r="G77" s="37">
        <f>RBA!F90/RBA!F86*100-100</f>
        <v>0.79583188041209496</v>
      </c>
      <c r="H77" s="37">
        <f>RBA!H90/RBA!H86*100-100</f>
        <v>1.5151515151515156</v>
      </c>
      <c r="I77" s="37">
        <f>LN(RBA!F90/RBA!F89)*400</f>
        <v>2.0022289066828369</v>
      </c>
      <c r="J77" s="37">
        <f>LN(RBA!H90/RBA!H89)*400</f>
        <v>0.59746090271326002</v>
      </c>
      <c r="K77" s="38">
        <f>RBA!I90</f>
        <v>5.25</v>
      </c>
      <c r="L77" s="37">
        <f>LN(RBA!K90)</f>
        <v>5.6135221893111353</v>
      </c>
      <c r="M77" s="37">
        <f>LN(RBA!L90)</f>
        <v>6.8969015902240542</v>
      </c>
      <c r="N77" s="37">
        <f>LN(RBA!O90)</f>
        <v>4.7072850707073881</v>
      </c>
      <c r="O77" s="37">
        <f>RBA!J90</f>
        <v>2.9444444444444442</v>
      </c>
      <c r="P77" s="60"/>
      <c r="Q77" s="41">
        <v>12.442930753317683</v>
      </c>
      <c r="R77" s="41">
        <v>11.778877089341618</v>
      </c>
      <c r="S77" s="41">
        <v>4.0654422416220273</v>
      </c>
      <c r="T77" s="41">
        <v>5.7346363961605222</v>
      </c>
      <c r="U77" s="41">
        <v>5.814643390352833</v>
      </c>
      <c r="V77" s="41">
        <v>1.4600601479611901</v>
      </c>
      <c r="W77" s="41">
        <v>1.8757967363167527</v>
      </c>
      <c r="X77" s="41">
        <v>1.462511492684047</v>
      </c>
      <c r="Y77" s="41">
        <v>1.7930103770433492</v>
      </c>
      <c r="Z77" s="42">
        <v>5.1789550793360162</v>
      </c>
      <c r="AA77" s="41">
        <v>5.6065538390951275</v>
      </c>
      <c r="AB77" s="41">
        <v>6.8844111951404683</v>
      </c>
      <c r="AC77" s="41">
        <v>4.6525337589524369</v>
      </c>
      <c r="AD77" s="41">
        <v>3.5694732985838709</v>
      </c>
      <c r="AE77" s="60"/>
      <c r="AF77" s="44">
        <v>-5.8178179466921165E-3</v>
      </c>
      <c r="AG77" s="44">
        <v>-1.2108174540882644E-2</v>
      </c>
      <c r="AH77" s="44">
        <v>3.5546863318741906E-2</v>
      </c>
      <c r="AI77" s="44">
        <v>0.86769693717281093</v>
      </c>
      <c r="AJ77" s="44">
        <v>0.6120232763138338</v>
      </c>
      <c r="AK77" s="44">
        <v>-0.66422826754909514</v>
      </c>
      <c r="AL77" s="44">
        <v>-0.36064522116523712</v>
      </c>
      <c r="AM77" s="44">
        <v>0.53971741399878992</v>
      </c>
      <c r="AN77" s="44">
        <v>-1.1955494743300892</v>
      </c>
      <c r="AO77" s="45">
        <v>7.1044920663983824E-2</v>
      </c>
      <c r="AP77" s="44">
        <v>6.9683502160078348E-3</v>
      </c>
      <c r="AQ77" s="44">
        <v>1.2490395083585959E-2</v>
      </c>
      <c r="AR77" s="44">
        <v>5.4751311754951182E-2</v>
      </c>
      <c r="AS77" s="44">
        <v>-0.62502885413942666</v>
      </c>
      <c r="AT77" s="60"/>
      <c r="AU77" s="60"/>
      <c r="AV77" s="60"/>
      <c r="AW77" s="60"/>
      <c r="AX77" s="60"/>
      <c r="AY77" s="37">
        <v>8.0266753180293371</v>
      </c>
      <c r="AZ77" s="37">
        <v>8.29521443674731</v>
      </c>
      <c r="BA77" s="2">
        <v>4.5302361586176918</v>
      </c>
      <c r="BB77" s="2">
        <v>4.5452604100461365</v>
      </c>
      <c r="BC77" s="2">
        <v>5.7188666400815178</v>
      </c>
      <c r="BD77" s="2">
        <v>4.8151358079541069</v>
      </c>
    </row>
    <row r="78" spans="1:56">
      <c r="A78" s="39">
        <v>35520</v>
      </c>
      <c r="B78" s="37">
        <f>LN(RBA!D91)</f>
        <v>12.443284768763254</v>
      </c>
      <c r="C78" s="37">
        <f>LN(RBA!M91)</f>
        <v>11.776489010013201</v>
      </c>
      <c r="D78" s="37">
        <f>LN(RBA!G91)</f>
        <v>4.1026433650367959</v>
      </c>
      <c r="E78" s="37">
        <f>RBA!B91</f>
        <v>6.0270000000000001</v>
      </c>
      <c r="F78" s="37">
        <f>RBA!C91</f>
        <v>5.9266666666666667</v>
      </c>
      <c r="G78" s="37">
        <f>RBA!F91/RBA!F87*100-100</f>
        <v>1.4198066027825291</v>
      </c>
      <c r="H78" s="37">
        <f>RBA!H91/RBA!H87*100-100</f>
        <v>1.3595166163141954</v>
      </c>
      <c r="I78" s="37">
        <f>LN(RBA!F91/RBA!F90)*400</f>
        <v>1.0956523841998576</v>
      </c>
      <c r="J78" s="37">
        <f>LN(RBA!H91/RBA!H90)*400</f>
        <v>0.59656983466795932</v>
      </c>
      <c r="K78" s="38">
        <f>RBA!I91</f>
        <v>5.333333333333333</v>
      </c>
      <c r="L78" s="37">
        <f>LN(RBA!K91)</f>
        <v>5.6387496091283511</v>
      </c>
      <c r="M78" s="37">
        <f>LN(RBA!L91)</f>
        <v>6.9168735806266648</v>
      </c>
      <c r="N78" s="37">
        <f>LN(RBA!O91)</f>
        <v>4.7173291144295115</v>
      </c>
      <c r="O78" s="37">
        <f>RBA!J91</f>
        <v>2.9444444444444442</v>
      </c>
      <c r="P78" s="60"/>
      <c r="Q78" s="41">
        <v>12.453240109455214</v>
      </c>
      <c r="R78" s="41">
        <v>11.788768877313572</v>
      </c>
      <c r="S78" s="41">
        <v>4.0666476019893789</v>
      </c>
      <c r="T78" s="41">
        <v>5.6705440579429576</v>
      </c>
      <c r="U78" s="41">
        <v>5.7467023346309318</v>
      </c>
      <c r="V78" s="41">
        <v>1.4725233643013591</v>
      </c>
      <c r="W78" s="41">
        <v>1.8416884752016578</v>
      </c>
      <c r="X78" s="41">
        <v>1.4848340061135505</v>
      </c>
      <c r="Y78" s="41">
        <v>1.776537768200469</v>
      </c>
      <c r="Z78" s="42">
        <v>5.2144198157262682</v>
      </c>
      <c r="AA78" s="41">
        <v>5.6329581896988117</v>
      </c>
      <c r="AB78" s="41">
        <v>6.9034411544362362</v>
      </c>
      <c r="AC78" s="41">
        <v>4.6541697376377096</v>
      </c>
      <c r="AD78" s="41">
        <v>3.5232181453939426</v>
      </c>
      <c r="AE78" s="60"/>
      <c r="AF78" s="44">
        <v>-9.955340691959691E-3</v>
      </c>
      <c r="AG78" s="44">
        <v>-1.227986730037145E-2</v>
      </c>
      <c r="AH78" s="44">
        <v>3.5995763047417029E-2</v>
      </c>
      <c r="AI78" s="44">
        <v>0.35645594205704256</v>
      </c>
      <c r="AJ78" s="44">
        <v>0.17996433203573492</v>
      </c>
      <c r="AK78" s="44">
        <v>-5.271676151882998E-2</v>
      </c>
      <c r="AL78" s="44">
        <v>-0.48217185888746239</v>
      </c>
      <c r="AM78" s="44">
        <v>-0.38918162191369299</v>
      </c>
      <c r="AN78" s="44">
        <v>-1.1799679335325097</v>
      </c>
      <c r="AO78" s="45">
        <v>0.11891351760706481</v>
      </c>
      <c r="AP78" s="44">
        <v>5.7914194295394239E-3</v>
      </c>
      <c r="AQ78" s="44">
        <v>1.3432426190428615E-2</v>
      </c>
      <c r="AR78" s="44">
        <v>6.3159376791801947E-2</v>
      </c>
      <c r="AS78" s="44">
        <v>-0.57877370094949843</v>
      </c>
      <c r="AT78" s="60"/>
      <c r="AU78" s="60"/>
      <c r="AV78" s="60"/>
      <c r="AW78" s="60"/>
      <c r="AX78" s="60"/>
      <c r="AY78" s="37">
        <v>7.9476531762860079</v>
      </c>
      <c r="AZ78" s="37">
        <v>8.2137464159949154</v>
      </c>
      <c r="BA78" s="2">
        <v>4.4978962659947852</v>
      </c>
      <c r="BB78" s="2">
        <v>4.5069602723477455</v>
      </c>
      <c r="BC78" s="2">
        <v>5.6465675793975416</v>
      </c>
      <c r="BD78" s="2">
        <v>4.7523603784742861</v>
      </c>
    </row>
    <row r="79" spans="1:56">
      <c r="A79" s="39">
        <v>35611</v>
      </c>
      <c r="B79" s="37">
        <f>LN(RBA!D92)</f>
        <v>12.472585982985422</v>
      </c>
      <c r="C79" s="37">
        <f>LN(RBA!M92)</f>
        <v>11.79257788588286</v>
      </c>
      <c r="D79" s="37">
        <f>LN(RBA!G92)</f>
        <v>4.1108738641733114</v>
      </c>
      <c r="E79" s="37">
        <f>RBA!B92</f>
        <v>5.844666666666666</v>
      </c>
      <c r="F79" s="37">
        <f>RBA!C92</f>
        <v>5.753333333333333</v>
      </c>
      <c r="G79" s="37">
        <f>RBA!F92/RBA!F88*100-100</f>
        <v>0.11694616328510676</v>
      </c>
      <c r="H79" s="37">
        <f>RBA!H92/RBA!H88*100-100</f>
        <v>0.29985007496252081</v>
      </c>
      <c r="I79" s="37">
        <f>LN(RBA!F92/RBA!F91)*400</f>
        <v>-1.7073263483496748</v>
      </c>
      <c r="J79" s="37">
        <f>LN(RBA!H92/RBA!H91)*400</f>
        <v>-1.1940307373812697</v>
      </c>
      <c r="K79" s="38">
        <f>RBA!I92</f>
        <v>5.5</v>
      </c>
      <c r="L79" s="37">
        <f>LN(RBA!K92)</f>
        <v>5.6744291846289086</v>
      </c>
      <c r="M79" s="37">
        <f>LN(RBA!L92)</f>
        <v>6.9368780638518235</v>
      </c>
      <c r="N79" s="37">
        <f>LN(RBA!O92)</f>
        <v>4.7080166610016247</v>
      </c>
      <c r="O79" s="37">
        <f>RBA!J92</f>
        <v>3.0277777777777781</v>
      </c>
      <c r="P79" s="60"/>
      <c r="Q79" s="41">
        <v>12.46358009131718</v>
      </c>
      <c r="R79" s="41">
        <v>11.798841861250219</v>
      </c>
      <c r="S79" s="41">
        <v>4.0676660677081493</v>
      </c>
      <c r="T79" s="41">
        <v>5.6060065992508985</v>
      </c>
      <c r="U79" s="41">
        <v>5.6795454612117959</v>
      </c>
      <c r="V79" s="41">
        <v>1.4924115310219019</v>
      </c>
      <c r="W79" s="41">
        <v>1.8200400895996722</v>
      </c>
      <c r="X79" s="41">
        <v>1.5169794741079075</v>
      </c>
      <c r="Y79" s="41">
        <v>1.7778044708322771</v>
      </c>
      <c r="Z79" s="42">
        <v>5.239736795179434</v>
      </c>
      <c r="AA79" s="41">
        <v>5.6593717802406971</v>
      </c>
      <c r="AB79" s="41">
        <v>6.9225379270503788</v>
      </c>
      <c r="AC79" s="41">
        <v>4.6554065291496292</v>
      </c>
      <c r="AD79" s="41">
        <v>3.4813364347018192</v>
      </c>
      <c r="AE79" s="60"/>
      <c r="AF79" s="44">
        <v>9.0058916682416168E-3</v>
      </c>
      <c r="AG79" s="44">
        <v>-6.2639753673590093E-3</v>
      </c>
      <c r="AH79" s="44">
        <v>4.3207796465162041E-2</v>
      </c>
      <c r="AI79" s="44">
        <v>0.23866006741576751</v>
      </c>
      <c r="AJ79" s="44">
        <v>7.3787872121537035E-2</v>
      </c>
      <c r="AK79" s="44">
        <v>-1.3754653677367952</v>
      </c>
      <c r="AL79" s="44">
        <v>-1.5201900146371514</v>
      </c>
      <c r="AM79" s="44">
        <v>-3.2243058224575822</v>
      </c>
      <c r="AN79" s="44">
        <v>-2.9718352082135469</v>
      </c>
      <c r="AO79" s="45">
        <v>0.26026320482056597</v>
      </c>
      <c r="AP79" s="44">
        <v>1.5057404388211459E-2</v>
      </c>
      <c r="AQ79" s="44">
        <v>1.4340136801444636E-2</v>
      </c>
      <c r="AR79" s="44">
        <v>5.261013185199559E-2</v>
      </c>
      <c r="AS79" s="44">
        <v>-0.45355865692404107</v>
      </c>
      <c r="AT79" s="60"/>
      <c r="AU79" s="60"/>
      <c r="AV79" s="60"/>
      <c r="AW79" s="60"/>
      <c r="AX79" s="60"/>
      <c r="AY79" s="37">
        <v>7.8686310345426778</v>
      </c>
      <c r="AZ79" s="37">
        <v>8.1322783952425191</v>
      </c>
      <c r="BA79" s="2">
        <v>4.4655563733718786</v>
      </c>
      <c r="BB79" s="2">
        <v>4.4686601346493564</v>
      </c>
      <c r="BC79" s="2">
        <v>5.5742685187135654</v>
      </c>
      <c r="BD79" s="2">
        <v>4.6895849489944652</v>
      </c>
    </row>
    <row r="80" spans="1:56">
      <c r="A80" s="39">
        <v>35703</v>
      </c>
      <c r="B80" s="37">
        <f>LN(RBA!D93)</f>
        <v>12.47399451478586</v>
      </c>
      <c r="C80" s="37">
        <f>LN(RBA!M93)</f>
        <v>11.807183369170861</v>
      </c>
      <c r="D80" s="37">
        <f>LN(RBA!G93)</f>
        <v>4.1108738641733114</v>
      </c>
      <c r="E80" s="37">
        <f>RBA!B93</f>
        <v>5.1339999999999995</v>
      </c>
      <c r="F80" s="37">
        <f>RBA!C93</f>
        <v>4.9533333333333331</v>
      </c>
      <c r="G80" s="37">
        <f>RBA!F93/RBA!F89*100-100</f>
        <v>0.89764616878495929</v>
      </c>
      <c r="H80" s="37">
        <f>RBA!H93/RBA!H89*100-100</f>
        <v>-0.44843049327354834</v>
      </c>
      <c r="I80" s="37">
        <f>LN(RBA!F93/RBA!F92)*400</f>
        <v>2.1840101544364106</v>
      </c>
      <c r="J80" s="37">
        <f>LN(RBA!H93/RBA!H92)*400</f>
        <v>-1.7977558351357752</v>
      </c>
      <c r="K80" s="38">
        <f>RBA!I93</f>
        <v>5.5</v>
      </c>
      <c r="L80" s="37">
        <f>LN(RBA!K93)</f>
        <v>5.7139077077048377</v>
      </c>
      <c r="M80" s="37">
        <f>LN(RBA!L93)</f>
        <v>6.9478217881952204</v>
      </c>
      <c r="N80" s="37">
        <f>LN(RBA!O93)</f>
        <v>4.6850571532976808</v>
      </c>
      <c r="O80" s="37">
        <f>RBA!J93</f>
        <v>3.0833333333333335</v>
      </c>
      <c r="P80" s="60"/>
      <c r="Q80" s="41">
        <v>12.473918989223657</v>
      </c>
      <c r="R80" s="41">
        <v>11.809071280831757</v>
      </c>
      <c r="S80" s="41">
        <v>4.0685062937890866</v>
      </c>
      <c r="T80" s="41">
        <v>5.5422876820387978</v>
      </c>
      <c r="U80" s="41">
        <v>5.6145748610545416</v>
      </c>
      <c r="V80" s="41">
        <v>1.5215316701675548</v>
      </c>
      <c r="W80" s="41">
        <v>1.8144673007755918</v>
      </c>
      <c r="X80" s="41">
        <v>1.5603470109154414</v>
      </c>
      <c r="Y80" s="41">
        <v>1.79934914945337</v>
      </c>
      <c r="Z80" s="42">
        <v>5.2538383684839713</v>
      </c>
      <c r="AA80" s="41">
        <v>5.6858280614545844</v>
      </c>
      <c r="AB80" s="41">
        <v>6.9416940142629713</v>
      </c>
      <c r="AC80" s="41">
        <v>4.6561781831534201</v>
      </c>
      <c r="AD80" s="41">
        <v>3.4429790622170788</v>
      </c>
      <c r="AE80" s="60"/>
      <c r="AF80" s="44">
        <v>7.5525562202471974E-5</v>
      </c>
      <c r="AG80" s="44">
        <v>-1.88791166089608E-3</v>
      </c>
      <c r="AH80" s="44">
        <v>4.2367570384224784E-2</v>
      </c>
      <c r="AI80" s="44">
        <v>-0.40828768203879839</v>
      </c>
      <c r="AJ80" s="44">
        <v>-0.66124152772120848</v>
      </c>
      <c r="AK80" s="44">
        <v>-0.62388550138259546</v>
      </c>
      <c r="AL80" s="44">
        <v>-2.2628977940491399</v>
      </c>
      <c r="AM80" s="44">
        <v>0.62366314352096919</v>
      </c>
      <c r="AN80" s="44">
        <v>-3.5971049845891452</v>
      </c>
      <c r="AO80" s="45">
        <v>0.24616163151602866</v>
      </c>
      <c r="AP80" s="44">
        <v>2.8079646250253276E-2</v>
      </c>
      <c r="AQ80" s="44">
        <v>6.1277739322491698E-3</v>
      </c>
      <c r="AR80" s="44">
        <v>2.8878970144260663E-2</v>
      </c>
      <c r="AS80" s="44">
        <v>-0.35964572888374535</v>
      </c>
      <c r="AT80" s="60"/>
      <c r="AU80" s="60"/>
      <c r="AV80" s="60"/>
      <c r="AW80" s="60"/>
      <c r="AX80" s="60"/>
      <c r="AY80" s="37">
        <v>7.7896088927993477</v>
      </c>
      <c r="AZ80" s="37">
        <v>8.0508103744901263</v>
      </c>
      <c r="BA80" s="2">
        <v>4.4332164807489711</v>
      </c>
      <c r="BB80" s="2">
        <v>4.4303599969509655</v>
      </c>
      <c r="BC80" s="2">
        <v>5.5019694580295893</v>
      </c>
      <c r="BD80" s="2">
        <v>4.6268095195146444</v>
      </c>
    </row>
    <row r="81" spans="1:56">
      <c r="A81" s="39">
        <v>35795</v>
      </c>
      <c r="B81" s="37">
        <f>LN(RBA!D94)</f>
        <v>12.488363963941667</v>
      </c>
      <c r="C81" s="37">
        <f>LN(RBA!M94)</f>
        <v>11.820910039759839</v>
      </c>
      <c r="D81" s="37">
        <f>LN(RBA!G94)</f>
        <v>4.1042948930752692</v>
      </c>
      <c r="E81" s="37">
        <f>RBA!B94</f>
        <v>5.0039999999999996</v>
      </c>
      <c r="F81" s="37">
        <f>RBA!C94</f>
        <v>4.95</v>
      </c>
      <c r="G81" s="37">
        <f>RBA!F94/RBA!F90*100-100</f>
        <v>1.593964916191652</v>
      </c>
      <c r="H81" s="37">
        <f>RBA!H94/RBA!H90*100-100</f>
        <v>-0.29850746268657247</v>
      </c>
      <c r="I81" s="37">
        <f>LN(RBA!F94/RBA!F93)*400</f>
        <v>4.7532425940454219</v>
      </c>
      <c r="J81" s="37">
        <f>LN(RBA!H94/RBA!H93)*400</f>
        <v>1.1994011985026531</v>
      </c>
      <c r="K81" s="38">
        <f>RBA!I94</f>
        <v>5.5</v>
      </c>
      <c r="L81" s="37">
        <f>LN(RBA!K94)</f>
        <v>5.7495076290180096</v>
      </c>
      <c r="M81" s="37">
        <f>LN(RBA!L94)</f>
        <v>6.962660990726266</v>
      </c>
      <c r="N81" s="37">
        <f>LN(RBA!O94)</f>
        <v>4.7112109378762348</v>
      </c>
      <c r="O81" s="37">
        <f>RBA!J94</f>
        <v>3.2777777777777772</v>
      </c>
      <c r="P81" s="60"/>
      <c r="Q81" s="41">
        <v>12.484230722177012</v>
      </c>
      <c r="R81" s="41">
        <v>11.819428460753775</v>
      </c>
      <c r="S81" s="41">
        <v>4.0692039401157283</v>
      </c>
      <c r="T81" s="41">
        <v>5.4808001308032415</v>
      </c>
      <c r="U81" s="41">
        <v>5.5532387425383609</v>
      </c>
      <c r="V81" s="41">
        <v>1.560831137928218</v>
      </c>
      <c r="W81" s="41">
        <v>1.8276357112350634</v>
      </c>
      <c r="X81" s="41">
        <v>1.6143205396454399</v>
      </c>
      <c r="Y81" s="41">
        <v>1.8418530715732104</v>
      </c>
      <c r="Z81" s="42">
        <v>5.2558195509313492</v>
      </c>
      <c r="AA81" s="41">
        <v>5.7123698949520154</v>
      </c>
      <c r="AB81" s="41">
        <v>6.9609108799395871</v>
      </c>
      <c r="AC81" s="41">
        <v>4.6564516306467114</v>
      </c>
      <c r="AD81" s="41">
        <v>3.407013449488721</v>
      </c>
      <c r="AE81" s="60"/>
      <c r="AF81" s="44">
        <v>4.1332417646557928E-3</v>
      </c>
      <c r="AG81" s="44">
        <v>1.4815790060644929E-3</v>
      </c>
      <c r="AH81" s="44">
        <v>3.50909529595409E-2</v>
      </c>
      <c r="AI81" s="44">
        <v>-0.47680013080324191</v>
      </c>
      <c r="AJ81" s="44">
        <v>-0.60323874253836074</v>
      </c>
      <c r="AK81" s="44">
        <v>3.3133778263433999E-2</v>
      </c>
      <c r="AL81" s="44">
        <v>-2.1261431739216361</v>
      </c>
      <c r="AM81" s="44">
        <v>3.1389220543999823</v>
      </c>
      <c r="AN81" s="44">
        <v>-0.64245187307055729</v>
      </c>
      <c r="AO81" s="45">
        <v>0.24418044906865077</v>
      </c>
      <c r="AP81" s="44">
        <v>3.7137734065994188E-2</v>
      </c>
      <c r="AQ81" s="44">
        <v>1.7501107866788601E-3</v>
      </c>
      <c r="AR81" s="44">
        <v>5.475930722952338E-2</v>
      </c>
      <c r="AS81" s="44">
        <v>-0.12923567171094374</v>
      </c>
      <c r="AT81" s="60"/>
      <c r="AU81" s="60"/>
      <c r="AV81" s="60"/>
      <c r="AW81" s="60"/>
      <c r="AX81" s="60"/>
      <c r="AY81" s="37">
        <v>7.7105867510560167</v>
      </c>
      <c r="AZ81" s="37">
        <v>7.9693423537377299</v>
      </c>
      <c r="BA81" s="2">
        <v>4.4008765881260645</v>
      </c>
      <c r="BB81" s="2">
        <v>4.3920598592525755</v>
      </c>
      <c r="BC81" s="2">
        <v>5.4296703973456122</v>
      </c>
      <c r="BD81" s="2">
        <v>4.5640340900348235</v>
      </c>
    </row>
    <row r="82" spans="1:56">
      <c r="A82" s="39">
        <v>35885</v>
      </c>
      <c r="B82" s="37">
        <f>LN(RBA!D95)</f>
        <v>12.495063860680583</v>
      </c>
      <c r="C82" s="37">
        <f>LN(RBA!M95)</f>
        <v>11.823838106137158</v>
      </c>
      <c r="D82" s="37">
        <f>LN(RBA!G95)</f>
        <v>4.0876555740713041</v>
      </c>
      <c r="E82" s="37">
        <f>RBA!B95</f>
        <v>4.9933333333333332</v>
      </c>
      <c r="F82" s="37">
        <f>RBA!C95</f>
        <v>4.9733333333333336</v>
      </c>
      <c r="G82" s="37">
        <f>RBA!F95/RBA!F91*100-100</f>
        <v>1.3405944833451571</v>
      </c>
      <c r="H82" s="37">
        <f>RBA!H95/RBA!H91*100-100</f>
        <v>-0.14903129657226089</v>
      </c>
      <c r="I82" s="37">
        <f>LN(RBA!F95/RBA!F94)*400</f>
        <v>9.682570726340696E-2</v>
      </c>
      <c r="J82" s="37">
        <f>LN(RBA!H95/RBA!H94)*400</f>
        <v>1.1958155393463943</v>
      </c>
      <c r="K82" s="38">
        <f>RBA!I95</f>
        <v>5.5</v>
      </c>
      <c r="L82" s="37">
        <f>LN(RBA!K95)</f>
        <v>5.7577465327105983</v>
      </c>
      <c r="M82" s="37">
        <f>LN(RBA!L95)</f>
        <v>6.9767616170450806</v>
      </c>
      <c r="N82" s="37">
        <f>LN(RBA!O95)</f>
        <v>4.763571730257067</v>
      </c>
      <c r="O82" s="37">
        <f>RBA!J95</f>
        <v>3.5833333333333335</v>
      </c>
      <c r="P82" s="60"/>
      <c r="Q82" s="41">
        <v>12.494489256383082</v>
      </c>
      <c r="R82" s="41">
        <v>11.829883545767069</v>
      </c>
      <c r="S82" s="41">
        <v>4.0698211463031013</v>
      </c>
      <c r="T82" s="41">
        <v>5.4227015902395381</v>
      </c>
      <c r="U82" s="41">
        <v>5.496572038087618</v>
      </c>
      <c r="V82" s="41">
        <v>1.6108673620554275</v>
      </c>
      <c r="W82" s="41">
        <v>1.8607966123624524</v>
      </c>
      <c r="X82" s="41">
        <v>1.6786737728718906</v>
      </c>
      <c r="Y82" s="41">
        <v>1.9037493140858923</v>
      </c>
      <c r="Z82" s="42">
        <v>5.2449292088327324</v>
      </c>
      <c r="AA82" s="41">
        <v>5.7390576921234357</v>
      </c>
      <c r="AB82" s="41">
        <v>6.980193817804504</v>
      </c>
      <c r="AC82" s="41">
        <v>4.6562118519834712</v>
      </c>
      <c r="AD82" s="41">
        <v>3.3720822394851915</v>
      </c>
      <c r="AE82" s="60"/>
      <c r="AF82" s="44">
        <v>5.7460429750122444E-4</v>
      </c>
      <c r="AG82" s="44">
        <v>-6.0454396299114421E-3</v>
      </c>
      <c r="AH82" s="44">
        <v>1.7834427768202765E-2</v>
      </c>
      <c r="AI82" s="44">
        <v>-0.42936825690620495</v>
      </c>
      <c r="AJ82" s="44">
        <v>-0.52323870475428436</v>
      </c>
      <c r="AK82" s="44">
        <v>-0.27027287871027039</v>
      </c>
      <c r="AL82" s="44">
        <v>-2.0098279089347133</v>
      </c>
      <c r="AM82" s="44">
        <v>-1.5818480656084837</v>
      </c>
      <c r="AN82" s="44">
        <v>-0.70793377473949803</v>
      </c>
      <c r="AO82" s="45">
        <v>0.25507079116726761</v>
      </c>
      <c r="AP82" s="44">
        <v>1.8688840587162581E-2</v>
      </c>
      <c r="AQ82" s="44">
        <v>-3.4322007594234094E-3</v>
      </c>
      <c r="AR82" s="44">
        <v>0.10735987827359583</v>
      </c>
      <c r="AS82" s="44">
        <v>0.211251093848142</v>
      </c>
      <c r="AT82" s="60"/>
      <c r="AU82" s="60"/>
      <c r="AV82" s="60"/>
      <c r="AW82" s="60"/>
      <c r="AX82" s="60"/>
      <c r="AY82" s="37">
        <v>7.6315646093126865</v>
      </c>
      <c r="AZ82" s="37">
        <v>7.8878743329853354</v>
      </c>
      <c r="BA82" s="2">
        <v>4.3685366955031579</v>
      </c>
      <c r="BB82" s="2">
        <v>4.3537597215541854</v>
      </c>
      <c r="BC82" s="2">
        <v>5.357371336661636</v>
      </c>
      <c r="BD82" s="2">
        <v>4.5012586605550027</v>
      </c>
    </row>
    <row r="83" spans="1:56">
      <c r="A83" s="39">
        <v>35976</v>
      </c>
      <c r="B83" s="37">
        <f>LN(RBA!D96)</f>
        <v>12.50420121285411</v>
      </c>
      <c r="C83" s="37">
        <f>LN(RBA!M96)</f>
        <v>11.839470013339071</v>
      </c>
      <c r="D83" s="37">
        <f>LN(RBA!G96)</f>
        <v>4.0842942263685993</v>
      </c>
      <c r="E83" s="37">
        <f>RBA!B96</f>
        <v>5.0173333333333332</v>
      </c>
      <c r="F83" s="37">
        <f>RBA!C96</f>
        <v>5.0666666666666664</v>
      </c>
      <c r="G83" s="37">
        <f>RBA!F96/RBA!F92*100-100</f>
        <v>1.6587908235651696</v>
      </c>
      <c r="H83" s="37">
        <f>RBA!H96/RBA!H92*100-100</f>
        <v>0.74738415545590442</v>
      </c>
      <c r="I83" s="37">
        <f>LN(RBA!F96/RBA!F95)*400</f>
        <v>-0.45334579923791168</v>
      </c>
      <c r="J83" s="37">
        <f>LN(RBA!H96/RBA!H95)*400</f>
        <v>2.3809594109181407</v>
      </c>
      <c r="K83" s="38">
        <f>RBA!I96</f>
        <v>5.5</v>
      </c>
      <c r="L83" s="37">
        <f>LN(RBA!K96)</f>
        <v>5.7813020017852992</v>
      </c>
      <c r="M83" s="37">
        <f>LN(RBA!L96)</f>
        <v>6.9940137059093344</v>
      </c>
      <c r="N83" s="37">
        <f>LN(RBA!O96)</f>
        <v>4.7080847824136338</v>
      </c>
      <c r="O83" s="37">
        <f>RBA!J96</f>
        <v>3.5833333333333335</v>
      </c>
      <c r="P83" s="60"/>
      <c r="Q83" s="41">
        <v>12.504671141323806</v>
      </c>
      <c r="R83" s="41">
        <v>11.840407606609315</v>
      </c>
      <c r="S83" s="41">
        <v>4.0704419838118309</v>
      </c>
      <c r="T83" s="41">
        <v>5.3688517049612425</v>
      </c>
      <c r="U83" s="41">
        <v>5.4452326559125881</v>
      </c>
      <c r="V83" s="41">
        <v>1.672218478912133</v>
      </c>
      <c r="W83" s="41">
        <v>1.9138724560584226</v>
      </c>
      <c r="X83" s="41">
        <v>1.7551422494527804</v>
      </c>
      <c r="Y83" s="41">
        <v>1.9830694214648397</v>
      </c>
      <c r="Z83" s="42">
        <v>5.2205688212799508</v>
      </c>
      <c r="AA83" s="41">
        <v>5.765975075443083</v>
      </c>
      <c r="AB83" s="41">
        <v>6.99954921540124</v>
      </c>
      <c r="AC83" s="41">
        <v>4.6554780520846855</v>
      </c>
      <c r="AD83" s="41">
        <v>3.336747302880116</v>
      </c>
      <c r="AE83" s="60"/>
      <c r="AF83" s="44">
        <v>-4.6992846969651225E-4</v>
      </c>
      <c r="AG83" s="44">
        <v>-9.3759327024400818E-4</v>
      </c>
      <c r="AH83" s="44">
        <v>1.3852242556768424E-2</v>
      </c>
      <c r="AI83" s="44">
        <v>-0.35151837162790933</v>
      </c>
      <c r="AJ83" s="44">
        <v>-0.37856598924592166</v>
      </c>
      <c r="AK83" s="44">
        <v>-1.3427655346963441E-2</v>
      </c>
      <c r="AL83" s="44">
        <v>-1.1664883006025182</v>
      </c>
      <c r="AM83" s="44">
        <v>-2.2084880486906919</v>
      </c>
      <c r="AN83" s="44">
        <v>0.39788998945330101</v>
      </c>
      <c r="AO83" s="45">
        <v>0.27943117872004919</v>
      </c>
      <c r="AP83" s="44">
        <v>1.5326926342216218E-2</v>
      </c>
      <c r="AQ83" s="44">
        <v>-5.5355094919056214E-3</v>
      </c>
      <c r="AR83" s="44">
        <v>5.2606730328948359E-2</v>
      </c>
      <c r="AS83" s="44">
        <v>0.24658603045321748</v>
      </c>
      <c r="AT83" s="60"/>
      <c r="AU83" s="60"/>
      <c r="AV83" s="60"/>
      <c r="AW83" s="60"/>
      <c r="AX83" s="60"/>
      <c r="AY83" s="37">
        <v>7.5525424675693564</v>
      </c>
      <c r="AZ83" s="37">
        <v>7.8064063122329408</v>
      </c>
      <c r="BA83" s="2">
        <v>4.3361968028802504</v>
      </c>
      <c r="BB83" s="2">
        <v>4.3154595838557954</v>
      </c>
      <c r="BC83" s="2">
        <v>5.2850722759776598</v>
      </c>
      <c r="BD83" s="2">
        <v>4.4384832310751818</v>
      </c>
    </row>
    <row r="84" spans="1:56">
      <c r="A84" s="39">
        <v>36068</v>
      </c>
      <c r="B84" s="37">
        <f>LN(RBA!D97)</f>
        <v>12.522914168648612</v>
      </c>
      <c r="C84" s="37">
        <f>LN(RBA!M97)</f>
        <v>11.858845784698588</v>
      </c>
      <c r="D84" s="37">
        <f>LN(RBA!G97)</f>
        <v>4.0517849478033048</v>
      </c>
      <c r="E84" s="37">
        <f>RBA!B97</f>
        <v>4.9733333333333327</v>
      </c>
      <c r="F84" s="37">
        <f>RBA!C97</f>
        <v>5.13</v>
      </c>
      <c r="G84" s="37">
        <f>RBA!F97/RBA!F93*100-100</f>
        <v>0.98607097356958207</v>
      </c>
      <c r="H84" s="37">
        <f>RBA!H97/RBA!H93*100-100</f>
        <v>1.3513513513513544</v>
      </c>
      <c r="I84" s="37">
        <f>LN(RBA!F97/RBA!F96)*400</f>
        <v>-0.47175842616130026</v>
      </c>
      <c r="J84" s="37">
        <f>LN(RBA!H97/RBA!H96)*400</f>
        <v>0.59303198408906976</v>
      </c>
      <c r="K84" s="38">
        <f>RBA!I97</f>
        <v>5.416666666666667</v>
      </c>
      <c r="L84" s="37">
        <f>LN(RBA!K97)</f>
        <v>5.8014051301415872</v>
      </c>
      <c r="M84" s="37">
        <f>LN(RBA!L97)</f>
        <v>7.0221583868904061</v>
      </c>
      <c r="N84" s="37">
        <f>LN(RBA!O97)</f>
        <v>4.6756978533135065</v>
      </c>
      <c r="O84" s="37">
        <f>RBA!J97</f>
        <v>3.7222222222222219</v>
      </c>
      <c r="P84" s="60"/>
      <c r="Q84" s="41">
        <v>12.514753285608805</v>
      </c>
      <c r="R84" s="41">
        <v>11.850967935618414</v>
      </c>
      <c r="S84" s="41">
        <v>4.0711616706198974</v>
      </c>
      <c r="T84" s="41">
        <v>5.3198417644213425</v>
      </c>
      <c r="U84" s="41">
        <v>5.3995514800330744</v>
      </c>
      <c r="V84" s="41">
        <v>1.7452937043120906</v>
      </c>
      <c r="W84" s="41">
        <v>1.9855295517805533</v>
      </c>
      <c r="X84" s="41">
        <v>1.8444728532050909</v>
      </c>
      <c r="Y84" s="41">
        <v>2.0774024795742645</v>
      </c>
      <c r="Z84" s="42">
        <v>5.1822992866093145</v>
      </c>
      <c r="AA84" s="41">
        <v>5.7932173479105584</v>
      </c>
      <c r="AB84" s="41">
        <v>7.0189813151478386</v>
      </c>
      <c r="AC84" s="41">
        <v>4.6543365357952604</v>
      </c>
      <c r="AD84" s="41">
        <v>3.2997025422807749</v>
      </c>
      <c r="AE84" s="60"/>
      <c r="AF84" s="44">
        <v>8.1608830398067767E-3</v>
      </c>
      <c r="AG84" s="44">
        <v>7.8778490801738599E-3</v>
      </c>
      <c r="AH84" s="44">
        <v>-1.937672281659264E-2</v>
      </c>
      <c r="AI84" s="44">
        <v>-0.34650843108800977</v>
      </c>
      <c r="AJ84" s="44">
        <v>-0.2695514800330745</v>
      </c>
      <c r="AK84" s="44">
        <v>-0.75922273074250857</v>
      </c>
      <c r="AL84" s="44">
        <v>-0.63417820042919892</v>
      </c>
      <c r="AM84" s="44">
        <v>-2.3162312793663911</v>
      </c>
      <c r="AN84" s="44">
        <v>-1.4843704954851948</v>
      </c>
      <c r="AO84" s="45">
        <v>0.23436738005735247</v>
      </c>
      <c r="AP84" s="44">
        <v>8.187782231028784E-3</v>
      </c>
      <c r="AQ84" s="44">
        <v>3.1770717425674277E-3</v>
      </c>
      <c r="AR84" s="44">
        <v>2.1361317518246103E-2</v>
      </c>
      <c r="AS84" s="44">
        <v>0.42251967994144701</v>
      </c>
      <c r="AT84" s="60"/>
      <c r="AU84" s="60"/>
      <c r="AV84" s="60"/>
      <c r="AW84" s="60"/>
      <c r="AX84" s="60"/>
      <c r="AY84" s="37">
        <v>7.4735203258260263</v>
      </c>
      <c r="AZ84" s="37">
        <v>7.7249382914805453</v>
      </c>
      <c r="BA84" s="2">
        <v>4.3038569102573438</v>
      </c>
      <c r="BB84" s="2">
        <v>4.2771594461574054</v>
      </c>
      <c r="BC84" s="2">
        <v>5.2127732152936828</v>
      </c>
      <c r="BD84" s="2">
        <v>4.375707801595361</v>
      </c>
    </row>
    <row r="85" spans="1:56">
      <c r="A85" s="39">
        <v>36160</v>
      </c>
      <c r="B85" s="37">
        <f>LN(RBA!D98)</f>
        <v>12.537826625808414</v>
      </c>
      <c r="C85" s="37">
        <f>LN(RBA!M98)</f>
        <v>11.868296559266325</v>
      </c>
      <c r="D85" s="37">
        <f>LN(RBA!G98)</f>
        <v>4.0395363257271057</v>
      </c>
      <c r="E85" s="37">
        <f>RBA!B98</f>
        <v>4.9003333333333332</v>
      </c>
      <c r="F85" s="37">
        <f>RBA!C98</f>
        <v>4.8366666666666669</v>
      </c>
      <c r="G85" s="37">
        <f>RBA!F98/RBA!F94*100-100</f>
        <v>0.15071492361602168</v>
      </c>
      <c r="H85" s="37">
        <f>RBA!H98/RBA!H94*100-100</f>
        <v>1.4970059880239575</v>
      </c>
      <c r="I85" s="37">
        <f>LN(RBA!F98/RBA!F97)*400</f>
        <v>1.4306843687855686</v>
      </c>
      <c r="J85" s="37">
        <f>LN(RBA!H98/RBA!H97)*400</f>
        <v>1.7738388271463099</v>
      </c>
      <c r="K85" s="38">
        <f>RBA!I98</f>
        <v>4.833333333333333</v>
      </c>
      <c r="L85" s="37">
        <f>LN(RBA!K98)</f>
        <v>5.8130672802061811</v>
      </c>
      <c r="M85" s="37">
        <f>LN(RBA!L98)</f>
        <v>7.037588968521276</v>
      </c>
      <c r="N85" s="37">
        <f>LN(RBA!O98)</f>
        <v>4.6400348657055979</v>
      </c>
      <c r="O85" s="37">
        <f>RBA!J98</f>
        <v>3.3888888888888893</v>
      </c>
      <c r="P85" s="60"/>
      <c r="Q85" s="41">
        <v>12.524712304142412</v>
      </c>
      <c r="R85" s="41">
        <v>11.861531239136477</v>
      </c>
      <c r="S85" s="41">
        <v>4.0720840823568798</v>
      </c>
      <c r="T85" s="41">
        <v>5.2760433590905622</v>
      </c>
      <c r="U85" s="41">
        <v>5.3596227907256031</v>
      </c>
      <c r="V85" s="41">
        <v>1.8304938617844648</v>
      </c>
      <c r="W85" s="41">
        <v>2.0737051537985485</v>
      </c>
      <c r="X85" s="41">
        <v>1.9460321629153727</v>
      </c>
      <c r="Y85" s="41">
        <v>2.1845862555217881</v>
      </c>
      <c r="Z85" s="42">
        <v>5.1298561476438351</v>
      </c>
      <c r="AA85" s="41">
        <v>5.8208893918544282</v>
      </c>
      <c r="AB85" s="41">
        <v>7.0384908997689122</v>
      </c>
      <c r="AC85" s="41">
        <v>4.6529064871665593</v>
      </c>
      <c r="AD85" s="41">
        <v>3.2597959765634825</v>
      </c>
      <c r="AE85" s="60"/>
      <c r="AF85" s="44">
        <v>1.3114321666002127E-2</v>
      </c>
      <c r="AG85" s="44">
        <v>6.7653201298476517E-3</v>
      </c>
      <c r="AH85" s="44">
        <v>-3.2547756629774049E-2</v>
      </c>
      <c r="AI85" s="44">
        <v>-0.375710025757229</v>
      </c>
      <c r="AJ85" s="44">
        <v>-0.52295612405893621</v>
      </c>
      <c r="AK85" s="44">
        <v>-1.6797789381684431</v>
      </c>
      <c r="AL85" s="44">
        <v>-0.57669916577459102</v>
      </c>
      <c r="AM85" s="44">
        <v>-0.51534779412980414</v>
      </c>
      <c r="AN85" s="44">
        <v>-0.41074742837547817</v>
      </c>
      <c r="AO85" s="45">
        <v>-0.29652281431050209</v>
      </c>
      <c r="AP85" s="44">
        <v>-7.8221116482470876E-3</v>
      </c>
      <c r="AQ85" s="44">
        <v>-9.0193124763615629E-4</v>
      </c>
      <c r="AR85" s="44">
        <v>-1.2871621460961435E-2</v>
      </c>
      <c r="AS85" s="44">
        <v>0.12909291232540676</v>
      </c>
      <c r="AT85" s="60"/>
      <c r="AU85" s="60"/>
      <c r="AV85" s="60"/>
      <c r="AW85" s="60"/>
      <c r="AX85" s="60"/>
      <c r="AY85" s="37">
        <v>7.3944981840826962</v>
      </c>
      <c r="AZ85" s="37">
        <v>7.6434702707281508</v>
      </c>
      <c r="BA85" s="2">
        <v>4.2715170176344373</v>
      </c>
      <c r="BB85" s="2">
        <v>4.2388593084590154</v>
      </c>
      <c r="BC85" s="2">
        <v>5.1404741546097066</v>
      </c>
      <c r="BD85" s="2">
        <v>4.3129323721155401</v>
      </c>
    </row>
    <row r="86" spans="1:56">
      <c r="A86" s="39">
        <v>36250</v>
      </c>
      <c r="B86" s="37">
        <f>LN(RBA!D99)</f>
        <v>12.545234120050397</v>
      </c>
      <c r="C86" s="37">
        <f>LN(RBA!M99)</f>
        <v>11.886308055611538</v>
      </c>
      <c r="D86" s="37">
        <f>LN(RBA!G99)</f>
        <v>4.0517849478033048</v>
      </c>
      <c r="E86" s="37">
        <f>RBA!B99</f>
        <v>4.7256666666666662</v>
      </c>
      <c r="F86" s="37">
        <f>RBA!C99</f>
        <v>4.7899999999999991</v>
      </c>
      <c r="G86" s="37">
        <f>RBA!F99/RBA!F95*100-100</f>
        <v>0.27994546890933236</v>
      </c>
      <c r="H86" s="37">
        <f>RBA!H99/RBA!H95*100-100</f>
        <v>1.1940298507462614</v>
      </c>
      <c r="I86" s="37">
        <f>LN(RBA!F99/RBA!F98)*400</f>
        <v>0.61263726203522217</v>
      </c>
      <c r="J86" s="37">
        <f>LN(RBA!H99/RBA!H98)*400</f>
        <v>0</v>
      </c>
      <c r="K86" s="38">
        <f>RBA!I99</f>
        <v>4.75</v>
      </c>
      <c r="L86" s="37">
        <f>LN(RBA!K99)</f>
        <v>5.8419024900966345</v>
      </c>
      <c r="M86" s="37">
        <f>LN(RBA!L99)</f>
        <v>7.059720715761193</v>
      </c>
      <c r="N86" s="37">
        <f>LN(RBA!O99)</f>
        <v>4.6583021129584781</v>
      </c>
      <c r="O86" s="37">
        <f>RBA!J99</f>
        <v>3.2666666666666671</v>
      </c>
      <c r="P86" s="60"/>
      <c r="Q86" s="41">
        <v>12.534529912380862</v>
      </c>
      <c r="R86" s="41">
        <v>11.872069147161296</v>
      </c>
      <c r="S86" s="41">
        <v>4.0733009842005981</v>
      </c>
      <c r="T86" s="41">
        <v>5.2376115116701945</v>
      </c>
      <c r="U86" s="41">
        <v>5.3253723985916812</v>
      </c>
      <c r="V86" s="41">
        <v>1.927745260651706</v>
      </c>
      <c r="W86" s="41">
        <v>2.1759401550068436</v>
      </c>
      <c r="X86" s="41">
        <v>2.0577391128205726</v>
      </c>
      <c r="Y86" s="41">
        <v>2.3015307848553532</v>
      </c>
      <c r="Z86" s="42">
        <v>5.0631214268190607</v>
      </c>
      <c r="AA86" s="41">
        <v>5.8491012069671546</v>
      </c>
      <c r="AB86" s="41">
        <v>7.058080737658913</v>
      </c>
      <c r="AC86" s="41">
        <v>4.6513204410733948</v>
      </c>
      <c r="AD86" s="41">
        <v>3.2161396994045184</v>
      </c>
      <c r="AE86" s="60"/>
      <c r="AF86" s="44">
        <v>1.0704207669535393E-2</v>
      </c>
      <c r="AG86" s="44">
        <v>1.4238908450241894E-2</v>
      </c>
      <c r="AH86" s="44">
        <v>-2.151603639729327E-2</v>
      </c>
      <c r="AI86" s="44">
        <v>-0.51194484500352821</v>
      </c>
      <c r="AJ86" s="44">
        <v>-0.53537239859168206</v>
      </c>
      <c r="AK86" s="44">
        <v>-1.6477997917423737</v>
      </c>
      <c r="AL86" s="44">
        <v>-0.98191030426058212</v>
      </c>
      <c r="AM86" s="44">
        <v>-1.4451018507853504</v>
      </c>
      <c r="AN86" s="44">
        <v>-2.3015307848553532</v>
      </c>
      <c r="AO86" s="45">
        <v>-0.31312142681906074</v>
      </c>
      <c r="AP86" s="44">
        <v>-7.1987168705200943E-3</v>
      </c>
      <c r="AQ86" s="44">
        <v>1.6399781022800042E-3</v>
      </c>
      <c r="AR86" s="44">
        <v>6.9816718850832515E-3</v>
      </c>
      <c r="AS86" s="44">
        <v>5.052696726214867E-2</v>
      </c>
      <c r="AT86" s="60"/>
      <c r="AU86" s="60"/>
      <c r="AV86" s="60"/>
      <c r="AW86" s="60"/>
      <c r="AX86" s="60"/>
      <c r="AY86" s="37">
        <v>7.3154760423393661</v>
      </c>
      <c r="AZ86" s="37">
        <v>7.5620022499757562</v>
      </c>
      <c r="BA86" s="2">
        <v>4.2391771250115298</v>
      </c>
      <c r="BB86" s="2">
        <v>4.2005591707606253</v>
      </c>
      <c r="BC86" s="2">
        <v>5.0681750939257304</v>
      </c>
      <c r="BD86" s="2">
        <v>4.2501569426357193</v>
      </c>
    </row>
    <row r="87" spans="1:56">
      <c r="A87" s="39">
        <v>36341</v>
      </c>
      <c r="B87" s="37">
        <f>LN(RBA!D100)</f>
        <v>12.54844884796705</v>
      </c>
      <c r="C87" s="37">
        <f>LN(RBA!M100)</f>
        <v>11.892833420214085</v>
      </c>
      <c r="D87" s="37">
        <f>LN(RBA!G100)</f>
        <v>4.0448041166619646</v>
      </c>
      <c r="E87" s="37">
        <f>RBA!B100</f>
        <v>4.75</v>
      </c>
      <c r="F87" s="37">
        <f>RBA!C100</f>
        <v>4.8500000000000005</v>
      </c>
      <c r="G87" s="37">
        <f>RBA!F100/RBA!F96*100-100</f>
        <v>0.6512991323064341</v>
      </c>
      <c r="H87" s="37">
        <f>RBA!H100/RBA!H96*100-100</f>
        <v>1.0385756676557776</v>
      </c>
      <c r="I87" s="37">
        <f>LN(RBA!F100/RBA!F99)*400</f>
        <v>1.0251861710253705</v>
      </c>
      <c r="J87" s="37">
        <f>LN(RBA!H100/RBA!H99)*400</f>
        <v>1.7660072836466774</v>
      </c>
      <c r="K87" s="38">
        <f>RBA!I100</f>
        <v>4.833333333333333</v>
      </c>
      <c r="L87" s="37">
        <f>LN(RBA!K100)</f>
        <v>5.8546076310548827</v>
      </c>
      <c r="M87" s="37">
        <f>LN(RBA!L100)</f>
        <v>7.0890546468522908</v>
      </c>
      <c r="N87" s="37">
        <f>LN(RBA!O100)</f>
        <v>4.7046655751738999</v>
      </c>
      <c r="O87" s="37">
        <f>RBA!J100</f>
        <v>3.1388888888888888</v>
      </c>
      <c r="P87" s="60"/>
      <c r="Q87" s="41">
        <v>12.54419602223143</v>
      </c>
      <c r="R87" s="41">
        <v>11.882557518015743</v>
      </c>
      <c r="S87" s="41">
        <v>4.0748837989809781</v>
      </c>
      <c r="T87" s="41">
        <v>5.2044664260954336</v>
      </c>
      <c r="U87" s="41">
        <v>5.2963992666552793</v>
      </c>
      <c r="V87" s="41">
        <v>2.0359243483999094</v>
      </c>
      <c r="W87" s="41">
        <v>2.2894150113212648</v>
      </c>
      <c r="X87" s="41">
        <v>2.1771905447863058</v>
      </c>
      <c r="Y87" s="41">
        <v>2.4248893859801681</v>
      </c>
      <c r="Z87" s="42">
        <v>4.981791819811594</v>
      </c>
      <c r="AA87" s="41">
        <v>5.8779579041214198</v>
      </c>
      <c r="AB87" s="41">
        <v>7.0777530335052647</v>
      </c>
      <c r="AC87" s="41">
        <v>4.649702887627166</v>
      </c>
      <c r="AD87" s="41">
        <v>3.1679264875503641</v>
      </c>
      <c r="AE87" s="60"/>
      <c r="AF87" s="44">
        <v>4.2528257356195809E-3</v>
      </c>
      <c r="AG87" s="44">
        <v>1.0275902198342735E-2</v>
      </c>
      <c r="AH87" s="44">
        <v>-3.0079682319013479E-2</v>
      </c>
      <c r="AI87" s="44">
        <v>-0.45446642609543364</v>
      </c>
      <c r="AJ87" s="44">
        <v>-0.44639926665527874</v>
      </c>
      <c r="AK87" s="44">
        <v>-1.3846252160934753</v>
      </c>
      <c r="AL87" s="44">
        <v>-1.2508393436654872</v>
      </c>
      <c r="AM87" s="44">
        <v>-1.1520043737609353</v>
      </c>
      <c r="AN87" s="44">
        <v>-0.65888210233349076</v>
      </c>
      <c r="AO87" s="45">
        <v>-0.14845848647826099</v>
      </c>
      <c r="AP87" s="44">
        <v>-2.3350273066537142E-2</v>
      </c>
      <c r="AQ87" s="44">
        <v>1.1301613347026063E-2</v>
      </c>
      <c r="AR87" s="44">
        <v>5.4962687546733946E-2</v>
      </c>
      <c r="AS87" s="44">
        <v>-2.9037598661475261E-2</v>
      </c>
      <c r="AT87" s="60"/>
      <c r="AU87" s="60"/>
      <c r="AV87" s="60"/>
      <c r="AW87" s="60"/>
      <c r="AX87" s="60"/>
      <c r="AY87" s="37">
        <v>7.236453900596036</v>
      </c>
      <c r="AZ87" s="37">
        <v>7.4805342292233608</v>
      </c>
      <c r="BA87" s="2">
        <v>4.2068372323886232</v>
      </c>
      <c r="BB87" s="2">
        <v>4.1622590330622344</v>
      </c>
      <c r="BC87" s="2">
        <v>4.9958760332417533</v>
      </c>
      <c r="BD87" s="2">
        <v>4.1873815131558985</v>
      </c>
    </row>
    <row r="88" spans="1:56">
      <c r="A88" s="39">
        <v>36433</v>
      </c>
      <c r="B88" s="37">
        <f>LN(RBA!D101)</f>
        <v>12.559949678965243</v>
      </c>
      <c r="C88" s="37">
        <f>LN(RBA!M101)</f>
        <v>11.904203747607847</v>
      </c>
      <c r="D88" s="37">
        <f>LN(RBA!G101)</f>
        <v>4.0587173845789497</v>
      </c>
      <c r="E88" s="37">
        <f>RBA!B101</f>
        <v>4.74</v>
      </c>
      <c r="F88" s="37">
        <f>RBA!C101</f>
        <v>4.9399999999999995</v>
      </c>
      <c r="G88" s="37">
        <f>RBA!F101/RBA!F97*100-100</f>
        <v>1.4938707980867889</v>
      </c>
      <c r="H88" s="37">
        <f>RBA!H101/RBA!H97*100-100</f>
        <v>1.7777777777777857</v>
      </c>
      <c r="I88" s="37">
        <f>LN(RBA!F101/RBA!F100)*400</f>
        <v>2.8627819760270783</v>
      </c>
      <c r="J88" s="37">
        <f>LN(RBA!H101/RBA!H100)*400</f>
        <v>3.5087944291348165</v>
      </c>
      <c r="K88" s="38">
        <f>RBA!I101</f>
        <v>5.166666666666667</v>
      </c>
      <c r="L88" s="37">
        <f>LN(RBA!K101)</f>
        <v>5.8704826505471983</v>
      </c>
      <c r="M88" s="37">
        <f>LN(RBA!L101)</f>
        <v>7.1102176411777274</v>
      </c>
      <c r="N88" s="37">
        <f>LN(RBA!O101)</f>
        <v>4.6948624771916156</v>
      </c>
      <c r="O88" s="37">
        <f>RBA!J101</f>
        <v>3.2222222222222219</v>
      </c>
      <c r="P88" s="60"/>
      <c r="Q88" s="41">
        <v>12.553707235731189</v>
      </c>
      <c r="R88" s="41">
        <v>11.892981109340475</v>
      </c>
      <c r="S88" s="41">
        <v>4.076890502005198</v>
      </c>
      <c r="T88" s="41">
        <v>5.1762083407733472</v>
      </c>
      <c r="U88" s="41">
        <v>5.2719677501912487</v>
      </c>
      <c r="V88" s="41">
        <v>2.1528776976453319</v>
      </c>
      <c r="W88" s="41">
        <v>2.4106964847174766</v>
      </c>
      <c r="X88" s="41">
        <v>2.3010801120214475</v>
      </c>
      <c r="Y88" s="41">
        <v>2.5498769205609073</v>
      </c>
      <c r="Z88" s="42">
        <v>4.8853683214062782</v>
      </c>
      <c r="AA88" s="41">
        <v>5.9075600949918643</v>
      </c>
      <c r="AB88" s="41">
        <v>7.0975110169817084</v>
      </c>
      <c r="AC88" s="41">
        <v>4.6481826804842017</v>
      </c>
      <c r="AD88" s="41">
        <v>3.1143806971020407</v>
      </c>
      <c r="AE88" s="60"/>
      <c r="AF88" s="44">
        <v>6.2424432340542069E-3</v>
      </c>
      <c r="AG88" s="44">
        <v>1.1222638267371465E-2</v>
      </c>
      <c r="AH88" s="44">
        <v>-1.8173117426248275E-2</v>
      </c>
      <c r="AI88" s="44">
        <v>-0.43620834077334703</v>
      </c>
      <c r="AJ88" s="44">
        <v>-0.33196775019124924</v>
      </c>
      <c r="AK88" s="44">
        <v>-0.65900689955854297</v>
      </c>
      <c r="AL88" s="44">
        <v>-0.63291870693969088</v>
      </c>
      <c r="AM88" s="44">
        <v>0.56170186400563082</v>
      </c>
      <c r="AN88" s="44">
        <v>0.95891750857390923</v>
      </c>
      <c r="AO88" s="45">
        <v>0.28129834526038877</v>
      </c>
      <c r="AP88" s="44">
        <v>-3.7077444444665986E-2</v>
      </c>
      <c r="AQ88" s="44">
        <v>1.2706624196018979E-2</v>
      </c>
      <c r="AR88" s="44">
        <v>4.6679796707413956E-2</v>
      </c>
      <c r="AS88" s="44">
        <v>0.10784152512018119</v>
      </c>
      <c r="AT88" s="60"/>
      <c r="AU88" s="60"/>
      <c r="AV88" s="60"/>
      <c r="AW88" s="60"/>
      <c r="AX88" s="60"/>
      <c r="AY88" s="37">
        <v>7.1574317588527059</v>
      </c>
      <c r="AZ88" s="37">
        <v>7.3990662084709662</v>
      </c>
      <c r="BA88" s="2">
        <v>4.1744973397657166</v>
      </c>
      <c r="BB88" s="2">
        <v>4.1239588953638453</v>
      </c>
      <c r="BC88" s="2">
        <v>4.9235769725577772</v>
      </c>
      <c r="BD88" s="2">
        <v>4.1246060836760776</v>
      </c>
    </row>
    <row r="89" spans="1:56">
      <c r="A89" s="39">
        <v>36525</v>
      </c>
      <c r="B89" s="37">
        <f>LN(RBA!D102)</f>
        <v>12.576863489704317</v>
      </c>
      <c r="C89" s="37">
        <f>LN(RBA!M102)</f>
        <v>11.917997162369213</v>
      </c>
      <c r="D89" s="37">
        <f>LN(RBA!G102)</f>
        <v>4.0775374439057197</v>
      </c>
      <c r="E89" s="37">
        <f>RBA!B102</f>
        <v>4.8999999999999995</v>
      </c>
      <c r="F89" s="37">
        <f>RBA!C102</f>
        <v>5.4666666666666659</v>
      </c>
      <c r="G89" s="37">
        <f>RBA!F102/RBA!F98*100-100</f>
        <v>1.1822866702068069</v>
      </c>
      <c r="H89" s="37">
        <f>RBA!H102/RBA!H98*100-100</f>
        <v>1.9174041297935105</v>
      </c>
      <c r="I89" s="37">
        <f>LN(RBA!F102/RBA!F101)*400</f>
        <v>0.200803647765365</v>
      </c>
      <c r="J89" s="37">
        <f>LN(RBA!H102/RBA!H101)*400</f>
        <v>2.3222126181281983</v>
      </c>
      <c r="K89" s="38">
        <f>RBA!I102</f>
        <v>5.416666666666667</v>
      </c>
      <c r="L89" s="37">
        <f>LN(RBA!K102)</f>
        <v>5.8966812284879255</v>
      </c>
      <c r="M89" s="37">
        <f>LN(RBA!L102)</f>
        <v>7.1310548181296118</v>
      </c>
      <c r="N89" s="37">
        <f>LN(RBA!O102)</f>
        <v>4.6678458604864099</v>
      </c>
      <c r="O89" s="37">
        <f>RBA!J102</f>
        <v>3.3611111111111107</v>
      </c>
      <c r="P89" s="60"/>
      <c r="Q89" s="41">
        <v>12.563062812933294</v>
      </c>
      <c r="R89" s="41">
        <v>11.903331101215027</v>
      </c>
      <c r="S89" s="41">
        <v>4.0793602687789869</v>
      </c>
      <c r="T89" s="41">
        <v>5.1521534525946961</v>
      </c>
      <c r="U89" s="41">
        <v>5.251063204932783</v>
      </c>
      <c r="V89" s="41">
        <v>2.275586490244172</v>
      </c>
      <c r="W89" s="41">
        <v>2.5355695625813528</v>
      </c>
      <c r="X89" s="41">
        <v>2.4253814650012719</v>
      </c>
      <c r="Y89" s="41">
        <v>2.6712964489482869</v>
      </c>
      <c r="Z89" s="42">
        <v>4.7732591398339075</v>
      </c>
      <c r="AA89" s="41">
        <v>5.9379937973324619</v>
      </c>
      <c r="AB89" s="41">
        <v>7.1173649812703248</v>
      </c>
      <c r="AC89" s="41">
        <v>4.6469230249805475</v>
      </c>
      <c r="AD89" s="41">
        <v>3.0547085356614065</v>
      </c>
      <c r="AE89" s="60"/>
      <c r="AF89" s="44">
        <v>1.3800676771023035E-2</v>
      </c>
      <c r="AG89" s="44">
        <v>1.4666061154185783E-2</v>
      </c>
      <c r="AH89" s="44">
        <v>-1.822824873267237E-3</v>
      </c>
      <c r="AI89" s="44">
        <v>-0.25215345259469668</v>
      </c>
      <c r="AJ89" s="44">
        <v>0.2156034617338829</v>
      </c>
      <c r="AK89" s="44">
        <v>-1.0932998200373651</v>
      </c>
      <c r="AL89" s="44">
        <v>-0.61816543278784231</v>
      </c>
      <c r="AM89" s="44">
        <v>-2.224577817235907</v>
      </c>
      <c r="AN89" s="44">
        <v>-0.34908383082008854</v>
      </c>
      <c r="AO89" s="45">
        <v>0.64340752683275948</v>
      </c>
      <c r="AP89" s="44">
        <v>-4.1312568844536379E-2</v>
      </c>
      <c r="AQ89" s="44">
        <v>1.3689836859287041E-2</v>
      </c>
      <c r="AR89" s="44">
        <v>2.0922835505862381E-2</v>
      </c>
      <c r="AS89" s="44">
        <v>0.30640257544970417</v>
      </c>
      <c r="AT89" s="60"/>
      <c r="AU89" s="60"/>
      <c r="AV89" s="60"/>
      <c r="AW89" s="60"/>
      <c r="AX89" s="60"/>
      <c r="AY89" s="37">
        <v>7.0784096171093758</v>
      </c>
      <c r="AZ89" s="37">
        <v>7.3175981877185716</v>
      </c>
      <c r="BA89" s="2">
        <v>4.1421574471428091</v>
      </c>
      <c r="BB89" s="2">
        <v>4.0856587576654544</v>
      </c>
      <c r="BC89" s="2">
        <v>4.851277911873801</v>
      </c>
      <c r="BD89" s="2">
        <v>4.0618306541962568</v>
      </c>
    </row>
    <row r="90" spans="1:56">
      <c r="A90" s="39">
        <v>36616</v>
      </c>
      <c r="B90" s="37">
        <f>LN(RBA!D103)</f>
        <v>12.580855153505755</v>
      </c>
      <c r="C90" s="37">
        <f>LN(RBA!M103)</f>
        <v>11.920980549525268</v>
      </c>
      <c r="D90" s="37">
        <f>LN(RBA!G103)</f>
        <v>4.1092331747158513</v>
      </c>
      <c r="E90" s="37">
        <f>RBA!B103</f>
        <v>5.3100000000000005</v>
      </c>
      <c r="F90" s="37">
        <f>RBA!C103</f>
        <v>5.7833333333333341</v>
      </c>
      <c r="G90" s="37">
        <f>RBA!F103/RBA!F99*100-100</f>
        <v>3.6828065968399954</v>
      </c>
      <c r="H90" s="37">
        <f>RBA!H103/RBA!H99*100-100</f>
        <v>2.8023598820059021</v>
      </c>
      <c r="I90" s="37">
        <f>LN(RBA!F103/RBA!F102)*400</f>
        <v>10.377674624886593</v>
      </c>
      <c r="J90" s="37">
        <f>LN(RBA!H103/RBA!H102)*400</f>
        <v>3.4582347971416127</v>
      </c>
      <c r="K90" s="38">
        <f>RBA!I103</f>
        <v>5.75</v>
      </c>
      <c r="L90" s="37">
        <f>LN(RBA!K103)</f>
        <v>5.9233302355244053</v>
      </c>
      <c r="M90" s="37">
        <f>LN(RBA!L103)</f>
        <v>7.1405774410686398</v>
      </c>
      <c r="N90" s="37">
        <f>LN(RBA!O103)</f>
        <v>4.6622508730144192</v>
      </c>
      <c r="O90" s="37">
        <f>RBA!J103</f>
        <v>3.5833333333333335</v>
      </c>
      <c r="P90" s="60"/>
      <c r="Q90" s="41">
        <v>12.572265915417921</v>
      </c>
      <c r="R90" s="41">
        <v>11.91360568786784</v>
      </c>
      <c r="S90" s="41">
        <v>4.0823209166096817</v>
      </c>
      <c r="T90" s="41">
        <v>5.1313453282372539</v>
      </c>
      <c r="U90" s="41">
        <v>5.2324635067692036</v>
      </c>
      <c r="V90" s="41">
        <v>2.4006200287404034</v>
      </c>
      <c r="W90" s="41">
        <v>2.6594236581069288</v>
      </c>
      <c r="X90" s="41">
        <v>2.5464193178660568</v>
      </c>
      <c r="Y90" s="41">
        <v>2.7845503549358805</v>
      </c>
      <c r="Z90" s="42">
        <v>4.6450482947910618</v>
      </c>
      <c r="AA90" s="41">
        <v>5.9693218554944085</v>
      </c>
      <c r="AB90" s="41">
        <v>7.1373331611933155</v>
      </c>
      <c r="AC90" s="41">
        <v>4.6461163013251889</v>
      </c>
      <c r="AD90" s="41">
        <v>2.9881836117835188</v>
      </c>
      <c r="AE90" s="60"/>
      <c r="AF90" s="44">
        <v>8.5892380878345165E-3</v>
      </c>
      <c r="AG90" s="44">
        <v>7.3748616574285109E-3</v>
      </c>
      <c r="AH90" s="44">
        <v>2.6912258106169595E-2</v>
      </c>
      <c r="AI90" s="44">
        <v>0.17865467176274663</v>
      </c>
      <c r="AJ90" s="44">
        <v>0.55086982656413053</v>
      </c>
      <c r="AK90" s="44">
        <v>1.2821865680995921</v>
      </c>
      <c r="AL90" s="44">
        <v>0.14293622389897331</v>
      </c>
      <c r="AM90" s="44">
        <v>7.8312553070205357</v>
      </c>
      <c r="AN90" s="44">
        <v>0.6736844422057322</v>
      </c>
      <c r="AO90" s="45">
        <v>1.1049517052089382</v>
      </c>
      <c r="AP90" s="44">
        <v>-4.5991619970003228E-2</v>
      </c>
      <c r="AQ90" s="44">
        <v>3.2442798753242741E-3</v>
      </c>
      <c r="AR90" s="44">
        <v>1.613457168923027E-2</v>
      </c>
      <c r="AS90" s="44">
        <v>0.59514972154981471</v>
      </c>
      <c r="AT90" s="60"/>
      <c r="AU90" s="60"/>
      <c r="AV90" s="60"/>
      <c r="AW90" s="60"/>
      <c r="AX90" s="60"/>
      <c r="AY90" s="37">
        <v>6.9993874753660457</v>
      </c>
      <c r="AZ90" s="37">
        <v>7.2361301669661762</v>
      </c>
      <c r="BA90" s="2">
        <v>4.1098175545199025</v>
      </c>
      <c r="BB90" s="2">
        <v>4.0473586199670653</v>
      </c>
      <c r="BC90" s="2">
        <v>4.7789788511898248</v>
      </c>
      <c r="BD90" s="2">
        <v>3.9990552247164359</v>
      </c>
    </row>
    <row r="91" spans="1:56">
      <c r="A91" s="39">
        <v>36707</v>
      </c>
      <c r="B91" s="37">
        <f>LN(RBA!D104)</f>
        <v>12.590218777265772</v>
      </c>
      <c r="C91" s="37">
        <f>LN(RBA!M104)</f>
        <v>11.929548095774269</v>
      </c>
      <c r="D91" s="37">
        <f>LN(RBA!G104)</f>
        <v>4.0926765051214034</v>
      </c>
      <c r="E91" s="37">
        <f>RBA!B104</f>
        <v>5.8999999999999995</v>
      </c>
      <c r="F91" s="37">
        <f>RBA!C104</f>
        <v>6.1933333333333325</v>
      </c>
      <c r="G91" s="37">
        <f>RBA!F104/RBA!F100*100-100</f>
        <v>3.6950983919626736</v>
      </c>
      <c r="H91" s="37">
        <f>RBA!H104/RBA!H100*100-100</f>
        <v>3.0837004405286308</v>
      </c>
      <c r="I91" s="37">
        <f>LN(RBA!F104/RBA!F103)*400</f>
        <v>1.0726041257500851</v>
      </c>
      <c r="J91" s="37">
        <f>LN(RBA!H104/RBA!H103)*400</f>
        <v>2.8591973061148601</v>
      </c>
      <c r="K91" s="38">
        <f>RBA!I104</f>
        <v>6.333333333333333</v>
      </c>
      <c r="L91" s="37">
        <f>LN(RBA!K104)</f>
        <v>5.9419328580769326</v>
      </c>
      <c r="M91" s="37">
        <f>LN(RBA!L104)</f>
        <v>7.1607340991718385</v>
      </c>
      <c r="N91" s="37">
        <f>LN(RBA!O104)</f>
        <v>4.6096653972130186</v>
      </c>
      <c r="O91" s="37">
        <f>RBA!J104</f>
        <v>3.9722222222222219</v>
      </c>
      <c r="P91" s="60"/>
      <c r="Q91" s="41">
        <v>12.581328330188223</v>
      </c>
      <c r="R91" s="41">
        <v>11.923812229815578</v>
      </c>
      <c r="S91" s="41">
        <v>4.0857991235390729</v>
      </c>
      <c r="T91" s="41">
        <v>5.1126699384709253</v>
      </c>
      <c r="U91" s="41">
        <v>5.2150812837534133</v>
      </c>
      <c r="V91" s="41">
        <v>2.5238643032904764</v>
      </c>
      <c r="W91" s="41">
        <v>2.7772618310927477</v>
      </c>
      <c r="X91" s="41">
        <v>2.6591280236203074</v>
      </c>
      <c r="Y91" s="41">
        <v>2.8848228449229993</v>
      </c>
      <c r="Z91" s="42">
        <v>4.5007219356785919</v>
      </c>
      <c r="AA91" s="41">
        <v>6.0015812934733699</v>
      </c>
      <c r="AB91" s="41">
        <v>7.1574423477209201</v>
      </c>
      <c r="AC91" s="41">
        <v>4.6459679664993043</v>
      </c>
      <c r="AD91" s="41">
        <v>2.9142710356330905</v>
      </c>
      <c r="AE91" s="60"/>
      <c r="AF91" s="44">
        <v>8.8904470775492683E-3</v>
      </c>
      <c r="AG91" s="44">
        <v>5.7358659586910221E-3</v>
      </c>
      <c r="AH91" s="44">
        <v>6.8773815823304218E-3</v>
      </c>
      <c r="AI91" s="44">
        <v>0.78733006152907414</v>
      </c>
      <c r="AJ91" s="44">
        <v>0.97825204957991918</v>
      </c>
      <c r="AK91" s="44">
        <v>1.1712340886721972</v>
      </c>
      <c r="AL91" s="44">
        <v>0.30643860943588308</v>
      </c>
      <c r="AM91" s="44">
        <v>-1.5865238978702223</v>
      </c>
      <c r="AN91" s="44">
        <v>-2.5625538808139225E-2</v>
      </c>
      <c r="AO91" s="45">
        <v>1.8326113976547411</v>
      </c>
      <c r="AP91" s="44">
        <v>-5.9648435396437272E-2</v>
      </c>
      <c r="AQ91" s="44">
        <v>3.2917514509183121E-3</v>
      </c>
      <c r="AR91" s="44">
        <v>-3.6302569286285724E-2</v>
      </c>
      <c r="AS91" s="44">
        <v>1.0579511865891313</v>
      </c>
      <c r="AT91" s="60"/>
      <c r="AU91" s="60"/>
      <c r="AV91" s="60"/>
      <c r="AW91" s="60"/>
      <c r="AX91" s="60"/>
      <c r="AY91" s="37">
        <v>6.9203653336227156</v>
      </c>
      <c r="AZ91" s="37">
        <v>7.1546621462137816</v>
      </c>
      <c r="BA91" s="2">
        <v>4.0774776618969959</v>
      </c>
      <c r="BB91" s="2">
        <v>4.0090584822686743</v>
      </c>
      <c r="BC91" s="2">
        <v>4.7066797905058477</v>
      </c>
      <c r="BD91" s="2">
        <v>3.9362797952366151</v>
      </c>
    </row>
    <row r="92" spans="1:56">
      <c r="A92" s="39">
        <v>36799</v>
      </c>
      <c r="B92" s="37">
        <f>LN(RBA!D105)</f>
        <v>12.59269806257022</v>
      </c>
      <c r="C92" s="37">
        <f>LN(RBA!M105)</f>
        <v>11.9400020209881</v>
      </c>
      <c r="D92" s="37">
        <f>LN(RBA!G105)</f>
        <v>4.1075897889721213</v>
      </c>
      <c r="E92" s="37">
        <f>RBA!B105</f>
        <v>6.1566666666666663</v>
      </c>
      <c r="F92" s="37">
        <f>RBA!C105</f>
        <v>6.4200000000000008</v>
      </c>
      <c r="G92" s="37">
        <f>RBA!F105/RBA!F101*100-100</f>
        <v>5.2504145669052917</v>
      </c>
      <c r="H92" s="37">
        <f>RBA!H105/RBA!H101*100-100</f>
        <v>6.1135371179039453</v>
      </c>
      <c r="I92" s="37">
        <f>LN(RBA!F105/RBA!F104)*400</f>
        <v>8.8178077794387555</v>
      </c>
      <c r="J92" s="37">
        <f>LN(RBA!H105/RBA!H104)*400</f>
        <v>15.096131193138845</v>
      </c>
      <c r="K92" s="38">
        <f>RBA!I105</f>
        <v>6.5</v>
      </c>
      <c r="L92" s="37">
        <f>LN(RBA!K105)</f>
        <v>5.9660441697610711</v>
      </c>
      <c r="M92" s="37">
        <f>LN(RBA!L105)</f>
        <v>7.1802054325172602</v>
      </c>
      <c r="N92" s="37">
        <f>LN(RBA!O105)</f>
        <v>4.6055374865698315</v>
      </c>
      <c r="O92" s="37">
        <f>RBA!J105</f>
        <v>4.1388888888888893</v>
      </c>
      <c r="P92" s="60"/>
      <c r="Q92" s="41">
        <v>12.590267212521162</v>
      </c>
      <c r="R92" s="41">
        <v>11.933962696863443</v>
      </c>
      <c r="S92" s="41">
        <v>4.0898383877702678</v>
      </c>
      <c r="T92" s="41">
        <v>5.095124913235467</v>
      </c>
      <c r="U92" s="41">
        <v>5.1981734575799203</v>
      </c>
      <c r="V92" s="41">
        <v>2.6420066706559036</v>
      </c>
      <c r="W92" s="41">
        <v>2.8841764764772901</v>
      </c>
      <c r="X92" s="41">
        <v>2.7633364698354166</v>
      </c>
      <c r="Y92" s="41">
        <v>2.9677191780853329</v>
      </c>
      <c r="Z92" s="42">
        <v>4.3409568067131046</v>
      </c>
      <c r="AA92" s="41">
        <v>6.0347803905025312</v>
      </c>
      <c r="AB92" s="41">
        <v>7.1777213594983005</v>
      </c>
      <c r="AC92" s="41">
        <v>4.6466935615913769</v>
      </c>
      <c r="AD92" s="41">
        <v>2.8328078859508041</v>
      </c>
      <c r="AE92" s="60"/>
      <c r="AF92" s="44">
        <v>2.4308500490572982E-3</v>
      </c>
      <c r="AG92" s="44">
        <v>6.0393241246572416E-3</v>
      </c>
      <c r="AH92" s="44">
        <v>1.7751401201853589E-2</v>
      </c>
      <c r="AI92" s="44">
        <v>1.0615417534311993</v>
      </c>
      <c r="AJ92" s="44">
        <v>1.2218265424200805</v>
      </c>
      <c r="AK92" s="44">
        <v>2.6084078962493882</v>
      </c>
      <c r="AL92" s="44">
        <v>3.2293606414266551</v>
      </c>
      <c r="AM92" s="44">
        <v>6.0544713096033389</v>
      </c>
      <c r="AN92" s="44">
        <v>12.128412015053513</v>
      </c>
      <c r="AO92" s="45">
        <v>2.1590431932868954</v>
      </c>
      <c r="AP92" s="44">
        <v>-6.873622074146013E-2</v>
      </c>
      <c r="AQ92" s="44">
        <v>2.4840730189596982E-3</v>
      </c>
      <c r="AR92" s="44">
        <v>-4.1156075021545391E-2</v>
      </c>
      <c r="AS92" s="44">
        <v>1.3060810029380852</v>
      </c>
      <c r="AT92" s="60"/>
      <c r="AU92" s="60"/>
      <c r="AV92" s="60"/>
      <c r="AW92" s="60"/>
      <c r="AX92" s="60"/>
      <c r="AY92" s="37">
        <v>6.8413431918793846</v>
      </c>
      <c r="AZ92" s="37">
        <v>7.073194125461387</v>
      </c>
      <c r="BA92" s="2">
        <v>4.0451377692740884</v>
      </c>
      <c r="BB92" s="2">
        <v>3.9707583445702843</v>
      </c>
      <c r="BC92" s="2">
        <v>4.6343807298218715</v>
      </c>
      <c r="BD92" s="2">
        <v>3.8735043657567942</v>
      </c>
    </row>
    <row r="93" spans="1:56">
      <c r="A93" s="39">
        <v>36891</v>
      </c>
      <c r="B93" s="37">
        <f>LN(RBA!D106)</f>
        <v>12.589063761421997</v>
      </c>
      <c r="C93" s="37">
        <f>LN(RBA!M106)</f>
        <v>11.946764207266233</v>
      </c>
      <c r="D93" s="37">
        <f>LN(RBA!G106)</f>
        <v>4.1009891049407692</v>
      </c>
      <c r="E93" s="37">
        <f>RBA!B106</f>
        <v>6.2266666666666666</v>
      </c>
      <c r="F93" s="37">
        <f>RBA!C106</f>
        <v>6.3133333333333335</v>
      </c>
      <c r="G93" s="37">
        <f>RBA!F106/RBA!F102*100-100</f>
        <v>5.013495936207164</v>
      </c>
      <c r="H93" s="37">
        <f>RBA!H106/RBA!H102*100-100</f>
        <v>5.7887120115774167</v>
      </c>
      <c r="I93" s="37">
        <f>LN(RBA!F106/RBA!F105)*400</f>
        <v>-0.70061107583886217</v>
      </c>
      <c r="J93" s="37">
        <f>LN(RBA!H106/RBA!H105)*400</f>
        <v>1.0958910964481077</v>
      </c>
      <c r="K93" s="38">
        <f>RBA!I106</f>
        <v>6.5</v>
      </c>
      <c r="L93" s="37">
        <f>LN(RBA!K106)</f>
        <v>5.9954615484448004</v>
      </c>
      <c r="M93" s="37">
        <f>LN(RBA!L106)</f>
        <v>7.1833781810408972</v>
      </c>
      <c r="N93" s="37">
        <f>LN(RBA!O106)</f>
        <v>4.5598017745639661</v>
      </c>
      <c r="O93" s="37">
        <f>RBA!J106</f>
        <v>4.166666666666667</v>
      </c>
      <c r="P93" s="60"/>
      <c r="Q93" s="41">
        <v>12.599105274223124</v>
      </c>
      <c r="R93" s="41">
        <v>11.944072643732857</v>
      </c>
      <c r="S93" s="41">
        <v>4.0944865058698614</v>
      </c>
      <c r="T93" s="41">
        <v>5.0781999637590909</v>
      </c>
      <c r="U93" s="41">
        <v>5.1816083574742189</v>
      </c>
      <c r="V93" s="41">
        <v>2.7524665089036175</v>
      </c>
      <c r="W93" s="41">
        <v>2.9754515133299333</v>
      </c>
      <c r="X93" s="41">
        <v>2.857881966646608</v>
      </c>
      <c r="Y93" s="41">
        <v>3.0288285976368154</v>
      </c>
      <c r="Z93" s="42">
        <v>4.1675750342347397</v>
      </c>
      <c r="AA93" s="41">
        <v>6.0688901455429534</v>
      </c>
      <c r="AB93" s="41">
        <v>7.1982010725152747</v>
      </c>
      <c r="AC93" s="41">
        <v>4.648485938584086</v>
      </c>
      <c r="AD93" s="41">
        <v>2.7442924609689592</v>
      </c>
      <c r="AE93" s="60"/>
      <c r="AF93" s="44">
        <v>-1.0041512801127084E-2</v>
      </c>
      <c r="AG93" s="44">
        <v>2.6915635333750743E-3</v>
      </c>
      <c r="AH93" s="44">
        <v>6.5025990709077774E-3</v>
      </c>
      <c r="AI93" s="44">
        <v>1.1484667029075757</v>
      </c>
      <c r="AJ93" s="44">
        <v>1.1317249758591146</v>
      </c>
      <c r="AK93" s="44">
        <v>2.2610294273035465</v>
      </c>
      <c r="AL93" s="44">
        <v>2.8132604982474834</v>
      </c>
      <c r="AM93" s="44">
        <v>-3.5584930424854702</v>
      </c>
      <c r="AN93" s="44">
        <v>-1.9329375011887078</v>
      </c>
      <c r="AO93" s="45">
        <v>2.3324249657652603</v>
      </c>
      <c r="AP93" s="44">
        <v>-7.342859709815297E-2</v>
      </c>
      <c r="AQ93" s="44">
        <v>-1.4822891474377542E-2</v>
      </c>
      <c r="AR93" s="44">
        <v>-8.8684164020119916E-2</v>
      </c>
      <c r="AS93" s="44">
        <v>1.4223742056977078</v>
      </c>
      <c r="AT93" s="60"/>
      <c r="AU93" s="60"/>
      <c r="AV93" s="60"/>
      <c r="AW93" s="60"/>
      <c r="AX93" s="60"/>
      <c r="AY93" s="37">
        <v>6.7623210501360544</v>
      </c>
      <c r="AZ93" s="37">
        <v>6.9917261047089916</v>
      </c>
      <c r="BA93" s="2">
        <v>4.0127978766511818</v>
      </c>
      <c r="BB93" s="2">
        <v>3.9324582068718943</v>
      </c>
      <c r="BC93" s="2">
        <v>4.5620816691378954</v>
      </c>
      <c r="BD93" s="2">
        <v>3.8107289362769734</v>
      </c>
    </row>
    <row r="94" spans="1:56">
      <c r="A94" s="39">
        <v>36981</v>
      </c>
      <c r="B94" s="37">
        <f>LN(RBA!D107)</f>
        <v>12.599421311793083</v>
      </c>
      <c r="C94" s="37">
        <f>LN(RBA!M107)</f>
        <v>11.955853331678226</v>
      </c>
      <c r="D94" s="37">
        <f>LN(RBA!G107)</f>
        <v>4.1009891049407692</v>
      </c>
      <c r="E94" s="37">
        <f>RBA!B107</f>
        <v>5.873333333333334</v>
      </c>
      <c r="F94" s="37">
        <f>RBA!C107</f>
        <v>5.5466666666666669</v>
      </c>
      <c r="G94" s="37">
        <f>RBA!F107/RBA!F103*100-100</f>
        <v>4.1716626226747593</v>
      </c>
      <c r="H94" s="37">
        <f>RBA!H107/RBA!H103*100-100</f>
        <v>6.0258249641319992</v>
      </c>
      <c r="I94" s="37">
        <f>LN(RBA!F107/RBA!F106)*400</f>
        <v>7.1581809897829061</v>
      </c>
      <c r="J94" s="37">
        <f>LN(RBA!H107/RBA!H106)*400</f>
        <v>4.3537844793693523</v>
      </c>
      <c r="K94" s="38">
        <f>RBA!I107</f>
        <v>5.333333333333333</v>
      </c>
      <c r="L94" s="37">
        <f>LN(RBA!K107)</f>
        <v>6.0337119252861156</v>
      </c>
      <c r="M94" s="37">
        <f>LN(RBA!L107)</f>
        <v>7.2045521848414271</v>
      </c>
      <c r="N94" s="37">
        <f>LN(RBA!O107)</f>
        <v>4.5819985799470837</v>
      </c>
      <c r="O94" s="37">
        <f>RBA!J107</f>
        <v>3.6</v>
      </c>
      <c r="P94" s="60"/>
      <c r="Q94" s="41">
        <v>12.607866746381776</v>
      </c>
      <c r="R94" s="41">
        <v>11.954161399722823</v>
      </c>
      <c r="S94" s="41">
        <v>4.0998023690302006</v>
      </c>
      <c r="T94" s="41">
        <v>5.0620482648659006</v>
      </c>
      <c r="U94" s="41">
        <v>5.1660179542508144</v>
      </c>
      <c r="V94" s="41">
        <v>2.8542934510357059</v>
      </c>
      <c r="W94" s="41">
        <v>3.0483892111209463</v>
      </c>
      <c r="X94" s="41">
        <v>2.9453858687576084</v>
      </c>
      <c r="Y94" s="41">
        <v>3.0713206043007903</v>
      </c>
      <c r="Z94" s="42">
        <v>3.9837481465794422</v>
      </c>
      <c r="AA94" s="41">
        <v>6.1038385974177318</v>
      </c>
      <c r="AB94" s="41">
        <v>7.2189139153072928</v>
      </c>
      <c r="AC94" s="41">
        <v>4.6515122269132236</v>
      </c>
      <c r="AD94" s="41">
        <v>2.6500393595466902</v>
      </c>
      <c r="AE94" s="60"/>
      <c r="AF94" s="44">
        <v>-8.44543458869218E-3</v>
      </c>
      <c r="AG94" s="44">
        <v>1.6919319554027368E-3</v>
      </c>
      <c r="AH94" s="44">
        <v>1.1867359105686148E-3</v>
      </c>
      <c r="AI94" s="44">
        <v>0.81128506846743331</v>
      </c>
      <c r="AJ94" s="44">
        <v>0.38064871241585241</v>
      </c>
      <c r="AK94" s="44">
        <v>1.3173691716390534</v>
      </c>
      <c r="AL94" s="44">
        <v>2.9774357530110529</v>
      </c>
      <c r="AM94" s="44">
        <v>4.2127951210252981</v>
      </c>
      <c r="AN94" s="44">
        <v>1.282463875068562</v>
      </c>
      <c r="AO94" s="45">
        <v>1.3495851867538908</v>
      </c>
      <c r="AP94" s="44">
        <v>-7.0126672131616274E-2</v>
      </c>
      <c r="AQ94" s="44">
        <v>-1.4361730465865641E-2</v>
      </c>
      <c r="AR94" s="44">
        <v>-6.951364696613993E-2</v>
      </c>
      <c r="AS94" s="44">
        <v>0.94996064045330986</v>
      </c>
      <c r="AT94" s="60"/>
      <c r="AU94" s="60"/>
      <c r="AV94" s="60"/>
      <c r="AW94" s="60"/>
      <c r="AX94" s="60"/>
      <c r="AY94" s="37">
        <v>6.6832989083927243</v>
      </c>
      <c r="AZ94" s="37">
        <v>6.910258083956597</v>
      </c>
      <c r="BA94" s="2">
        <v>3.9804579840282752</v>
      </c>
      <c r="BB94" s="2">
        <v>3.8941580691735043</v>
      </c>
      <c r="BC94" s="2">
        <v>4.4897826084539183</v>
      </c>
      <c r="BD94" s="2">
        <v>3.7479535067971526</v>
      </c>
    </row>
    <row r="95" spans="1:56">
      <c r="A95" s="39">
        <v>37072</v>
      </c>
      <c r="B95" s="37">
        <f>LN(RBA!D108)</f>
        <v>12.607556505644101</v>
      </c>
      <c r="C95" s="37">
        <f>LN(RBA!M108)</f>
        <v>11.962311760136322</v>
      </c>
      <c r="D95" s="37">
        <f>LN(RBA!G108)</f>
        <v>4.0960098415411617</v>
      </c>
      <c r="E95" s="37">
        <f>RBA!B108</f>
        <v>5.0133333333333328</v>
      </c>
      <c r="F95" s="37">
        <f>RBA!C108</f>
        <v>4.9066666666666663</v>
      </c>
      <c r="G95" s="37">
        <f>RBA!F108/RBA!F104*100-100</f>
        <v>4.0607855810321354</v>
      </c>
      <c r="H95" s="37">
        <f>RBA!H108/RBA!H104*100-100</f>
        <v>6.1253561253561202</v>
      </c>
      <c r="I95" s="37">
        <f>LN(RBA!F108/RBA!F107)*400</f>
        <v>0.64662996820536833</v>
      </c>
      <c r="J95" s="37">
        <f>LN(RBA!H108/RBA!H107)*400</f>
        <v>3.2345189725430483</v>
      </c>
      <c r="K95" s="38">
        <f>RBA!I108</f>
        <v>4.083333333333333</v>
      </c>
      <c r="L95" s="37">
        <f>LN(RBA!K108)</f>
        <v>6.0739634665912936</v>
      </c>
      <c r="M95" s="37">
        <f>LN(RBA!L108)</f>
        <v>7.2369856421372347</v>
      </c>
      <c r="N95" s="37">
        <f>LN(RBA!O108)</f>
        <v>4.5788029191862467</v>
      </c>
      <c r="O95" s="37">
        <f>RBA!J108</f>
        <v>2.8888888888888893</v>
      </c>
      <c r="P95" s="60"/>
      <c r="Q95" s="41">
        <v>12.616569584139283</v>
      </c>
      <c r="R95" s="41">
        <v>11.964249976359548</v>
      </c>
      <c r="S95" s="41">
        <v>4.1058489325680503</v>
      </c>
      <c r="T95" s="41">
        <v>5.0475407830693158</v>
      </c>
      <c r="U95" s="41">
        <v>5.1527415468341236</v>
      </c>
      <c r="V95" s="41">
        <v>2.9479502734463208</v>
      </c>
      <c r="W95" s="41">
        <v>3.1020501271320016</v>
      </c>
      <c r="X95" s="41">
        <v>3.0262454727205901</v>
      </c>
      <c r="Y95" s="41">
        <v>3.0971566128623569</v>
      </c>
      <c r="Z95" s="42">
        <v>3.794105437686758</v>
      </c>
      <c r="AA95" s="41">
        <v>6.1395078920767761</v>
      </c>
      <c r="AB95" s="41">
        <v>7.2398830521026314</v>
      </c>
      <c r="AC95" s="41">
        <v>4.6558841284120662</v>
      </c>
      <c r="AD95" s="41">
        <v>2.5522521644216929</v>
      </c>
      <c r="AE95" s="60"/>
      <c r="AF95" s="44">
        <v>-9.0130784951814036E-3</v>
      </c>
      <c r="AG95" s="44">
        <v>-1.938216223226874E-3</v>
      </c>
      <c r="AH95" s="44">
        <v>-9.8390910268886245E-3</v>
      </c>
      <c r="AI95" s="44">
        <v>-3.4207449735982998E-2</v>
      </c>
      <c r="AJ95" s="44">
        <v>-0.24607488016745727</v>
      </c>
      <c r="AK95" s="44">
        <v>1.1128353075858146</v>
      </c>
      <c r="AL95" s="44">
        <v>3.0233059982241186</v>
      </c>
      <c r="AM95" s="44">
        <v>-2.3796155045152219</v>
      </c>
      <c r="AN95" s="44">
        <v>0.13736235968069144</v>
      </c>
      <c r="AO95" s="45">
        <v>0.28922789564657503</v>
      </c>
      <c r="AP95" s="44">
        <v>-6.5544425485482449E-2</v>
      </c>
      <c r="AQ95" s="44">
        <v>-2.897409965396669E-3</v>
      </c>
      <c r="AR95" s="44">
        <v>-7.7081209225819514E-2</v>
      </c>
      <c r="AS95" s="44">
        <v>0.33663672446719639</v>
      </c>
      <c r="AT95" s="60"/>
      <c r="AU95" s="60"/>
      <c r="AV95" s="60"/>
      <c r="AW95" s="60"/>
      <c r="AX95" s="60"/>
      <c r="AY95" s="37">
        <v>6.6042767666493942</v>
      </c>
      <c r="AZ95" s="37">
        <v>6.8287900632042025</v>
      </c>
      <c r="BA95" s="2">
        <v>3.9481180914053682</v>
      </c>
      <c r="BB95" s="2">
        <v>3.8558579314751138</v>
      </c>
      <c r="BC95" s="2">
        <v>4.4174835477699421</v>
      </c>
      <c r="BD95" s="2">
        <v>3.6851780773173317</v>
      </c>
    </row>
    <row r="96" spans="1:56">
      <c r="A96" s="39">
        <v>37164</v>
      </c>
      <c r="B96" s="37">
        <f>LN(RBA!D109)</f>
        <v>12.619416633587022</v>
      </c>
      <c r="C96" s="37">
        <f>LN(RBA!M109)</f>
        <v>11.965166010635784</v>
      </c>
      <c r="D96" s="37">
        <f>LN(RBA!G109)</f>
        <v>4.1092331747158513</v>
      </c>
      <c r="E96" s="37">
        <f>RBA!B109</f>
        <v>4.9133333333333331</v>
      </c>
      <c r="F96" s="37">
        <f>RBA!C109</f>
        <v>4.8466666666666667</v>
      </c>
      <c r="G96" s="37">
        <f>RBA!F109/RBA!F105*100-100</f>
        <v>2.7065596020028977</v>
      </c>
      <c r="H96" s="37">
        <f>RBA!H109/RBA!H105*100-100</f>
        <v>2.4691358024691255</v>
      </c>
      <c r="I96" s="37">
        <f>LN(RBA!F109/RBA!F108)*400</f>
        <v>3.578120276462101</v>
      </c>
      <c r="J96" s="37">
        <f>LN(RBA!H109/RBA!H108)*400</f>
        <v>1.072386701303097</v>
      </c>
      <c r="K96" s="38">
        <f>RBA!I109</f>
        <v>3.4166666666666665</v>
      </c>
      <c r="L96" s="37">
        <f>LN(RBA!K109)</f>
        <v>6.1181126164246864</v>
      </c>
      <c r="M96" s="37">
        <f>LN(RBA!L109)</f>
        <v>7.2599032918125701</v>
      </c>
      <c r="N96" s="37">
        <f>LN(RBA!O109)</f>
        <v>4.5771169147955018</v>
      </c>
      <c r="O96" s="37">
        <f>RBA!J109</f>
        <v>2.4444444444444442</v>
      </c>
      <c r="P96" s="60"/>
      <c r="Q96" s="41">
        <v>12.625226464241198</v>
      </c>
      <c r="R96" s="41">
        <v>11.974360442626715</v>
      </c>
      <c r="S96" s="41">
        <v>4.1126898935101215</v>
      </c>
      <c r="T96" s="41">
        <v>5.0360555380505483</v>
      </c>
      <c r="U96" s="41">
        <v>5.1433563395938231</v>
      </c>
      <c r="V96" s="41">
        <v>3.0347231082618893</v>
      </c>
      <c r="W96" s="41">
        <v>3.1373557159904042</v>
      </c>
      <c r="X96" s="41">
        <v>3.1034910720383664</v>
      </c>
      <c r="Y96" s="41">
        <v>3.1090995780285327</v>
      </c>
      <c r="Z96" s="42">
        <v>3.6041196922379548</v>
      </c>
      <c r="AA96" s="41">
        <v>6.1757363462999146</v>
      </c>
      <c r="AB96" s="41">
        <v>7.2611226710480299</v>
      </c>
      <c r="AC96" s="41">
        <v>4.6616698988845391</v>
      </c>
      <c r="AD96" s="41">
        <v>2.4537281837319469</v>
      </c>
      <c r="AE96" s="60"/>
      <c r="AF96" s="44">
        <v>-5.8098306541758404E-3</v>
      </c>
      <c r="AG96" s="44">
        <v>-9.1944319909309513E-3</v>
      </c>
      <c r="AH96" s="44">
        <v>-3.4567187942702304E-3</v>
      </c>
      <c r="AI96" s="44">
        <v>-0.12272220471721518</v>
      </c>
      <c r="AJ96" s="44">
        <v>-0.29668967292715642</v>
      </c>
      <c r="AK96" s="44">
        <v>-0.3281635062589916</v>
      </c>
      <c r="AL96" s="44">
        <v>-0.66821991352127874</v>
      </c>
      <c r="AM96" s="44">
        <v>0.47462920442373457</v>
      </c>
      <c r="AN96" s="44">
        <v>-2.0367128767254359</v>
      </c>
      <c r="AO96" s="45">
        <v>-0.18745302557128829</v>
      </c>
      <c r="AP96" s="44">
        <v>-5.7623729875228236E-2</v>
      </c>
      <c r="AQ96" s="44">
        <v>-1.2193792354597832E-3</v>
      </c>
      <c r="AR96" s="44">
        <v>-8.4552984089037331E-2</v>
      </c>
      <c r="AS96" s="44">
        <v>-9.2837392875027014E-3</v>
      </c>
      <c r="AT96" s="60"/>
      <c r="AU96" s="60"/>
      <c r="AV96" s="60"/>
      <c r="AW96" s="60"/>
      <c r="AX96" s="60"/>
      <c r="AY96" s="37">
        <v>6.5252546249060641</v>
      </c>
      <c r="AZ96" s="37">
        <v>6.747322042451807</v>
      </c>
      <c r="BA96" s="2">
        <v>3.9157781987824616</v>
      </c>
      <c r="BB96" s="2">
        <v>3.8175577937767238</v>
      </c>
      <c r="BC96" s="2">
        <v>4.3451844870859659</v>
      </c>
      <c r="BD96" s="2">
        <v>3.6224026478375109</v>
      </c>
    </row>
    <row r="97" spans="1:56">
      <c r="A97" s="39">
        <v>37256</v>
      </c>
      <c r="B97" s="37">
        <f>LN(RBA!D110)</f>
        <v>12.631441682992833</v>
      </c>
      <c r="C97" s="37">
        <f>LN(RBA!M110)</f>
        <v>11.973087069997421</v>
      </c>
      <c r="D97" s="37">
        <f>LN(RBA!G110)</f>
        <v>4.1075897889721213</v>
      </c>
      <c r="E97" s="37">
        <f>RBA!B110</f>
        <v>4.4233333333333329</v>
      </c>
      <c r="F97" s="37">
        <f>RBA!C110</f>
        <v>4.2966666666666669</v>
      </c>
      <c r="G97" s="37">
        <f>RBA!F110/RBA!F106*100-100</f>
        <v>3.099754414576438</v>
      </c>
      <c r="H97" s="37">
        <f>RBA!H110/RBA!H106*100-100</f>
        <v>3.146374829001374</v>
      </c>
      <c r="I97" s="37">
        <f>LN(RBA!F110/RBA!F109)*400</f>
        <v>0.82779797359695784</v>
      </c>
      <c r="J97" s="37">
        <f>LN(RBA!H110/RBA!H109)*400</f>
        <v>3.7308731500555528</v>
      </c>
      <c r="K97" s="38">
        <f>RBA!I110</f>
        <v>2.0833333333333335</v>
      </c>
      <c r="L97" s="37">
        <f>LN(RBA!K110)</f>
        <v>6.175526255625976</v>
      </c>
      <c r="M97" s="37">
        <f>LN(RBA!L110)</f>
        <v>7.3004977970752396</v>
      </c>
      <c r="N97" s="37">
        <f>LN(RBA!O110)</f>
        <v>4.5885654851277211</v>
      </c>
      <c r="O97" s="37">
        <f>RBA!J110</f>
        <v>1.5</v>
      </c>
      <c r="P97" s="60"/>
      <c r="Q97" s="41">
        <v>12.633844430259018</v>
      </c>
      <c r="R97" s="41">
        <v>11.984513656122868</v>
      </c>
      <c r="S97" s="41">
        <v>4.1203827994512334</v>
      </c>
      <c r="T97" s="41">
        <v>5.0289491698347293</v>
      </c>
      <c r="U97" s="41">
        <v>5.1392857400994885</v>
      </c>
      <c r="V97" s="41">
        <v>3.1165936096760811</v>
      </c>
      <c r="W97" s="41">
        <v>3.1571169985723513</v>
      </c>
      <c r="X97" s="41">
        <v>3.1786657005234296</v>
      </c>
      <c r="Y97" s="41">
        <v>3.109998305981136</v>
      </c>
      <c r="Z97" s="42">
        <v>3.4194444623490821</v>
      </c>
      <c r="AA97" s="41">
        <v>6.2123213116010492</v>
      </c>
      <c r="AB97" s="41">
        <v>7.2826451494090003</v>
      </c>
      <c r="AC97" s="41">
        <v>4.6688896183788025</v>
      </c>
      <c r="AD97" s="41">
        <v>2.3574751235682245</v>
      </c>
      <c r="AE97" s="60"/>
      <c r="AF97" s="44">
        <v>-2.4027472661849458E-3</v>
      </c>
      <c r="AG97" s="44">
        <v>-1.1426586125447002E-2</v>
      </c>
      <c r="AH97" s="44">
        <v>-1.2793010479112077E-2</v>
      </c>
      <c r="AI97" s="44">
        <v>-0.60561583650139639</v>
      </c>
      <c r="AJ97" s="44">
        <v>-0.84261907343282161</v>
      </c>
      <c r="AK97" s="44">
        <v>-1.6839195099643156E-2</v>
      </c>
      <c r="AL97" s="44">
        <v>-1.0742169570977289E-2</v>
      </c>
      <c r="AM97" s="44">
        <v>-2.3508677269264719</v>
      </c>
      <c r="AN97" s="44">
        <v>0.62087484407441673</v>
      </c>
      <c r="AO97" s="45">
        <v>-1.3361111290157486</v>
      </c>
      <c r="AP97" s="44">
        <v>-3.6795055975073154E-2</v>
      </c>
      <c r="AQ97" s="44">
        <v>1.7852647666239285E-2</v>
      </c>
      <c r="AR97" s="44">
        <v>-8.0324133251081342E-2</v>
      </c>
      <c r="AS97" s="44">
        <v>-0.85747512356822453</v>
      </c>
      <c r="AT97" s="60"/>
      <c r="AU97" s="60"/>
      <c r="AV97" s="60"/>
      <c r="AW97" s="60"/>
      <c r="AX97" s="60"/>
      <c r="AY97" s="37">
        <v>6.446232483162734</v>
      </c>
      <c r="AZ97" s="37">
        <v>6.6658540216994124</v>
      </c>
      <c r="BA97" s="2">
        <v>3.8834383061595545</v>
      </c>
      <c r="BB97" s="2">
        <v>3.7792576560783337</v>
      </c>
      <c r="BC97" s="2">
        <v>4.2728854264019898</v>
      </c>
      <c r="BD97" s="2">
        <v>3.55962721835769</v>
      </c>
    </row>
    <row r="98" spans="1:56">
      <c r="A98" s="39">
        <v>37346</v>
      </c>
      <c r="B98" s="37">
        <f>LN(RBA!D111)</f>
        <v>12.639032939414186</v>
      </c>
      <c r="C98" s="37">
        <f>LN(RBA!M111)</f>
        <v>11.985438443164746</v>
      </c>
      <c r="D98" s="37">
        <f>LN(RBA!G111)</f>
        <v>4.1287459889394329</v>
      </c>
      <c r="E98" s="37">
        <f>RBA!B111</f>
        <v>4.2366666666666672</v>
      </c>
      <c r="F98" s="37">
        <f>RBA!C111</f>
        <v>4.3433333333333337</v>
      </c>
      <c r="G98" s="37">
        <f>RBA!F111/RBA!F107*100-100</f>
        <v>2.7089477518337048</v>
      </c>
      <c r="H98" s="37">
        <f>RBA!H111/RBA!H107*100-100</f>
        <v>2.976995940460057</v>
      </c>
      <c r="I98" s="37">
        <f>LN(RBA!F111/RBA!F110)*400</f>
        <v>5.6390726980618142</v>
      </c>
      <c r="J98" s="37">
        <f>LN(RBA!H111/RBA!H110)*400</f>
        <v>3.6963959414918617</v>
      </c>
      <c r="K98" s="38">
        <f>RBA!I111</f>
        <v>1.75</v>
      </c>
      <c r="L98" s="37">
        <f>LN(RBA!K111)</f>
        <v>6.2224909469713099</v>
      </c>
      <c r="M98" s="37">
        <f>LN(RBA!L111)</f>
        <v>7.3284209377899812</v>
      </c>
      <c r="N98" s="37">
        <f>LN(RBA!O111)</f>
        <v>4.6254441054275324</v>
      </c>
      <c r="O98" s="37">
        <f>RBA!J111</f>
        <v>1.25</v>
      </c>
      <c r="P98" s="60"/>
      <c r="Q98" s="41">
        <v>12.642426894620083</v>
      </c>
      <c r="R98" s="41">
        <v>11.994724727926567</v>
      </c>
      <c r="S98" s="41">
        <v>4.1289830375369618</v>
      </c>
      <c r="T98" s="41">
        <v>5.0275016170690421</v>
      </c>
      <c r="U98" s="41">
        <v>5.1417677248751161</v>
      </c>
      <c r="V98" s="41">
        <v>3.1953383296911539</v>
      </c>
      <c r="W98" s="41">
        <v>3.1637273583080896</v>
      </c>
      <c r="X98" s="41">
        <v>3.2536090352410381</v>
      </c>
      <c r="Y98" s="41">
        <v>3.1014286573540342</v>
      </c>
      <c r="Z98" s="42">
        <v>3.2456161419952081</v>
      </c>
      <c r="AA98" s="41">
        <v>6.2490241246629115</v>
      </c>
      <c r="AB98" s="41">
        <v>7.3044621023390341</v>
      </c>
      <c r="AC98" s="41">
        <v>4.6775105213279611</v>
      </c>
      <c r="AD98" s="41">
        <v>2.266494887684245</v>
      </c>
      <c r="AE98" s="60"/>
      <c r="AF98" s="44">
        <v>-3.3939552058974698E-3</v>
      </c>
      <c r="AG98" s="44">
        <v>-9.2862847618206956E-3</v>
      </c>
      <c r="AH98" s="44">
        <v>-2.370485975289327E-4</v>
      </c>
      <c r="AI98" s="44">
        <v>-0.79083495040237484</v>
      </c>
      <c r="AJ98" s="44">
        <v>-0.79843439154178242</v>
      </c>
      <c r="AK98" s="44">
        <v>-0.4863905778574491</v>
      </c>
      <c r="AL98" s="44">
        <v>-0.1867314178480326</v>
      </c>
      <c r="AM98" s="44">
        <v>2.3854636628207762</v>
      </c>
      <c r="AN98" s="44">
        <v>0.59496728413782751</v>
      </c>
      <c r="AO98" s="45">
        <v>-1.4956161419952081</v>
      </c>
      <c r="AP98" s="44">
        <v>-2.6533177691601573E-2</v>
      </c>
      <c r="AQ98" s="44">
        <v>2.3958835450947014E-2</v>
      </c>
      <c r="AR98" s="44">
        <v>-5.2066415900428709E-2</v>
      </c>
      <c r="AS98" s="44">
        <v>-1.016494887684245</v>
      </c>
      <c r="AT98" s="60"/>
      <c r="AU98" s="60"/>
      <c r="AV98" s="60"/>
      <c r="AW98" s="60"/>
      <c r="AX98" s="60"/>
      <c r="AY98" s="37">
        <v>6.3672103414194039</v>
      </c>
      <c r="AZ98" s="37">
        <v>6.5843860009470179</v>
      </c>
      <c r="BA98" s="2">
        <v>3.8510984135366475</v>
      </c>
      <c r="BB98" s="2">
        <v>3.7409575183799437</v>
      </c>
      <c r="BC98" s="2">
        <v>4.2005863657180127</v>
      </c>
      <c r="BD98" s="2">
        <v>3.4968517888778692</v>
      </c>
    </row>
    <row r="99" spans="1:56">
      <c r="A99" s="39">
        <v>37437</v>
      </c>
      <c r="B99" s="37">
        <f>LN(RBA!D112)</f>
        <v>12.656032993524889</v>
      </c>
      <c r="C99" s="37">
        <f>LN(RBA!M112)</f>
        <v>12.00106980207306</v>
      </c>
      <c r="D99" s="37">
        <f>LN(RBA!G112)</f>
        <v>4.1174098351530963</v>
      </c>
      <c r="E99" s="37">
        <f>RBA!B112</f>
        <v>4.4666666666666659</v>
      </c>
      <c r="F99" s="37">
        <f>RBA!C112</f>
        <v>4.833333333333333</v>
      </c>
      <c r="G99" s="37">
        <f>RBA!F112/RBA!F108*100-100</f>
        <v>2.548339858836755</v>
      </c>
      <c r="H99" s="37">
        <f>RBA!H112/RBA!H108*100-100</f>
        <v>2.8187919463087212</v>
      </c>
      <c r="I99" s="37">
        <f>LN(RBA!F112/RBA!F111)*400</f>
        <v>2.0652970673991234E-2</v>
      </c>
      <c r="J99" s="37">
        <f>LN(RBA!H112/RBA!H111)*400</f>
        <v>2.6195247515621847</v>
      </c>
      <c r="K99" s="38">
        <f>RBA!I112</f>
        <v>1.75</v>
      </c>
      <c r="L99" s="37">
        <f>LN(RBA!K112)</f>
        <v>6.4095036040779929</v>
      </c>
      <c r="M99" s="37">
        <f>LN(RBA!L112)</f>
        <v>7.3121151098297021</v>
      </c>
      <c r="N99" s="37">
        <f>LN(RBA!O112)</f>
        <v>4.659656237964021</v>
      </c>
      <c r="O99" s="37">
        <f>RBA!J112</f>
        <v>1.3611111111111109</v>
      </c>
      <c r="P99" s="60"/>
      <c r="Q99" s="41">
        <v>12.650975768034698</v>
      </c>
      <c r="R99" s="41">
        <v>12.00500162750004</v>
      </c>
      <c r="S99" s="41">
        <v>4.1385379992813327</v>
      </c>
      <c r="T99" s="41">
        <v>5.0326143085028585</v>
      </c>
      <c r="U99" s="41">
        <v>5.1515136335238081</v>
      </c>
      <c r="V99" s="41">
        <v>3.2727232958124288</v>
      </c>
      <c r="W99" s="41">
        <v>3.1595734647718854</v>
      </c>
      <c r="X99" s="41">
        <v>3.3286914609271214</v>
      </c>
      <c r="Y99" s="41">
        <v>3.0853545395586406</v>
      </c>
      <c r="Z99" s="42">
        <v>3.0873360556957663</v>
      </c>
      <c r="AA99" s="41">
        <v>6.2855831252582517</v>
      </c>
      <c r="AB99" s="41">
        <v>7.3265963028964176</v>
      </c>
      <c r="AC99" s="41">
        <v>4.6874496395818381</v>
      </c>
      <c r="AD99" s="41">
        <v>2.1832534578814977</v>
      </c>
      <c r="AE99" s="60"/>
      <c r="AF99" s="44">
        <v>5.0572254901908309E-3</v>
      </c>
      <c r="AG99" s="44">
        <v>-3.9318254269797848E-3</v>
      </c>
      <c r="AH99" s="44">
        <v>-2.1128164128236371E-2</v>
      </c>
      <c r="AI99" s="44">
        <v>-0.56594764183619262</v>
      </c>
      <c r="AJ99" s="44">
        <v>-0.31818030019047505</v>
      </c>
      <c r="AK99" s="44">
        <v>-0.72438343697567387</v>
      </c>
      <c r="AL99" s="44">
        <v>-0.34078151846316418</v>
      </c>
      <c r="AM99" s="44">
        <v>-3.3080384902531303</v>
      </c>
      <c r="AN99" s="44">
        <v>-0.46582978799645591</v>
      </c>
      <c r="AO99" s="45">
        <v>-1.3373360556957663</v>
      </c>
      <c r="AP99" s="44">
        <v>0.12392047881974122</v>
      </c>
      <c r="AQ99" s="44">
        <v>-1.448119306671547E-2</v>
      </c>
      <c r="AR99" s="44">
        <v>-2.7793401617817182E-2</v>
      </c>
      <c r="AS99" s="44">
        <v>-0.82214234677038678</v>
      </c>
      <c r="AT99" s="60"/>
      <c r="AU99" s="60"/>
      <c r="AV99" s="60"/>
      <c r="AW99" s="60"/>
      <c r="AX99" s="60"/>
      <c r="AY99" s="37">
        <v>6.2881881996760738</v>
      </c>
      <c r="AZ99" s="37">
        <v>6.5029179801946224</v>
      </c>
      <c r="BA99" s="2">
        <v>3.8187585209137409</v>
      </c>
      <c r="BB99" s="2">
        <v>3.7026573806815537</v>
      </c>
      <c r="BC99" s="2">
        <v>4.1282873050340365</v>
      </c>
      <c r="BD99" s="2">
        <v>3.4340763593980483</v>
      </c>
    </row>
    <row r="100" spans="1:56">
      <c r="A100" s="39">
        <v>37529</v>
      </c>
      <c r="B100" s="37">
        <f>LN(RBA!D113)</f>
        <v>12.659044554967315</v>
      </c>
      <c r="C100" s="37">
        <f>LN(RBA!M113)</f>
        <v>12.014451985788121</v>
      </c>
      <c r="D100" s="37">
        <f>LN(RBA!G113)</f>
        <v>4.1206618705394744</v>
      </c>
      <c r="E100" s="37">
        <f>RBA!B113</f>
        <v>4.75</v>
      </c>
      <c r="F100" s="37">
        <f>RBA!C113</f>
        <v>4.953333333333334</v>
      </c>
      <c r="G100" s="37">
        <f>RBA!F113/RBA!F109*100-100</f>
        <v>2.8039779582687885</v>
      </c>
      <c r="H100" s="37">
        <f>RBA!H113/RBA!H109*100-100</f>
        <v>3.2128514056224873</v>
      </c>
      <c r="I100" s="37">
        <f>LN(RBA!F113/RBA!F112)*400</f>
        <v>4.5740213082304475</v>
      </c>
      <c r="J100" s="37">
        <f>LN(RBA!H113/RBA!H112)*400</f>
        <v>2.6024815290953112</v>
      </c>
      <c r="K100" s="38">
        <f>RBA!I113</f>
        <v>1.75</v>
      </c>
      <c r="L100" s="37">
        <f>LN(RBA!K113)</f>
        <v>6.4152033364920511</v>
      </c>
      <c r="M100" s="37">
        <f>LN(RBA!L113)</f>
        <v>7.336478475307457</v>
      </c>
      <c r="N100" s="37">
        <f>LN(RBA!O113)</f>
        <v>4.6256634547337701</v>
      </c>
      <c r="O100" s="37">
        <f>RBA!J113</f>
        <v>1.5</v>
      </c>
      <c r="P100" s="60"/>
      <c r="Q100" s="41">
        <v>12.659490839991165</v>
      </c>
      <c r="R100" s="41">
        <v>12.015346520377545</v>
      </c>
      <c r="S100" s="41">
        <v>4.1490949280430014</v>
      </c>
      <c r="T100" s="41">
        <v>5.0446944010415509</v>
      </c>
      <c r="U100" s="41">
        <v>5.168735784153955</v>
      </c>
      <c r="V100" s="41">
        <v>3.3502105414340675</v>
      </c>
      <c r="W100" s="41">
        <v>3.1469252804018506</v>
      </c>
      <c r="X100" s="41">
        <v>3.4057742771068735</v>
      </c>
      <c r="Y100" s="41">
        <v>3.0641117145589565</v>
      </c>
      <c r="Z100" s="42">
        <v>2.9483707678814439</v>
      </c>
      <c r="AA100" s="41">
        <v>6.3217200699237628</v>
      </c>
      <c r="AB100" s="41">
        <v>7.349085498411597</v>
      </c>
      <c r="AC100" s="41">
        <v>4.6985914634803212</v>
      </c>
      <c r="AD100" s="41">
        <v>2.1095815066566699</v>
      </c>
      <c r="AE100" s="60"/>
      <c r="AF100" s="44">
        <v>-4.4628502385002378E-4</v>
      </c>
      <c r="AG100" s="44">
        <v>-8.9453458942401198E-4</v>
      </c>
      <c r="AH100" s="44">
        <v>-2.8433057503526982E-2</v>
      </c>
      <c r="AI100" s="44">
        <v>-0.29469440104155087</v>
      </c>
      <c r="AJ100" s="44">
        <v>-0.21540245082062093</v>
      </c>
      <c r="AK100" s="44">
        <v>-0.54623258316527901</v>
      </c>
      <c r="AL100" s="44">
        <v>6.5926125220636678E-2</v>
      </c>
      <c r="AM100" s="44">
        <v>1.168247031123574</v>
      </c>
      <c r="AN100" s="44">
        <v>-0.46163018546364532</v>
      </c>
      <c r="AO100" s="45">
        <v>-1.1983707678814439</v>
      </c>
      <c r="AP100" s="44">
        <v>9.3483266568288315E-2</v>
      </c>
      <c r="AQ100" s="44">
        <v>-1.2607023104139969E-2</v>
      </c>
      <c r="AR100" s="44">
        <v>-7.2928008746551143E-2</v>
      </c>
      <c r="AS100" s="44">
        <v>-0.60958150665666988</v>
      </c>
      <c r="AT100" s="60"/>
      <c r="AU100" s="60"/>
      <c r="AV100" s="60"/>
      <c r="AW100" s="60"/>
      <c r="AX100" s="60"/>
      <c r="AY100" s="37">
        <v>6.2091660579327437</v>
      </c>
      <c r="AZ100" s="37">
        <v>6.4214499594422279</v>
      </c>
      <c r="BA100" s="2">
        <v>3.7864186282908339</v>
      </c>
      <c r="BB100" s="2">
        <v>3.6643572429831632</v>
      </c>
      <c r="BC100" s="2">
        <v>4.0559882443500603</v>
      </c>
      <c r="BD100" s="2">
        <v>3.3713009299182275</v>
      </c>
    </row>
    <row r="101" spans="1:56">
      <c r="A101" s="39">
        <v>37621</v>
      </c>
      <c r="B101" s="37">
        <f>LN(RBA!D114)</f>
        <v>12.667177422175678</v>
      </c>
      <c r="C101" s="37">
        <f>LN(RBA!M114)</f>
        <v>12.019152531560962</v>
      </c>
      <c r="D101" s="37">
        <f>LN(RBA!G114)</f>
        <v>4.1287459889394329</v>
      </c>
      <c r="E101" s="37">
        <f>RBA!B114</f>
        <v>4.75</v>
      </c>
      <c r="F101" s="37">
        <f>RBA!C114</f>
        <v>4.8566666666666665</v>
      </c>
      <c r="G101" s="37">
        <f>RBA!F114/RBA!F110*100-100</f>
        <v>3.4479955106460096</v>
      </c>
      <c r="H101" s="37">
        <f>RBA!H114/RBA!H110*100-100</f>
        <v>2.917771883289106</v>
      </c>
      <c r="I101" s="37">
        <f>LN(RBA!F114/RBA!F113)*400</f>
        <v>3.3257896663353583</v>
      </c>
      <c r="J101" s="37">
        <f>LN(RBA!H114/RBA!H113)*400</f>
        <v>2.5856586479556949</v>
      </c>
      <c r="K101" s="38">
        <f>RBA!I114</f>
        <v>1.4166666666666667</v>
      </c>
      <c r="L101" s="37">
        <f>LN(RBA!K114)</f>
        <v>6.4407710866452783</v>
      </c>
      <c r="M101" s="37">
        <f>LN(RBA!L114)</f>
        <v>7.3633670910608853</v>
      </c>
      <c r="N101" s="37">
        <f>LN(RBA!O114)</f>
        <v>4.6516971850873166</v>
      </c>
      <c r="O101" s="37">
        <f>RBA!J114</f>
        <v>1.3888888888888886</v>
      </c>
      <c r="P101" s="60"/>
      <c r="Q101" s="41">
        <v>12.667975060743714</v>
      </c>
      <c r="R101" s="41">
        <v>12.025759114702444</v>
      </c>
      <c r="S101" s="41">
        <v>4.1606878620780412</v>
      </c>
      <c r="T101" s="41">
        <v>5.0637953343143414</v>
      </c>
      <c r="U101" s="41">
        <v>5.1934476321863263</v>
      </c>
      <c r="V101" s="41">
        <v>3.4288093603021212</v>
      </c>
      <c r="W101" s="41">
        <v>3.1278397791870565</v>
      </c>
      <c r="X101" s="41">
        <v>3.4846512592490795</v>
      </c>
      <c r="Y101" s="41">
        <v>3.0397448007014845</v>
      </c>
      <c r="Z101" s="42">
        <v>2.8316510079481185</v>
      </c>
      <c r="AA101" s="41">
        <v>6.3572341654953979</v>
      </c>
      <c r="AB101" s="41">
        <v>7.3719583854693482</v>
      </c>
      <c r="AC101" s="41">
        <v>4.7108031124872864</v>
      </c>
      <c r="AD101" s="41">
        <v>2.0467958675397169</v>
      </c>
      <c r="AE101" s="60"/>
      <c r="AF101" s="44">
        <v>-7.9763856803616306E-4</v>
      </c>
      <c r="AG101" s="44">
        <v>-6.6065831414814369E-3</v>
      </c>
      <c r="AH101" s="44">
        <v>-3.1941873138608301E-2</v>
      </c>
      <c r="AI101" s="44">
        <v>-0.31379533431434137</v>
      </c>
      <c r="AJ101" s="44">
        <v>-0.33678096551965986</v>
      </c>
      <c r="AK101" s="44">
        <v>1.9186150343888375E-2</v>
      </c>
      <c r="AL101" s="44">
        <v>-0.2100678958979505</v>
      </c>
      <c r="AM101" s="44">
        <v>-0.15886159291372115</v>
      </c>
      <c r="AN101" s="44">
        <v>-0.45408615274578956</v>
      </c>
      <c r="AO101" s="45">
        <v>-1.4149843412814518</v>
      </c>
      <c r="AP101" s="44">
        <v>8.3536921149880428E-2</v>
      </c>
      <c r="AQ101" s="44">
        <v>-8.5912944084629572E-3</v>
      </c>
      <c r="AR101" s="44">
        <v>-5.9105927399969893E-2</v>
      </c>
      <c r="AS101" s="44">
        <v>-0.65790697865082826</v>
      </c>
      <c r="AT101" s="60"/>
      <c r="AU101" s="60"/>
      <c r="AV101" s="60"/>
      <c r="AW101" s="60"/>
      <c r="AX101" s="60"/>
      <c r="AY101" s="37">
        <v>6.1301439161894136</v>
      </c>
      <c r="AZ101" s="37">
        <v>6.3399819386898333</v>
      </c>
      <c r="BA101" s="2">
        <v>3.7540787356679273</v>
      </c>
      <c r="BB101" s="2">
        <v>3.6260571052847732</v>
      </c>
      <c r="BC101" s="2">
        <v>3.9836891836660833</v>
      </c>
      <c r="BD101" s="2">
        <v>3.3085255004384067</v>
      </c>
    </row>
    <row r="102" spans="1:56">
      <c r="A102" s="39">
        <v>37711</v>
      </c>
      <c r="B102" s="37">
        <f>LN(RBA!D115)</f>
        <v>12.669142919521581</v>
      </c>
      <c r="C102" s="37">
        <f>LN(RBA!M115)</f>
        <v>12.025138126354641</v>
      </c>
      <c r="D102" s="37">
        <f>LN(RBA!G115)</f>
        <v>4.138361447638875</v>
      </c>
      <c r="E102" s="37">
        <f>RBA!B115</f>
        <v>4.75</v>
      </c>
      <c r="F102" s="37">
        <f>RBA!C115</f>
        <v>4.7700000000000005</v>
      </c>
      <c r="G102" s="37">
        <f>RBA!F115/RBA!F111*100-100</f>
        <v>2.9051326237984085</v>
      </c>
      <c r="H102" s="37">
        <f>RBA!H115/RBA!H111*100-100</f>
        <v>3.2851511169513827</v>
      </c>
      <c r="I102" s="37">
        <f>LN(RBA!F115/RBA!F114)*400</f>
        <v>3.5344701883171723</v>
      </c>
      <c r="J102" s="37">
        <f>LN(RBA!H115/RBA!H114)*400</f>
        <v>5.1217088983950996</v>
      </c>
      <c r="K102" s="38">
        <f>RBA!I115</f>
        <v>1.25</v>
      </c>
      <c r="L102" s="37">
        <f>LN(RBA!K115)</f>
        <v>6.4620914195972929</v>
      </c>
      <c r="M102" s="37">
        <f>LN(RBA!L115)</f>
        <v>7.3936623996464155</v>
      </c>
      <c r="N102" s="37">
        <f>LN(RBA!O115)</f>
        <v>4.690686758965505</v>
      </c>
      <c r="O102" s="37">
        <f>RBA!J115</f>
        <v>1.3611111111111109</v>
      </c>
      <c r="P102" s="60"/>
      <c r="Q102" s="41">
        <v>12.676431101618439</v>
      </c>
      <c r="R102" s="41">
        <v>12.036238559533984</v>
      </c>
      <c r="S102" s="41">
        <v>4.1733330689815862</v>
      </c>
      <c r="T102" s="41">
        <v>5.0897863639498038</v>
      </c>
      <c r="U102" s="41">
        <v>5.2255280065099301</v>
      </c>
      <c r="V102" s="41">
        <v>3.5091876507981636</v>
      </c>
      <c r="W102" s="41">
        <v>3.1044151389448373</v>
      </c>
      <c r="X102" s="41">
        <v>3.5658463372169771</v>
      </c>
      <c r="Y102" s="41">
        <v>3.0140098974668121</v>
      </c>
      <c r="Z102" s="42">
        <v>2.7393585235617413</v>
      </c>
      <c r="AA102" s="41">
        <v>6.3919830458507159</v>
      </c>
      <c r="AB102" s="41">
        <v>7.3952357812650078</v>
      </c>
      <c r="AC102" s="41">
        <v>4.7239061260611441</v>
      </c>
      <c r="AD102" s="41">
        <v>1.9958323856189335</v>
      </c>
      <c r="AE102" s="60"/>
      <c r="AF102" s="44">
        <v>-7.2881820968575539E-3</v>
      </c>
      <c r="AG102" s="44">
        <v>-1.1100433179343838E-2</v>
      </c>
      <c r="AH102" s="44">
        <v>-3.4971621342711146E-2</v>
      </c>
      <c r="AI102" s="44">
        <v>-0.33978636394980377</v>
      </c>
      <c r="AJ102" s="44">
        <v>-0.45552800650992964</v>
      </c>
      <c r="AK102" s="44">
        <v>-0.60405502699975511</v>
      </c>
      <c r="AL102" s="44">
        <v>0.18073597800654539</v>
      </c>
      <c r="AM102" s="44">
        <v>-3.1376148899804779E-2</v>
      </c>
      <c r="AN102" s="44">
        <v>2.1076990009282874</v>
      </c>
      <c r="AO102" s="45">
        <v>-1.4893585235617413</v>
      </c>
      <c r="AP102" s="44">
        <v>7.010837374657708E-2</v>
      </c>
      <c r="AQ102" s="44">
        <v>-1.5733816185923288E-3</v>
      </c>
      <c r="AR102" s="44">
        <v>-3.3219367095639107E-2</v>
      </c>
      <c r="AS102" s="44">
        <v>-0.63472127450782256</v>
      </c>
      <c r="AT102" s="60"/>
      <c r="AU102" s="60"/>
      <c r="AV102" s="60"/>
      <c r="AW102" s="60"/>
      <c r="AX102" s="60"/>
      <c r="AY102" s="37">
        <v>6.0511217744460835</v>
      </c>
      <c r="AZ102" s="37">
        <v>6.2585139179374387</v>
      </c>
      <c r="BA102" s="2">
        <v>3.7217388430450202</v>
      </c>
      <c r="BB102" s="2">
        <v>3.5877569675863832</v>
      </c>
      <c r="BC102" s="2">
        <v>3.9113901229821071</v>
      </c>
      <c r="BD102" s="2">
        <v>3.2457500709585858</v>
      </c>
    </row>
    <row r="103" spans="1:56">
      <c r="A103" s="39">
        <v>37802</v>
      </c>
      <c r="B103" s="37">
        <f>LN(RBA!D116)</f>
        <v>12.673378890102644</v>
      </c>
      <c r="C103" s="37">
        <f>LN(RBA!M116)</f>
        <v>12.033051703619174</v>
      </c>
      <c r="D103" s="37">
        <f>LN(RBA!G116)</f>
        <v>4.1415461637063951</v>
      </c>
      <c r="E103" s="37">
        <f>RBA!B116</f>
        <v>4.75</v>
      </c>
      <c r="F103" s="37">
        <f>RBA!C116</f>
        <v>4.746666666666667</v>
      </c>
      <c r="G103" s="37">
        <f>RBA!F116/RBA!F112*100-100</f>
        <v>3.4689364923047776</v>
      </c>
      <c r="H103" s="37">
        <f>RBA!H116/RBA!H112*100-100</f>
        <v>2.6109660574412459</v>
      </c>
      <c r="I103" s="37">
        <f>LN(RBA!F116/RBA!F115)*400</f>
        <v>2.2062193011268905</v>
      </c>
      <c r="J103" s="37">
        <f>LN(RBA!H116/RBA!H115)*400</f>
        <v>0</v>
      </c>
      <c r="K103" s="38">
        <f>RBA!I116</f>
        <v>1.1666666666666667</v>
      </c>
      <c r="L103" s="37">
        <f>LN(RBA!K116)</f>
        <v>6.4735650260435058</v>
      </c>
      <c r="M103" s="37">
        <f>LN(RBA!L116)</f>
        <v>7.4272125427283715</v>
      </c>
      <c r="N103" s="37">
        <f>LN(RBA!O116)</f>
        <v>4.7568427667764182</v>
      </c>
      <c r="O103" s="37">
        <f>RBA!J116</f>
        <v>1.4722222222222223</v>
      </c>
      <c r="P103" s="60"/>
      <c r="Q103" s="41">
        <v>12.684861135417334</v>
      </c>
      <c r="R103" s="41">
        <v>12.046779874816959</v>
      </c>
      <c r="S103" s="41">
        <v>4.187026852678061</v>
      </c>
      <c r="T103" s="41">
        <v>5.1223406234925664</v>
      </c>
      <c r="U103" s="41">
        <v>5.2646452479103276</v>
      </c>
      <c r="V103" s="41">
        <v>3.5920253026477345</v>
      </c>
      <c r="W103" s="41">
        <v>3.0786182450575938</v>
      </c>
      <c r="X103" s="41">
        <v>3.6497841523782344</v>
      </c>
      <c r="Y103" s="41">
        <v>2.9883793004900627</v>
      </c>
      <c r="Z103" s="42">
        <v>2.672790697174964</v>
      </c>
      <c r="AA103" s="41">
        <v>6.4258765554429988</v>
      </c>
      <c r="AB103" s="41">
        <v>7.418933133434912</v>
      </c>
      <c r="AC103" s="41">
        <v>4.7376851024556812</v>
      </c>
      <c r="AD103" s="41">
        <v>1.957215714120959</v>
      </c>
      <c r="AE103" s="60"/>
      <c r="AF103" s="44">
        <v>-1.1482245314690331E-2</v>
      </c>
      <c r="AG103" s="44">
        <v>-1.3728171197785244E-2</v>
      </c>
      <c r="AH103" s="44">
        <v>-4.5480688971665906E-2</v>
      </c>
      <c r="AI103" s="44">
        <v>-0.37234062349256636</v>
      </c>
      <c r="AJ103" s="44">
        <v>-0.51797858124366059</v>
      </c>
      <c r="AK103" s="44">
        <v>-0.12308881034295682</v>
      </c>
      <c r="AL103" s="44">
        <v>-0.46765218761634797</v>
      </c>
      <c r="AM103" s="44">
        <v>-1.4435648512513439</v>
      </c>
      <c r="AN103" s="44">
        <v>-2.9883793004900627</v>
      </c>
      <c r="AO103" s="45">
        <v>-1.5061240305082972</v>
      </c>
      <c r="AP103" s="44">
        <v>4.768847060050696E-2</v>
      </c>
      <c r="AQ103" s="44">
        <v>8.2794092934594943E-3</v>
      </c>
      <c r="AR103" s="44">
        <v>1.9157664320736956E-2</v>
      </c>
      <c r="AS103" s="44">
        <v>-0.48499349189873664</v>
      </c>
      <c r="AT103" s="60"/>
      <c r="AU103" s="60"/>
      <c r="AV103" s="60"/>
      <c r="AW103" s="60"/>
      <c r="AX103" s="60"/>
      <c r="AY103" s="37">
        <v>5.9720996327027525</v>
      </c>
      <c r="AZ103" s="37">
        <v>6.1770458971850424</v>
      </c>
      <c r="BA103" s="2">
        <v>3.6893989504221132</v>
      </c>
      <c r="BB103" s="2">
        <v>3.5494568298879932</v>
      </c>
      <c r="BC103" s="2">
        <v>3.8390910622981309</v>
      </c>
      <c r="BD103" s="2">
        <v>3.182974641478765</v>
      </c>
    </row>
    <row r="104" spans="1:56">
      <c r="A104" s="39">
        <v>37894</v>
      </c>
      <c r="B104" s="37">
        <f>LN(RBA!D117)</f>
        <v>12.690573800953159</v>
      </c>
      <c r="C104" s="37">
        <f>LN(RBA!M117)</f>
        <v>12.046314607144971</v>
      </c>
      <c r="D104" s="37">
        <f>LN(RBA!G117)</f>
        <v>4.1620032106959153</v>
      </c>
      <c r="E104" s="37">
        <f>RBA!B117</f>
        <v>4.75</v>
      </c>
      <c r="F104" s="37">
        <f>RBA!C117</f>
        <v>4.8166666666666664</v>
      </c>
      <c r="G104" s="37">
        <f>RBA!F117/RBA!F113*100-100</f>
        <v>2.9175710575932072</v>
      </c>
      <c r="H104" s="37">
        <f>RBA!H117/RBA!H113*100-100</f>
        <v>2.5940337224383825</v>
      </c>
      <c r="I104" s="37">
        <f>LN(RBA!F117/RBA!F116)*400</f>
        <v>2.4368011848282842</v>
      </c>
      <c r="J104" s="37">
        <f>LN(RBA!H117/RBA!H116)*400</f>
        <v>2.5364701353788988</v>
      </c>
      <c r="K104" s="38">
        <f>RBA!I117</f>
        <v>1</v>
      </c>
      <c r="L104" s="37">
        <f>LN(RBA!K117)</f>
        <v>6.5100291475937899</v>
      </c>
      <c r="M104" s="37">
        <f>LN(RBA!L117)</f>
        <v>7.4421845323678175</v>
      </c>
      <c r="N104" s="37">
        <f>LN(RBA!O117)</f>
        <v>4.7815734965722312</v>
      </c>
      <c r="O104" s="37">
        <f>RBA!J117</f>
        <v>1.3055555555555556</v>
      </c>
      <c r="P104" s="60"/>
      <c r="Q104" s="41">
        <v>12.693262779828581</v>
      </c>
      <c r="R104" s="41">
        <v>12.057371142725422</v>
      </c>
      <c r="S104" s="41">
        <v>4.2017436598285514</v>
      </c>
      <c r="T104" s="41">
        <v>5.1609188800097874</v>
      </c>
      <c r="U104" s="41">
        <v>5.3101829921690102</v>
      </c>
      <c r="V104" s="41">
        <v>3.6776246711844993</v>
      </c>
      <c r="W104" s="41">
        <v>3.0525289428939804</v>
      </c>
      <c r="X104" s="41">
        <v>3.7368697360074576</v>
      </c>
      <c r="Y104" s="41">
        <v>2.9656426172819392</v>
      </c>
      <c r="Z104" s="42">
        <v>2.6323140621632128</v>
      </c>
      <c r="AA104" s="41">
        <v>6.4588683564591216</v>
      </c>
      <c r="AB104" s="41">
        <v>7.4430649062518865</v>
      </c>
      <c r="AC104" s="41">
        <v>4.7519038778202498</v>
      </c>
      <c r="AD104" s="41">
        <v>1.9310738054758647</v>
      </c>
      <c r="AE104" s="60"/>
      <c r="AF104" s="44">
        <v>-2.6889788754225208E-3</v>
      </c>
      <c r="AG104" s="44">
        <v>-1.1056535580451055E-2</v>
      </c>
      <c r="AH104" s="44">
        <v>-3.974044913263608E-2</v>
      </c>
      <c r="AI104" s="44">
        <v>-0.41091888000978738</v>
      </c>
      <c r="AJ104" s="44">
        <v>-0.49351632550234381</v>
      </c>
      <c r="AK104" s="44">
        <v>-0.76005361359129209</v>
      </c>
      <c r="AL104" s="44">
        <v>-0.45849522045559787</v>
      </c>
      <c r="AM104" s="44">
        <v>-1.3000685511791734</v>
      </c>
      <c r="AN104" s="44">
        <v>-0.42917248190304047</v>
      </c>
      <c r="AO104" s="45">
        <v>-1.6323140621632128</v>
      </c>
      <c r="AP104" s="44">
        <v>5.1160791134668315E-2</v>
      </c>
      <c r="AQ104" s="44">
        <v>-8.8037388406903005E-4</v>
      </c>
      <c r="AR104" s="44">
        <v>2.9669618751981375E-2</v>
      </c>
      <c r="AS104" s="44">
        <v>-0.62551824992030913</v>
      </c>
      <c r="AT104" s="60"/>
      <c r="AU104" s="60"/>
      <c r="AV104" s="60"/>
      <c r="AW104" s="60"/>
      <c r="AX104" s="60"/>
      <c r="AY104" s="37">
        <v>5.8930774909594223</v>
      </c>
      <c r="AZ104" s="37">
        <v>6.0955778764326478</v>
      </c>
      <c r="BA104" s="2">
        <v>3.6570590577992066</v>
      </c>
      <c r="BB104" s="2">
        <v>3.5111566921896027</v>
      </c>
      <c r="BC104" s="2">
        <v>3.7667920016141538</v>
      </c>
      <c r="BD104" s="2">
        <v>3.1201992119989441</v>
      </c>
    </row>
    <row r="105" spans="1:56">
      <c r="A105" s="39">
        <v>37986</v>
      </c>
      <c r="B105" s="37">
        <f>LN(RBA!D118)</f>
        <v>12.706829751459189</v>
      </c>
      <c r="C105" s="37">
        <f>LN(RBA!M118)</f>
        <v>12.069055183620819</v>
      </c>
      <c r="D105" s="37">
        <f>LN(RBA!G118)</f>
        <v>4.1820501426412067</v>
      </c>
      <c r="E105" s="37">
        <f>RBA!B118</f>
        <v>4.9866666666666672</v>
      </c>
      <c r="F105" s="37">
        <f>RBA!C118</f>
        <v>5.25</v>
      </c>
      <c r="G105" s="37">
        <f>RBA!F118/RBA!F114*100-100</f>
        <v>2.9448578410998181</v>
      </c>
      <c r="H105" s="37">
        <f>RBA!H118/RBA!H114*100-100</f>
        <v>2.4484536082474335</v>
      </c>
      <c r="I105" s="37">
        <f>LN(RBA!F118/RBA!F117)*400</f>
        <v>3.431828573239998</v>
      </c>
      <c r="J105" s="37">
        <f>LN(RBA!H118/RBA!H117)*400</f>
        <v>2.017658754671201</v>
      </c>
      <c r="K105" s="38">
        <f>RBA!I118</f>
        <v>1</v>
      </c>
      <c r="L105" s="37">
        <f>LN(RBA!K118)</f>
        <v>6.5390077538091358</v>
      </c>
      <c r="M105" s="37">
        <f>LN(RBA!L118)</f>
        <v>7.4752734747672891</v>
      </c>
      <c r="N105" s="37">
        <f>LN(RBA!O118)</f>
        <v>4.8358475470011832</v>
      </c>
      <c r="O105" s="37">
        <f>RBA!J118</f>
        <v>1.25</v>
      </c>
      <c r="P105" s="60"/>
      <c r="Q105" s="41">
        <v>12.701626476137038</v>
      </c>
      <c r="R105" s="41">
        <v>12.067991865326427</v>
      </c>
      <c r="S105" s="41">
        <v>4.2174295116635347</v>
      </c>
      <c r="T105" s="41">
        <v>5.2047491876789449</v>
      </c>
      <c r="U105" s="41">
        <v>5.3612011384541916</v>
      </c>
      <c r="V105" s="41">
        <v>3.7662111812356591</v>
      </c>
      <c r="W105" s="41">
        <v>3.0279347952053897</v>
      </c>
      <c r="X105" s="41">
        <v>3.8266058913472207</v>
      </c>
      <c r="Y105" s="41">
        <v>2.9467217182903394</v>
      </c>
      <c r="Z105" s="42">
        <v>2.6173538243828465</v>
      </c>
      <c r="AA105" s="41">
        <v>6.4909419163800814</v>
      </c>
      <c r="AB105" s="41">
        <v>7.4676507386195636</v>
      </c>
      <c r="AC105" s="41">
        <v>4.7663382618444023</v>
      </c>
      <c r="AD105" s="41">
        <v>1.9172314911812858</v>
      </c>
      <c r="AE105" s="60"/>
      <c r="AF105" s="44">
        <v>5.2032753221507022E-3</v>
      </c>
      <c r="AG105" s="44">
        <v>1.0633182943919905E-3</v>
      </c>
      <c r="AH105" s="44">
        <v>-3.5379369022328078E-2</v>
      </c>
      <c r="AI105" s="44">
        <v>-0.21808252101227765</v>
      </c>
      <c r="AJ105" s="44">
        <v>-0.11120113845419155</v>
      </c>
      <c r="AK105" s="44">
        <v>-0.82135334013584105</v>
      </c>
      <c r="AL105" s="44">
        <v>-0.57948118695795614</v>
      </c>
      <c r="AM105" s="44">
        <v>-0.39477731810722272</v>
      </c>
      <c r="AN105" s="44">
        <v>-0.92906296361913832</v>
      </c>
      <c r="AO105" s="45">
        <v>-1.6173538243828465</v>
      </c>
      <c r="AP105" s="44">
        <v>4.8065837429054348E-2</v>
      </c>
      <c r="AQ105" s="44">
        <v>7.6227361477254618E-3</v>
      </c>
      <c r="AR105" s="44">
        <v>6.9509285156780898E-2</v>
      </c>
      <c r="AS105" s="44">
        <v>-0.66723149118128577</v>
      </c>
      <c r="AT105" s="60"/>
      <c r="AU105" s="60"/>
      <c r="AV105" s="60"/>
      <c r="AW105" s="60"/>
      <c r="AX105" s="60"/>
      <c r="AY105" s="37">
        <v>5.8140553492160922</v>
      </c>
      <c r="AZ105" s="37">
        <v>6.0141098556802532</v>
      </c>
      <c r="BA105" s="2">
        <v>3.6247191651762996</v>
      </c>
      <c r="BB105" s="2">
        <v>3.4728565544912127</v>
      </c>
      <c r="BC105" s="2">
        <v>3.6944929409301777</v>
      </c>
      <c r="BD105" s="2">
        <v>3.0574237825191233</v>
      </c>
    </row>
    <row r="106" spans="1:56">
      <c r="A106" s="39">
        <v>38077</v>
      </c>
      <c r="B106" s="37">
        <f>LN(RBA!D119)</f>
        <v>12.71459662253829</v>
      </c>
      <c r="C106" s="37">
        <f>LN(RBA!M119)</f>
        <v>12.088437098996735</v>
      </c>
      <c r="D106" s="37">
        <f>LN(RBA!G119)</f>
        <v>4.2180360345646504</v>
      </c>
      <c r="E106" s="37">
        <f>RBA!B119</f>
        <v>5.25</v>
      </c>
      <c r="F106" s="37">
        <f>RBA!C119</f>
        <v>5.5433333333333339</v>
      </c>
      <c r="G106" s="37">
        <f>RBA!F119/RBA!F115*100-100</f>
        <v>3.1858334389808647</v>
      </c>
      <c r="H106" s="37">
        <f>RBA!H119/RBA!H115*100-100</f>
        <v>2.0356234096692276</v>
      </c>
      <c r="I106" s="37">
        <f>LN(RBA!F119/RBA!F118)*400</f>
        <v>4.4697048442026661</v>
      </c>
      <c r="J106" s="37">
        <f>LN(RBA!H119/RBA!H118)*400</f>
        <v>3.5065972848730373</v>
      </c>
      <c r="K106" s="38">
        <f>RBA!I119</f>
        <v>1</v>
      </c>
      <c r="L106" s="37">
        <f>LN(RBA!K119)</f>
        <v>6.5589989002877003</v>
      </c>
      <c r="M106" s="37">
        <f>LN(RBA!L119)</f>
        <v>7.5008843146415902</v>
      </c>
      <c r="N106" s="37">
        <f>LN(RBA!O119)</f>
        <v>4.8845965733290182</v>
      </c>
      <c r="O106" s="37">
        <f>RBA!J119</f>
        <v>1.1388888888888891</v>
      </c>
      <c r="P106" s="60"/>
      <c r="Q106" s="41">
        <v>12.709940985015766</v>
      </c>
      <c r="R106" s="41">
        <v>12.078614634352288</v>
      </c>
      <c r="S106" s="41">
        <v>4.2340055916327808</v>
      </c>
      <c r="T106" s="41">
        <v>5.252802776377508</v>
      </c>
      <c r="U106" s="41">
        <v>5.4164511382306468</v>
      </c>
      <c r="V106" s="41">
        <v>3.8575352241199203</v>
      </c>
      <c r="W106" s="41">
        <v>3.00633680523043</v>
      </c>
      <c r="X106" s="41">
        <v>3.9176828787956097</v>
      </c>
      <c r="Y106" s="41">
        <v>2.9322702411619708</v>
      </c>
      <c r="Z106" s="42">
        <v>2.6263149934013712</v>
      </c>
      <c r="AA106" s="41">
        <v>6.5221126781813368</v>
      </c>
      <c r="AB106" s="41">
        <v>7.4927097192078982</v>
      </c>
      <c r="AC106" s="41">
        <v>4.7807826077294111</v>
      </c>
      <c r="AD106" s="41">
        <v>1.9151226538286572</v>
      </c>
      <c r="AE106" s="60"/>
      <c r="AF106" s="44">
        <v>4.6556375225232927E-3</v>
      </c>
      <c r="AG106" s="44">
        <v>9.8224646444471375E-3</v>
      </c>
      <c r="AH106" s="44">
        <v>-1.5969557068130413E-2</v>
      </c>
      <c r="AI106" s="44">
        <v>-2.8027763775080317E-3</v>
      </c>
      <c r="AJ106" s="44">
        <v>0.12688219510268706</v>
      </c>
      <c r="AK106" s="44">
        <v>-0.67170178513905565</v>
      </c>
      <c r="AL106" s="44">
        <v>-0.9707133955612024</v>
      </c>
      <c r="AM106" s="44">
        <v>0.55202196540705639</v>
      </c>
      <c r="AN106" s="44">
        <v>0.57432704371106658</v>
      </c>
      <c r="AO106" s="45">
        <v>-1.6263149934013712</v>
      </c>
      <c r="AP106" s="44">
        <v>3.6886222106363498E-2</v>
      </c>
      <c r="AQ106" s="44">
        <v>8.1745954336920335E-3</v>
      </c>
      <c r="AR106" s="44">
        <v>0.10381396559960709</v>
      </c>
      <c r="AS106" s="44">
        <v>-0.77623376493976814</v>
      </c>
      <c r="AT106" s="60"/>
      <c r="AU106" s="60"/>
      <c r="AV106" s="60"/>
      <c r="AW106" s="60"/>
      <c r="AX106" s="60"/>
      <c r="AY106" s="37">
        <v>5.7350332074727621</v>
      </c>
      <c r="AZ106" s="37">
        <v>5.9326418349278587</v>
      </c>
      <c r="BA106" s="2">
        <v>3.5923792725533925</v>
      </c>
      <c r="BB106" s="2">
        <v>3.4345564167928231</v>
      </c>
      <c r="BC106" s="2">
        <v>3.6221938802462015</v>
      </c>
      <c r="BD106" s="2">
        <v>2.9946483530393024</v>
      </c>
    </row>
    <row r="107" spans="1:56">
      <c r="A107" s="39">
        <v>38168</v>
      </c>
      <c r="B107" s="37">
        <f>LN(RBA!D120)</f>
        <v>12.72131549895658</v>
      </c>
      <c r="C107" s="37">
        <f>LN(RBA!M120)</f>
        <v>12.094157360901674</v>
      </c>
      <c r="D107" s="37">
        <f>LN(RBA!G120)</f>
        <v>4.2456340097683265</v>
      </c>
      <c r="E107" s="37">
        <f>RBA!B120</f>
        <v>5.25</v>
      </c>
      <c r="F107" s="37">
        <f>RBA!C120</f>
        <v>5.5133333333333328</v>
      </c>
      <c r="G107" s="37">
        <f>RBA!F120/RBA!F116*100-100</f>
        <v>3.4576683154782302</v>
      </c>
      <c r="H107" s="37">
        <f>RBA!H120/RBA!H116*100-100</f>
        <v>2.544529262086499</v>
      </c>
      <c r="I107" s="37">
        <f>LN(RBA!F120/RBA!F119)*400</f>
        <v>3.2586019059173772</v>
      </c>
      <c r="J107" s="37">
        <f>LN(RBA!H120/RBA!H119)*400</f>
        <v>1.990053856045483</v>
      </c>
      <c r="K107" s="38">
        <f>RBA!I120</f>
        <v>1.0833333333333333</v>
      </c>
      <c r="L107" s="37">
        <f>LN(RBA!K120)</f>
        <v>6.559136369313098</v>
      </c>
      <c r="M107" s="37">
        <f>LN(RBA!L120)</f>
        <v>7.5251104548165353</v>
      </c>
      <c r="N107" s="37">
        <f>LN(RBA!O120)</f>
        <v>4.8353443169184089</v>
      </c>
      <c r="O107" s="37">
        <f>RBA!J120</f>
        <v>1.0277777777777777</v>
      </c>
      <c r="P107" s="60"/>
      <c r="Q107" s="41">
        <v>12.718198319184905</v>
      </c>
      <c r="R107" s="41">
        <v>12.08921270610926</v>
      </c>
      <c r="S107" s="41">
        <v>4.2513709710804211</v>
      </c>
      <c r="T107" s="41">
        <v>5.3039145744073153</v>
      </c>
      <c r="U107" s="41">
        <v>5.4746149422516188</v>
      </c>
      <c r="V107" s="41">
        <v>3.9508338453184053</v>
      </c>
      <c r="W107" s="41">
        <v>2.9888738004658628</v>
      </c>
      <c r="X107" s="41">
        <v>4.0085442229268944</v>
      </c>
      <c r="Y107" s="41">
        <v>2.9223611591912793</v>
      </c>
      <c r="Z107" s="42">
        <v>2.6565917326460546</v>
      </c>
      <c r="AA107" s="41">
        <v>6.5524261259867416</v>
      </c>
      <c r="AB107" s="41">
        <v>7.51826570089694</v>
      </c>
      <c r="AC107" s="41">
        <v>4.7950747119797725</v>
      </c>
      <c r="AD107" s="41">
        <v>1.9237641563274261</v>
      </c>
      <c r="AE107" s="60"/>
      <c r="AF107" s="44">
        <v>3.117179771674472E-3</v>
      </c>
      <c r="AG107" s="44">
        <v>4.9446547924141271E-3</v>
      </c>
      <c r="AH107" s="44">
        <v>-5.7369613120945573E-3</v>
      </c>
      <c r="AI107" s="44">
        <v>-5.3914574407315285E-2</v>
      </c>
      <c r="AJ107" s="44">
        <v>3.8718391081713932E-2</v>
      </c>
      <c r="AK107" s="44">
        <v>-0.49316552984017514</v>
      </c>
      <c r="AL107" s="44">
        <v>-0.44434453837936383</v>
      </c>
      <c r="AM107" s="44">
        <v>-0.74994231700951719</v>
      </c>
      <c r="AN107" s="44">
        <v>-0.93230730314579624</v>
      </c>
      <c r="AO107" s="45">
        <v>-1.5732583993127214</v>
      </c>
      <c r="AP107" s="44">
        <v>6.710243326356391E-3</v>
      </c>
      <c r="AQ107" s="44">
        <v>6.84475391959527E-3</v>
      </c>
      <c r="AR107" s="44">
        <v>4.0269604938636405E-2</v>
      </c>
      <c r="AS107" s="44">
        <v>-0.89598637854964847</v>
      </c>
      <c r="AT107" s="60"/>
      <c r="AU107" s="60"/>
      <c r="AV107" s="60"/>
      <c r="AW107" s="60"/>
      <c r="AX107" s="60"/>
      <c r="AY107" s="37">
        <v>5.656011065729432</v>
      </c>
      <c r="AZ107" s="37">
        <v>5.8511738141754641</v>
      </c>
      <c r="BA107" s="2">
        <v>3.5600393799304859</v>
      </c>
      <c r="BB107" s="2">
        <v>3.3962562790944322</v>
      </c>
      <c r="BC107" s="2">
        <v>3.5498948195622253</v>
      </c>
      <c r="BD107" s="2">
        <v>2.9318729235594816</v>
      </c>
    </row>
    <row r="108" spans="1:56">
      <c r="A108" s="39">
        <v>38260</v>
      </c>
      <c r="B108" s="37">
        <f>LN(RBA!D121)</f>
        <v>12.728971098530403</v>
      </c>
      <c r="C108" s="37">
        <f>LN(RBA!M121)</f>
        <v>12.105600163945123</v>
      </c>
      <c r="D108" s="37">
        <f>LN(RBA!G121)</f>
        <v>4.255612709818223</v>
      </c>
      <c r="E108" s="37">
        <f>RBA!B121</f>
        <v>5.25</v>
      </c>
      <c r="F108" s="37">
        <f>RBA!C121</f>
        <v>5.44</v>
      </c>
      <c r="G108" s="37">
        <f>RBA!F121/RBA!F117*100-100</f>
        <v>3.5457618810786897</v>
      </c>
      <c r="H108" s="37">
        <f>RBA!H121/RBA!H117*100-100</f>
        <v>2.2756005056890274</v>
      </c>
      <c r="I108" s="37">
        <f>LN(RBA!F121/RBA!F120)*400</f>
        <v>2.7772537882848778</v>
      </c>
      <c r="J108" s="37">
        <f>LN(RBA!H121/RBA!H120)*400</f>
        <v>1.4860698207454397</v>
      </c>
      <c r="K108" s="38">
        <f>RBA!I121</f>
        <v>1.5</v>
      </c>
      <c r="L108" s="37">
        <f>LN(RBA!K121)</f>
        <v>6.5774454158745703</v>
      </c>
      <c r="M108" s="37">
        <f>LN(RBA!L121)</f>
        <v>7.5453569795188651</v>
      </c>
      <c r="N108" s="37">
        <f>LN(RBA!O121)</f>
        <v>4.825949831171692</v>
      </c>
      <c r="O108" s="37">
        <f>RBA!J121</f>
        <v>1.1944444444444444</v>
      </c>
      <c r="P108" s="60"/>
      <c r="Q108" s="41">
        <v>12.726393401138045</v>
      </c>
      <c r="R108" s="41">
        <v>12.099765475943993</v>
      </c>
      <c r="S108" s="41">
        <v>4.2694147403774183</v>
      </c>
      <c r="T108" s="41">
        <v>5.3569177583349692</v>
      </c>
      <c r="U108" s="41">
        <v>5.5344538026422878</v>
      </c>
      <c r="V108" s="41">
        <v>4.0449242766965234</v>
      </c>
      <c r="W108" s="41">
        <v>2.9760779125362222</v>
      </c>
      <c r="X108" s="41">
        <v>4.0979784620437236</v>
      </c>
      <c r="Y108" s="41">
        <v>2.917426400075029</v>
      </c>
      <c r="Z108" s="42">
        <v>2.7045617586732873</v>
      </c>
      <c r="AA108" s="41">
        <v>6.581950797808962</v>
      </c>
      <c r="AB108" s="41">
        <v>7.5443476456888821</v>
      </c>
      <c r="AC108" s="41">
        <v>4.8091172548284815</v>
      </c>
      <c r="AD108" s="41">
        <v>1.9416877154839518</v>
      </c>
      <c r="AE108" s="60"/>
      <c r="AF108" s="44">
        <v>2.5776973923576918E-3</v>
      </c>
      <c r="AG108" s="44">
        <v>5.8346880011299618E-3</v>
      </c>
      <c r="AH108" s="44">
        <v>-1.3802030559195266E-2</v>
      </c>
      <c r="AI108" s="44">
        <v>-0.10691775833496919</v>
      </c>
      <c r="AJ108" s="44">
        <v>-9.4453802642287421E-2</v>
      </c>
      <c r="AK108" s="44">
        <v>-0.49916239561783371</v>
      </c>
      <c r="AL108" s="44">
        <v>-0.70047740684719484</v>
      </c>
      <c r="AM108" s="44">
        <v>-1.3207246737588458</v>
      </c>
      <c r="AN108" s="44">
        <v>-1.4313565793295893</v>
      </c>
      <c r="AO108" s="45">
        <v>-1.2045617586732873</v>
      </c>
      <c r="AP108" s="44">
        <v>-4.5053819343916501E-3</v>
      </c>
      <c r="AQ108" s="44">
        <v>1.0093338299830279E-3</v>
      </c>
      <c r="AR108" s="44">
        <v>1.6832576343210448E-2</v>
      </c>
      <c r="AS108" s="44">
        <v>-0.74724327103950738</v>
      </c>
      <c r="AT108" s="60"/>
      <c r="AU108" s="60"/>
      <c r="AV108" s="60"/>
      <c r="AW108" s="60"/>
      <c r="AX108" s="60"/>
      <c r="AY108" s="37">
        <v>5.5769889239861019</v>
      </c>
      <c r="AZ108" s="37">
        <v>5.7697057934230696</v>
      </c>
      <c r="BA108" s="2">
        <v>3.5276994873075789</v>
      </c>
      <c r="BB108" s="2">
        <v>3.3579561413960421</v>
      </c>
      <c r="BC108" s="2">
        <v>3.4775957588782482</v>
      </c>
      <c r="BD108" s="2">
        <v>2.8690974940796607</v>
      </c>
    </row>
    <row r="109" spans="1:56">
      <c r="A109" s="39">
        <v>38352</v>
      </c>
      <c r="B109" s="37">
        <f>LN(RBA!D122)</f>
        <v>12.736439097620101</v>
      </c>
      <c r="C109" s="37">
        <f>LN(RBA!M122)</f>
        <v>12.119064904897568</v>
      </c>
      <c r="D109" s="37">
        <f>LN(RBA!G122)</f>
        <v>4.26689632742025</v>
      </c>
      <c r="E109" s="37">
        <f>RBA!B122</f>
        <v>5.25</v>
      </c>
      <c r="F109" s="37">
        <f>RBA!C122</f>
        <v>5.416666666666667</v>
      </c>
      <c r="G109" s="37">
        <f>RBA!F122/RBA!F118*100-100</f>
        <v>3.6459301478244015</v>
      </c>
      <c r="H109" s="37">
        <f>RBA!H122/RBA!H118*100-100</f>
        <v>2.5157232704402475</v>
      </c>
      <c r="I109" s="37">
        <f>LN(RBA!F122/RBA!F121)*400</f>
        <v>3.8185941759297277</v>
      </c>
      <c r="J109" s="37">
        <f>LN(RBA!H122/RBA!H121)*400</f>
        <v>2.9556784729483461</v>
      </c>
      <c r="K109" s="38">
        <f>RBA!I122</f>
        <v>2</v>
      </c>
      <c r="L109" s="37">
        <f>LN(RBA!K122)</f>
        <v>6.6031616759835465</v>
      </c>
      <c r="M109" s="37">
        <f>LN(RBA!L122)</f>
        <v>7.5638488764651939</v>
      </c>
      <c r="N109" s="37">
        <f>LN(RBA!O122)</f>
        <v>4.8653406390165443</v>
      </c>
      <c r="O109" s="37">
        <f>RBA!J122</f>
        <v>1.5</v>
      </c>
      <c r="P109" s="60"/>
      <c r="Q109" s="41">
        <v>12.734523101606134</v>
      </c>
      <c r="R109" s="41">
        <v>12.110255429612387</v>
      </c>
      <c r="S109" s="41">
        <v>4.2880224042939163</v>
      </c>
      <c r="T109" s="41">
        <v>5.4106118081180687</v>
      </c>
      <c r="U109" s="41">
        <v>5.5947531705222611</v>
      </c>
      <c r="V109" s="41">
        <v>4.138315521663535</v>
      </c>
      <c r="W109" s="41">
        <v>2.9682035577295567</v>
      </c>
      <c r="X109" s="41">
        <v>4.1843054205006158</v>
      </c>
      <c r="Y109" s="41">
        <v>2.9173151994455195</v>
      </c>
      <c r="Z109" s="42">
        <v>2.7656195015398906</v>
      </c>
      <c r="AA109" s="41">
        <v>6.6107594255627466</v>
      </c>
      <c r="AB109" s="41">
        <v>7.5709887935571176</v>
      </c>
      <c r="AC109" s="41">
        <v>4.8228380850116208</v>
      </c>
      <c r="AD109" s="41">
        <v>1.9668650566180002</v>
      </c>
      <c r="AE109" s="60"/>
      <c r="AF109" s="44">
        <v>1.9159960139667476E-3</v>
      </c>
      <c r="AG109" s="44">
        <v>8.8094752851812785E-3</v>
      </c>
      <c r="AH109" s="44">
        <v>-2.11260768736663E-2</v>
      </c>
      <c r="AI109" s="44">
        <v>-0.16061180811806874</v>
      </c>
      <c r="AJ109" s="44">
        <v>-0.1780865038555941</v>
      </c>
      <c r="AK109" s="44">
        <v>-0.4923853738391335</v>
      </c>
      <c r="AL109" s="44">
        <v>-0.45248028728930922</v>
      </c>
      <c r="AM109" s="44">
        <v>-0.36571124457088811</v>
      </c>
      <c r="AN109" s="44">
        <v>3.8363273502826534E-2</v>
      </c>
      <c r="AO109" s="45">
        <v>-0.76561950153989056</v>
      </c>
      <c r="AP109" s="44">
        <v>-7.5977495792001193E-3</v>
      </c>
      <c r="AQ109" s="44">
        <v>-7.139917091923742E-3</v>
      </c>
      <c r="AR109" s="44">
        <v>4.2502554004923532E-2</v>
      </c>
      <c r="AS109" s="44">
        <v>-0.46686505661800015</v>
      </c>
      <c r="AT109" s="60"/>
      <c r="AU109" s="60"/>
      <c r="AV109" s="60"/>
      <c r="AW109" s="60"/>
      <c r="AX109" s="60"/>
      <c r="AY109" s="37">
        <v>5.4979667822427718</v>
      </c>
      <c r="AZ109" s="37">
        <v>5.6882377726706732</v>
      </c>
      <c r="BA109" s="2">
        <v>3.4953595946846718</v>
      </c>
      <c r="BB109" s="2">
        <v>3.3196560036976521</v>
      </c>
      <c r="BC109" s="2">
        <v>3.4052966981942721</v>
      </c>
      <c r="BD109" s="2">
        <v>2.8063220645998399</v>
      </c>
    </row>
    <row r="110" spans="1:56">
      <c r="A110" s="39">
        <v>38442</v>
      </c>
      <c r="B110" s="37">
        <f>LN(RBA!D123)</f>
        <v>12.744000658966899</v>
      </c>
      <c r="C110" s="37">
        <f>LN(RBA!M123)</f>
        <v>12.115677367782787</v>
      </c>
      <c r="D110" s="37">
        <f>LN(RBA!G123)</f>
        <v>4.2931954209672663</v>
      </c>
      <c r="E110" s="37">
        <f>RBA!B123</f>
        <v>5.33</v>
      </c>
      <c r="F110" s="37">
        <f>RBA!C123</f>
        <v>5.62</v>
      </c>
      <c r="G110" s="37">
        <f>RBA!F123/RBA!F119*100-100</f>
        <v>3.5671557593905021</v>
      </c>
      <c r="H110" s="37">
        <f>RBA!H123/RBA!H119*100-100</f>
        <v>2.3690773067331463</v>
      </c>
      <c r="I110" s="37">
        <f>LN(RBA!F123/RBA!F122)*400</f>
        <v>4.1655758192083674</v>
      </c>
      <c r="J110" s="37">
        <f>LN(RBA!H123/RBA!H122)*400</f>
        <v>2.9339984846261884</v>
      </c>
      <c r="K110" s="38">
        <f>RBA!I123</f>
        <v>2.5</v>
      </c>
      <c r="L110" s="37">
        <f>LN(RBA!K123)</f>
        <v>6.6281511585130204</v>
      </c>
      <c r="M110" s="37">
        <f>LN(RBA!L123)</f>
        <v>7.5836260785968417</v>
      </c>
      <c r="N110" s="37">
        <f>LN(RBA!O123)</f>
        <v>4.8773802206629568</v>
      </c>
      <c r="O110" s="37">
        <f>RBA!J123</f>
        <v>1.6666666666666667</v>
      </c>
      <c r="P110" s="60"/>
      <c r="Q110" s="41">
        <v>12.742585902380986</v>
      </c>
      <c r="R110" s="41">
        <v>12.120668699550334</v>
      </c>
      <c r="S110" s="41">
        <v>4.3070708413309582</v>
      </c>
      <c r="T110" s="41">
        <v>5.4637293801152502</v>
      </c>
      <c r="U110" s="41">
        <v>5.654239463384493</v>
      </c>
      <c r="V110" s="41">
        <v>4.2292046071314378</v>
      </c>
      <c r="W110" s="41">
        <v>2.9650673539546331</v>
      </c>
      <c r="X110" s="41">
        <v>4.2650194697309889</v>
      </c>
      <c r="Y110" s="41">
        <v>2.920982195072968</v>
      </c>
      <c r="Z110" s="42">
        <v>2.834406540203513</v>
      </c>
      <c r="AA110" s="41">
        <v>6.6389219252991332</v>
      </c>
      <c r="AB110" s="41">
        <v>7.5982230153086832</v>
      </c>
      <c r="AC110" s="41">
        <v>4.8361755716254864</v>
      </c>
      <c r="AD110" s="41">
        <v>1.9968008780049369</v>
      </c>
      <c r="AE110" s="60"/>
      <c r="AF110" s="44">
        <v>1.4147565859126132E-3</v>
      </c>
      <c r="AG110" s="44">
        <v>-4.9913317675471802E-3</v>
      </c>
      <c r="AH110" s="44">
        <v>-1.3875420363691937E-2</v>
      </c>
      <c r="AI110" s="44">
        <v>-0.13372938011525015</v>
      </c>
      <c r="AJ110" s="44">
        <v>-3.4239463384492907E-2</v>
      </c>
      <c r="AK110" s="44">
        <v>-0.66204884774093564</v>
      </c>
      <c r="AL110" s="44">
        <v>-0.59599004722148674</v>
      </c>
      <c r="AM110" s="44">
        <v>-9.9443650522621496E-2</v>
      </c>
      <c r="AN110" s="44">
        <v>1.3016289553220428E-2</v>
      </c>
      <c r="AO110" s="45">
        <v>-0.33440654020351301</v>
      </c>
      <c r="AP110" s="44">
        <v>-1.0770766786112773E-2</v>
      </c>
      <c r="AQ110" s="44">
        <v>-1.4596936711841479E-2</v>
      </c>
      <c r="AR110" s="44">
        <v>4.1204649037470453E-2</v>
      </c>
      <c r="AS110" s="44">
        <v>-0.33013421133827014</v>
      </c>
      <c r="AT110" s="60"/>
      <c r="AU110" s="60"/>
      <c r="AV110" s="60"/>
      <c r="AW110" s="60"/>
      <c r="AX110" s="60"/>
      <c r="AY110" s="37">
        <v>5.4189446404994417</v>
      </c>
      <c r="AZ110" s="37">
        <v>5.6067697519182786</v>
      </c>
      <c r="BA110" s="2">
        <v>3.4630197020617652</v>
      </c>
      <c r="BB110" s="2">
        <v>3.2813558659992621</v>
      </c>
      <c r="BC110" s="2">
        <v>3.3329976375102959</v>
      </c>
      <c r="BD110" s="2">
        <v>2.7435466351200191</v>
      </c>
    </row>
    <row r="111" spans="1:56">
      <c r="A111" s="39">
        <v>38533</v>
      </c>
      <c r="B111" s="37">
        <f>LN(RBA!D124)</f>
        <v>12.748510302022428</v>
      </c>
      <c r="C111" s="37">
        <f>LN(RBA!M124)</f>
        <v>12.133475070613589</v>
      </c>
      <c r="D111" s="37">
        <f>LN(RBA!G124)</f>
        <v>4.3579900568456402</v>
      </c>
      <c r="E111" s="37">
        <f>RBA!B124</f>
        <v>5.5</v>
      </c>
      <c r="F111" s="37">
        <f>RBA!C124</f>
        <v>5.6966666666666663</v>
      </c>
      <c r="G111" s="37">
        <f>RBA!F124/RBA!F120*100-100</f>
        <v>4.4038837766223082</v>
      </c>
      <c r="H111" s="37">
        <f>RBA!H124/RBA!H120*100-100</f>
        <v>2.4813895781637711</v>
      </c>
      <c r="I111" s="37">
        <f>LN(RBA!F124/RBA!F123)*400</f>
        <v>6.4772520941813418</v>
      </c>
      <c r="J111" s="37">
        <f>LN(RBA!H124/RBA!H123)*400</f>
        <v>2.4286656274199094</v>
      </c>
      <c r="K111" s="38">
        <f>RBA!I124</f>
        <v>3</v>
      </c>
      <c r="L111" s="37">
        <f>LN(RBA!K124)</f>
        <v>6.653157179635298</v>
      </c>
      <c r="M111" s="37">
        <f>LN(RBA!L124)</f>
        <v>7.6060949551729689</v>
      </c>
      <c r="N111" s="37">
        <f>LN(RBA!O124)</f>
        <v>4.8807526793511373</v>
      </c>
      <c r="O111" s="37">
        <f>RBA!J124</f>
        <v>1.8333333333333333</v>
      </c>
      <c r="P111" s="60"/>
      <c r="Q111" s="41">
        <v>12.750581482751924</v>
      </c>
      <c r="R111" s="41">
        <v>12.130996924115786</v>
      </c>
      <c r="S111" s="41">
        <v>4.3264237261915408</v>
      </c>
      <c r="T111" s="41">
        <v>5.5149027483050777</v>
      </c>
      <c r="U111" s="41">
        <v>5.7115277946570293</v>
      </c>
      <c r="V111" s="41">
        <v>4.3154808191535796</v>
      </c>
      <c r="W111" s="41">
        <v>2.9662031189406628</v>
      </c>
      <c r="X111" s="41">
        <v>4.3373864116404039</v>
      </c>
      <c r="Y111" s="41">
        <v>2.9274060017735315</v>
      </c>
      <c r="Z111" s="42">
        <v>2.9050859414333421</v>
      </c>
      <c r="AA111" s="41">
        <v>6.6665034644756727</v>
      </c>
      <c r="AB111" s="41">
        <v>7.6260797193024308</v>
      </c>
      <c r="AC111" s="41">
        <v>4.8490946478626267</v>
      </c>
      <c r="AD111" s="41">
        <v>2.0287080872597416</v>
      </c>
      <c r="AE111" s="60"/>
      <c r="AF111" s="44">
        <v>-2.0711807294961915E-3</v>
      </c>
      <c r="AG111" s="44">
        <v>2.4781464978023138E-3</v>
      </c>
      <c r="AH111" s="44">
        <v>3.1566330654099417E-2</v>
      </c>
      <c r="AI111" s="44">
        <v>-1.4902748305077651E-2</v>
      </c>
      <c r="AJ111" s="44">
        <v>-1.4861127990362988E-2</v>
      </c>
      <c r="AK111" s="44">
        <v>8.8402957468728616E-2</v>
      </c>
      <c r="AL111" s="44">
        <v>-0.48481354077689165</v>
      </c>
      <c r="AM111" s="44">
        <v>2.1398656825409379</v>
      </c>
      <c r="AN111" s="44">
        <v>-0.49874037435362206</v>
      </c>
      <c r="AO111" s="45">
        <v>9.4914058566657911E-2</v>
      </c>
      <c r="AP111" s="44">
        <v>-1.33462848403747E-2</v>
      </c>
      <c r="AQ111" s="44">
        <v>-1.9984764129461929E-2</v>
      </c>
      <c r="AR111" s="44">
        <v>3.1658031488510652E-2</v>
      </c>
      <c r="AS111" s="44">
        <v>-0.19537475392640835</v>
      </c>
      <c r="AT111" s="60"/>
      <c r="AU111" s="60"/>
      <c r="AV111" s="60"/>
      <c r="AW111" s="60"/>
      <c r="AX111" s="60"/>
      <c r="AY111" s="37">
        <v>5.3399224987561116</v>
      </c>
      <c r="AZ111" s="37">
        <v>5.5253017311658841</v>
      </c>
      <c r="BA111" s="2">
        <v>3.4306798094388582</v>
      </c>
      <c r="BB111" s="2">
        <v>3.2430557283008721</v>
      </c>
      <c r="BC111" s="2">
        <v>3.2606985768263188</v>
      </c>
      <c r="BD111" s="2">
        <v>2.6807712056401982</v>
      </c>
    </row>
    <row r="112" spans="1:56">
      <c r="A112" s="39">
        <v>38625</v>
      </c>
      <c r="B112" s="37">
        <f>LN(RBA!D125)</f>
        <v>12.759647365762103</v>
      </c>
      <c r="C112" s="37">
        <f>LN(RBA!M125)</f>
        <v>12.13926488494856</v>
      </c>
      <c r="D112" s="37">
        <f>LN(RBA!G125)</f>
        <v>4.3630986247883632</v>
      </c>
      <c r="E112" s="37">
        <f>RBA!B125</f>
        <v>5.5</v>
      </c>
      <c r="F112" s="37">
        <f>RBA!C125</f>
        <v>5.63</v>
      </c>
      <c r="G112" s="37">
        <f>RBA!F125/RBA!F121*100-100</f>
        <v>5.0074614559955251</v>
      </c>
      <c r="H112" s="37">
        <f>RBA!H125/RBA!H121*100-100</f>
        <v>3.0902348578492109</v>
      </c>
      <c r="I112" s="37">
        <f>LN(RBA!F125/RBA!F124)*400</f>
        <v>5.0830671628230029</v>
      </c>
      <c r="J112" s="37">
        <f>LN(RBA!H125/RBA!H124)*400</f>
        <v>3.8554515351075174</v>
      </c>
      <c r="K112" s="38">
        <f>RBA!I125</f>
        <v>3.5</v>
      </c>
      <c r="L112" s="37">
        <f>LN(RBA!K125)</f>
        <v>6.6799559061317337</v>
      </c>
      <c r="M112" s="37">
        <f>LN(RBA!L125)</f>
        <v>7.625458965309365</v>
      </c>
      <c r="N112" s="37">
        <f>LN(RBA!O125)</f>
        <v>4.8890994636699006</v>
      </c>
      <c r="O112" s="37">
        <f>RBA!J125</f>
        <v>2.0277777777777781</v>
      </c>
      <c r="P112" s="60"/>
      <c r="Q112" s="41">
        <v>12.758510406231146</v>
      </c>
      <c r="R112" s="41">
        <v>12.141228622084343</v>
      </c>
      <c r="S112" s="41">
        <v>4.3459360614409359</v>
      </c>
      <c r="T112" s="41">
        <v>5.5626806058035445</v>
      </c>
      <c r="U112" s="41">
        <v>5.765211878103301</v>
      </c>
      <c r="V112" s="41">
        <v>4.3946196632534722</v>
      </c>
      <c r="W112" s="41">
        <v>2.9707721766373458</v>
      </c>
      <c r="X112" s="41">
        <v>4.3986098958528483</v>
      </c>
      <c r="Y112" s="41">
        <v>2.9355733695443393</v>
      </c>
      <c r="Z112" s="42">
        <v>2.9716117679109391</v>
      </c>
      <c r="AA112" s="41">
        <v>6.6935624788206756</v>
      </c>
      <c r="AB112" s="41">
        <v>7.6545791908117735</v>
      </c>
      <c r="AC112" s="41">
        <v>4.8615859998212416</v>
      </c>
      <c r="AD112" s="41">
        <v>2.0595932581153082</v>
      </c>
      <c r="AE112" s="60"/>
      <c r="AF112" s="44">
        <v>1.136959530956716E-3</v>
      </c>
      <c r="AG112" s="44">
        <v>-1.963737135783461E-3</v>
      </c>
      <c r="AH112" s="44">
        <v>1.7162563347427273E-2</v>
      </c>
      <c r="AI112" s="44">
        <v>-6.2680605803544509E-2</v>
      </c>
      <c r="AJ112" s="44">
        <v>-0.13521187810330115</v>
      </c>
      <c r="AK112" s="44">
        <v>0.61284179274205286</v>
      </c>
      <c r="AL112" s="44">
        <v>0.1194626812118651</v>
      </c>
      <c r="AM112" s="44">
        <v>0.68445726697015452</v>
      </c>
      <c r="AN112" s="44">
        <v>0.91987816556317803</v>
      </c>
      <c r="AO112" s="45">
        <v>0.52838823208906094</v>
      </c>
      <c r="AP112" s="44">
        <v>-1.3606572688941831E-2</v>
      </c>
      <c r="AQ112" s="44">
        <v>-2.9120225502408559E-2</v>
      </c>
      <c r="AR112" s="44">
        <v>2.7513463848658937E-2</v>
      </c>
      <c r="AS112" s="44">
        <v>-3.1815480337530122E-2</v>
      </c>
      <c r="AT112" s="60"/>
      <c r="AU112" s="60"/>
      <c r="AV112" s="60"/>
      <c r="AW112" s="60"/>
      <c r="AX112" s="60"/>
      <c r="AY112" s="37">
        <v>5.2609003570127815</v>
      </c>
      <c r="AZ112" s="37">
        <v>5.4438337104134895</v>
      </c>
      <c r="BA112" s="2">
        <v>3.3983399168159516</v>
      </c>
      <c r="BB112" s="2">
        <v>3.2047555906024821</v>
      </c>
      <c r="BC112" s="2">
        <v>3.1883995161423435</v>
      </c>
      <c r="BD112" s="2">
        <v>2.6179957761603774</v>
      </c>
    </row>
    <row r="113" spans="1:56">
      <c r="A113" s="39">
        <v>38717</v>
      </c>
      <c r="B113" s="37">
        <f>LN(RBA!D126)</f>
        <v>12.767232954364582</v>
      </c>
      <c r="C113" s="37">
        <f>LN(RBA!M126)</f>
        <v>12.141544791002381</v>
      </c>
      <c r="D113" s="37">
        <f>LN(RBA!G126)</f>
        <v>4.3882571844245177</v>
      </c>
      <c r="E113" s="37">
        <f>RBA!B126</f>
        <v>5.5</v>
      </c>
      <c r="F113" s="37">
        <f>RBA!C126</f>
        <v>5.63</v>
      </c>
      <c r="G113" s="37">
        <f>RBA!F126/RBA!F122*100-100</f>
        <v>5.4140248480943853</v>
      </c>
      <c r="H113" s="37">
        <f>RBA!H126/RBA!H122*100-100</f>
        <v>2.8220858895705589</v>
      </c>
      <c r="I113" s="37">
        <f>LN(RBA!F126/RBA!F125)*400</f>
        <v>5.3643066605729794</v>
      </c>
      <c r="J113" s="37">
        <f>LN(RBA!H126/RBA!H125)*400</f>
        <v>1.9138792493345012</v>
      </c>
      <c r="K113" s="38">
        <f>RBA!I126</f>
        <v>4</v>
      </c>
      <c r="L113" s="37">
        <f>LN(RBA!K126)</f>
        <v>6.6977327690756887</v>
      </c>
      <c r="M113" s="37">
        <f>LN(RBA!L126)</f>
        <v>7.6403678542968407</v>
      </c>
      <c r="N113" s="37">
        <f>LN(RBA!O126)</f>
        <v>4.8865619308312693</v>
      </c>
      <c r="O113" s="37">
        <f>RBA!J126</f>
        <v>2.3611111111111112</v>
      </c>
      <c r="P113" s="60"/>
      <c r="Q113" s="41">
        <v>12.766371941842889</v>
      </c>
      <c r="R113" s="41">
        <v>12.151353861073167</v>
      </c>
      <c r="S113" s="41">
        <v>4.3654825786010756</v>
      </c>
      <c r="T113" s="41">
        <v>5.6056023315089512</v>
      </c>
      <c r="U113" s="41">
        <v>5.8138761392817457</v>
      </c>
      <c r="V113" s="41">
        <v>4.4641518968030454</v>
      </c>
      <c r="W113" s="41">
        <v>2.9776328425313956</v>
      </c>
      <c r="X113" s="41">
        <v>4.4472309880438976</v>
      </c>
      <c r="Y113" s="41">
        <v>2.9441593356485489</v>
      </c>
      <c r="Z113" s="42">
        <v>3.0279974036044699</v>
      </c>
      <c r="AA113" s="41">
        <v>6.7201490626344338</v>
      </c>
      <c r="AB113" s="41">
        <v>7.6837292246325486</v>
      </c>
      <c r="AC113" s="41">
        <v>4.8736600998692117</v>
      </c>
      <c r="AD113" s="41">
        <v>2.0863408550833267</v>
      </c>
      <c r="AE113" s="60"/>
      <c r="AF113" s="44">
        <v>8.6101252169257236E-4</v>
      </c>
      <c r="AG113" s="44">
        <v>-9.8090700707853529E-3</v>
      </c>
      <c r="AH113" s="44">
        <v>2.2774605823442151E-2</v>
      </c>
      <c r="AI113" s="44">
        <v>-0.10560233150895115</v>
      </c>
      <c r="AJ113" s="44">
        <v>-0.18387613928174584</v>
      </c>
      <c r="AK113" s="44">
        <v>0.94987295129133997</v>
      </c>
      <c r="AL113" s="44">
        <v>-0.15554695296083665</v>
      </c>
      <c r="AM113" s="44">
        <v>0.91707567252908184</v>
      </c>
      <c r="AN113" s="44">
        <v>-1.0302800863140478</v>
      </c>
      <c r="AO113" s="45">
        <v>0.97200259639553011</v>
      </c>
      <c r="AP113" s="44">
        <v>-2.2416293558745082E-2</v>
      </c>
      <c r="AQ113" s="44">
        <v>-4.3361370335707861E-2</v>
      </c>
      <c r="AR113" s="44">
        <v>1.2901830962057659E-2</v>
      </c>
      <c r="AS113" s="44">
        <v>0.27477025602778449</v>
      </c>
      <c r="AT113" s="60"/>
      <c r="AU113" s="60"/>
      <c r="AV113" s="60"/>
      <c r="AW113" s="60"/>
      <c r="AX113" s="60"/>
      <c r="AY113" s="37">
        <v>5.1818782152694514</v>
      </c>
      <c r="AZ113" s="37">
        <v>5.3623656896610949</v>
      </c>
      <c r="BA113" s="2">
        <v>3.3660000241930446</v>
      </c>
      <c r="BB113" s="2">
        <v>3.166455452904092</v>
      </c>
      <c r="BC113" s="2">
        <v>3.1161004554583656</v>
      </c>
      <c r="BD113" s="2">
        <v>2.5552203466805565</v>
      </c>
    </row>
    <row r="114" spans="1:56">
      <c r="A114" s="39">
        <v>38807</v>
      </c>
      <c r="B114" s="37">
        <f>LN(RBA!D127)</f>
        <v>12.768225213117566</v>
      </c>
      <c r="C114" s="37">
        <f>LN(RBA!M127)</f>
        <v>12.152851177620786</v>
      </c>
      <c r="D114" s="37">
        <f>LN(RBA!G127)</f>
        <v>4.4127982933406349</v>
      </c>
      <c r="E114" s="37">
        <f>RBA!B127</f>
        <v>5.5</v>
      </c>
      <c r="F114" s="37">
        <f>RBA!C127</f>
        <v>5.6166666666666671</v>
      </c>
      <c r="G114" s="37">
        <f>RBA!F127/RBA!F123*100-100</f>
        <v>5.5362402842584544</v>
      </c>
      <c r="H114" s="37">
        <f>RBA!H127/RBA!H123*100-100</f>
        <v>2.9232643118148616</v>
      </c>
      <c r="I114" s="37">
        <f>LN(RBA!F127/RBA!F126)*400</f>
        <v>4.6290611805997761</v>
      </c>
      <c r="J114" s="37">
        <f>LN(RBA!H127/RBA!H126)*400</f>
        <v>3.3274107500363255</v>
      </c>
      <c r="K114" s="38">
        <f>RBA!I127</f>
        <v>4.583333333333333</v>
      </c>
      <c r="L114" s="37">
        <f>LN(RBA!K127)</f>
        <v>6.727248474528607</v>
      </c>
      <c r="M114" s="37">
        <f>LN(RBA!L127)</f>
        <v>7.6690236178641555</v>
      </c>
      <c r="N114" s="37">
        <f>LN(RBA!O127)</f>
        <v>4.8732129983664105</v>
      </c>
      <c r="O114" s="37">
        <f>RBA!J127</f>
        <v>2.7222222222222219</v>
      </c>
      <c r="P114" s="60"/>
      <c r="Q114" s="41">
        <v>12.774166069211091</v>
      </c>
      <c r="R114" s="41">
        <v>12.161361481363706</v>
      </c>
      <c r="S114" s="41">
        <v>4.3849487357959838</v>
      </c>
      <c r="T114" s="41">
        <v>5.6421681289409689</v>
      </c>
      <c r="U114" s="41">
        <v>5.8560204963269831</v>
      </c>
      <c r="V114" s="41">
        <v>4.5219913032946923</v>
      </c>
      <c r="W114" s="41">
        <v>2.9857180962852827</v>
      </c>
      <c r="X114" s="41">
        <v>4.482218539680983</v>
      </c>
      <c r="Y114" s="41">
        <v>2.9524138612027935</v>
      </c>
      <c r="Z114" s="42">
        <v>3.0685864751271561</v>
      </c>
      <c r="AA114" s="41">
        <v>6.7463048061093041</v>
      </c>
      <c r="AB114" s="41">
        <v>7.7135194154196505</v>
      </c>
      <c r="AC114" s="41">
        <v>4.8853446162893199</v>
      </c>
      <c r="AD114" s="41">
        <v>2.1058154580002744</v>
      </c>
      <c r="AE114" s="60"/>
      <c r="AF114" s="44">
        <v>-5.9408560935256816E-3</v>
      </c>
      <c r="AG114" s="44">
        <v>-8.5103037429199446E-3</v>
      </c>
      <c r="AH114" s="44">
        <v>2.7849557544651127E-2</v>
      </c>
      <c r="AI114" s="44">
        <v>-0.14216812894096886</v>
      </c>
      <c r="AJ114" s="44">
        <v>-0.23935382966031593</v>
      </c>
      <c r="AK114" s="44">
        <v>1.014248980963762</v>
      </c>
      <c r="AL114" s="44">
        <v>-6.2453784470421159E-2</v>
      </c>
      <c r="AM114" s="44">
        <v>0.14684264091879307</v>
      </c>
      <c r="AN114" s="44">
        <v>0.37499688883353199</v>
      </c>
      <c r="AO114" s="45">
        <v>1.5147468582061769</v>
      </c>
      <c r="AP114" s="44">
        <v>-1.9056331580697083E-2</v>
      </c>
      <c r="AQ114" s="44">
        <v>-4.4495797555494931E-2</v>
      </c>
      <c r="AR114" s="44">
        <v>-1.2131617922909399E-2</v>
      </c>
      <c r="AS114" s="44">
        <v>0.61640676422194751</v>
      </c>
      <c r="AT114" s="60"/>
      <c r="AU114" s="60"/>
      <c r="AV114" s="60"/>
      <c r="AW114" s="60"/>
      <c r="AX114" s="60"/>
      <c r="AY114" s="37">
        <v>5.1028560735261212</v>
      </c>
      <c r="AZ114" s="37">
        <v>5.2808976689087004</v>
      </c>
      <c r="BA114" s="2">
        <v>3.3336601315701375</v>
      </c>
      <c r="BB114" s="2">
        <v>3.128155315205702</v>
      </c>
      <c r="BC114" s="2">
        <v>3.0438013947743894</v>
      </c>
      <c r="BD114" s="2">
        <v>2.4924449172007357</v>
      </c>
    </row>
    <row r="115" spans="1:56">
      <c r="A115" s="39">
        <v>38898</v>
      </c>
      <c r="B115" s="37">
        <f>LN(RBA!D128)</f>
        <v>12.770511071544281</v>
      </c>
      <c r="C115" s="37">
        <f>LN(RBA!M128)</f>
        <v>12.16853691200107</v>
      </c>
      <c r="D115" s="37">
        <f>LN(RBA!G128)</f>
        <v>4.4164280613912137</v>
      </c>
      <c r="E115" s="37">
        <f>RBA!B128</f>
        <v>5.66</v>
      </c>
      <c r="F115" s="37">
        <f>RBA!C128</f>
        <v>5.84</v>
      </c>
      <c r="G115" s="37">
        <f>RBA!F128/RBA!F124*100-100</f>
        <v>4.8803001172334319</v>
      </c>
      <c r="H115" s="37">
        <f>RBA!H128/RBA!H124*100-100</f>
        <v>3.9951573849879054</v>
      </c>
      <c r="I115" s="37">
        <f>LN(RBA!F128/RBA!F127)*400</f>
        <v>3.9833709931820498</v>
      </c>
      <c r="J115" s="37">
        <f>LN(RBA!H128/RBA!H127)*400</f>
        <v>6.5729178508326598</v>
      </c>
      <c r="K115" s="38">
        <f>RBA!I128</f>
        <v>5</v>
      </c>
      <c r="L115" s="37">
        <f>LN(RBA!K128)</f>
        <v>6.7558143225834346</v>
      </c>
      <c r="M115" s="37">
        <f>LN(RBA!L128)</f>
        <v>7.7068522015719498</v>
      </c>
      <c r="N115" s="37">
        <f>LN(RBA!O128)</f>
        <v>4.8767179904309446</v>
      </c>
      <c r="O115" s="37">
        <f>RBA!J128</f>
        <v>3.0555555555555554</v>
      </c>
      <c r="P115" s="60"/>
      <c r="Q115" s="41">
        <v>12.78189330609252</v>
      </c>
      <c r="R115" s="41">
        <v>12.171234192568615</v>
      </c>
      <c r="S115" s="41">
        <v>4.4042342252783229</v>
      </c>
      <c r="T115" s="41">
        <v>5.6708122001620769</v>
      </c>
      <c r="U115" s="41">
        <v>5.8900299447865825</v>
      </c>
      <c r="V115" s="41">
        <v>4.5666453368153634</v>
      </c>
      <c r="W115" s="41">
        <v>2.9938637007158779</v>
      </c>
      <c r="X115" s="41">
        <v>4.5031145745268661</v>
      </c>
      <c r="Y115" s="41">
        <v>2.9589429822697602</v>
      </c>
      <c r="Z115" s="42">
        <v>3.0883301107149665</v>
      </c>
      <c r="AA115" s="41">
        <v>6.7720572892541693</v>
      </c>
      <c r="AB115" s="41">
        <v>7.7439122569715133</v>
      </c>
      <c r="AC115" s="41">
        <v>4.8966752810087009</v>
      </c>
      <c r="AD115" s="41">
        <v>2.115053378112647</v>
      </c>
      <c r="AE115" s="60"/>
      <c r="AF115" s="44">
        <v>-1.1382234548239722E-2</v>
      </c>
      <c r="AG115" s="44">
        <v>-2.6972805675455902E-3</v>
      </c>
      <c r="AH115" s="44">
        <v>1.2193836112890821E-2</v>
      </c>
      <c r="AI115" s="44">
        <v>-1.0812200162076735E-2</v>
      </c>
      <c r="AJ115" s="44">
        <v>-5.0029944786582625E-2</v>
      </c>
      <c r="AK115" s="44">
        <v>0.31365478041806849</v>
      </c>
      <c r="AL115" s="44">
        <v>1.0012936842720275</v>
      </c>
      <c r="AM115" s="44">
        <v>-0.51974358134481635</v>
      </c>
      <c r="AN115" s="44">
        <v>3.6139748685628996</v>
      </c>
      <c r="AO115" s="45">
        <v>1.9116698892850335</v>
      </c>
      <c r="AP115" s="44">
        <v>-1.624296667073466E-2</v>
      </c>
      <c r="AQ115" s="44">
        <v>-3.7060055399563474E-2</v>
      </c>
      <c r="AR115" s="44">
        <v>-1.9957290577756304E-2</v>
      </c>
      <c r="AS115" s="44">
        <v>0.94050217744290832</v>
      </c>
      <c r="AT115" s="60"/>
      <c r="AU115" s="60"/>
      <c r="AV115" s="60"/>
      <c r="AW115" s="60"/>
      <c r="AX115" s="60"/>
      <c r="AY115" s="37">
        <v>5.0238339317827911</v>
      </c>
      <c r="AZ115" s="37">
        <v>5.199429648156304</v>
      </c>
      <c r="BA115" s="2">
        <v>3.3013202389472309</v>
      </c>
      <c r="BB115" s="2">
        <v>3.089855177507312</v>
      </c>
      <c r="BC115" s="2">
        <v>2.9715023340904132</v>
      </c>
      <c r="BD115" s="2">
        <v>2.4296694877209148</v>
      </c>
    </row>
    <row r="116" spans="1:56">
      <c r="A116" s="39">
        <v>38990</v>
      </c>
      <c r="B116" s="37">
        <f>LN(RBA!D129)</f>
        <v>12.78525293717451</v>
      </c>
      <c r="C116" s="37">
        <f>LN(RBA!M129)</f>
        <v>12.179641397388572</v>
      </c>
      <c r="D116" s="37">
        <f>LN(RBA!G129)</f>
        <v>4.4272389774954295</v>
      </c>
      <c r="E116" s="37">
        <f>RBA!B129</f>
        <v>5.913333333333334</v>
      </c>
      <c r="F116" s="37">
        <f>RBA!C129</f>
        <v>6.1499999999999995</v>
      </c>
      <c r="G116" s="37">
        <f>RBA!F129/RBA!F125*100-100</f>
        <v>5.0107626838962602</v>
      </c>
      <c r="H116" s="37">
        <f>RBA!H129/RBA!H125*100-100</f>
        <v>3.9568345323741028</v>
      </c>
      <c r="I116" s="37">
        <f>LN(RBA!F129/RBA!F128)*400</f>
        <v>5.5803254327969523</v>
      </c>
      <c r="J116" s="37">
        <f>LN(RBA!H129/RBA!H128)*400</f>
        <v>3.7080219185146044</v>
      </c>
      <c r="K116" s="38">
        <f>RBA!I129</f>
        <v>5.25</v>
      </c>
      <c r="L116" s="37">
        <f>LN(RBA!K129)</f>
        <v>6.7780975170108357</v>
      </c>
      <c r="M116" s="37">
        <f>LN(RBA!L129)</f>
        <v>7.7326445022344368</v>
      </c>
      <c r="N116" s="37">
        <f>LN(RBA!O129)</f>
        <v>4.895857398569742</v>
      </c>
      <c r="O116" s="37">
        <f>RBA!J129</f>
        <v>3.25</v>
      </c>
      <c r="P116" s="60"/>
      <c r="Q116" s="41">
        <v>12.789550457208881</v>
      </c>
      <c r="R116" s="41">
        <v>12.180949385360712</v>
      </c>
      <c r="S116" s="41">
        <v>4.4232561452742205</v>
      </c>
      <c r="T116" s="41">
        <v>5.6898798921541633</v>
      </c>
      <c r="U116" s="41">
        <v>5.9141398840645758</v>
      </c>
      <c r="V116" s="41">
        <v>4.5972553570651113</v>
      </c>
      <c r="W116" s="41">
        <v>3.0008663850247572</v>
      </c>
      <c r="X116" s="41">
        <v>4.5095528929948809</v>
      </c>
      <c r="Y116" s="41">
        <v>2.9625871079676567</v>
      </c>
      <c r="Z116" s="42">
        <v>3.0831261553902483</v>
      </c>
      <c r="AA116" s="41">
        <v>6.7974221818706742</v>
      </c>
      <c r="AB116" s="41">
        <v>7.7748424332130988</v>
      </c>
      <c r="AC116" s="41">
        <v>4.9076802436932869</v>
      </c>
      <c r="AD116" s="41">
        <v>2.1114761808945786</v>
      </c>
      <c r="AE116" s="60"/>
      <c r="AF116" s="44">
        <v>-4.29752003437045E-3</v>
      </c>
      <c r="AG116" s="44">
        <v>-1.3079879721402676E-3</v>
      </c>
      <c r="AH116" s="44">
        <v>3.9828322212089873E-3</v>
      </c>
      <c r="AI116" s="44">
        <v>0.22345344117917065</v>
      </c>
      <c r="AJ116" s="44">
        <v>0.23586011593542366</v>
      </c>
      <c r="AK116" s="44">
        <v>0.41350732683114888</v>
      </c>
      <c r="AL116" s="44">
        <v>0.95596814734934554</v>
      </c>
      <c r="AM116" s="44">
        <v>1.0707725398020713</v>
      </c>
      <c r="AN116" s="44">
        <v>0.74543481054694771</v>
      </c>
      <c r="AO116" s="45">
        <v>2.1668738446097517</v>
      </c>
      <c r="AP116" s="44">
        <v>-1.9324664859838414E-2</v>
      </c>
      <c r="AQ116" s="44">
        <v>-4.2197930978661979E-2</v>
      </c>
      <c r="AR116" s="44">
        <v>-1.1822845123544923E-2</v>
      </c>
      <c r="AS116" s="44">
        <v>1.1385238191054214</v>
      </c>
      <c r="AT116" s="60"/>
      <c r="AU116" s="60"/>
      <c r="AV116" s="60"/>
      <c r="AW116" s="60"/>
      <c r="AX116" s="60"/>
      <c r="AY116" s="37">
        <v>4.944811790039461</v>
      </c>
      <c r="AZ116" s="37">
        <v>5.1179616274039095</v>
      </c>
      <c r="BA116" s="2">
        <v>3.2689803463243239</v>
      </c>
      <c r="BB116" s="2">
        <v>3.0515550398089211</v>
      </c>
      <c r="BC116" s="2">
        <v>2.899203273406437</v>
      </c>
      <c r="BD116" s="2">
        <v>2.366894058241094</v>
      </c>
    </row>
    <row r="117" spans="1:56">
      <c r="A117" s="39">
        <v>39082</v>
      </c>
      <c r="B117" s="37">
        <f>LN(RBA!D130)</f>
        <v>12.79802285306911</v>
      </c>
      <c r="C117" s="37">
        <f>LN(RBA!M130)</f>
        <v>12.192435075156792</v>
      </c>
      <c r="D117" s="37">
        <f>LN(RBA!G130)</f>
        <v>4.4578295980893818</v>
      </c>
      <c r="E117" s="37">
        <f>RBA!B130</f>
        <v>6.1466666666666674</v>
      </c>
      <c r="F117" s="37">
        <f>RBA!C130</f>
        <v>6.3466666666666667</v>
      </c>
      <c r="G117" s="37">
        <f>RBA!F130/RBA!F126*100-100</f>
        <v>4.9875448371893754</v>
      </c>
      <c r="H117" s="37">
        <f>RBA!H130/RBA!H126*100-100</f>
        <v>3.3412887828162354</v>
      </c>
      <c r="I117" s="37">
        <f>LN(RBA!F130/RBA!F129)*400</f>
        <v>5.2758570075235811</v>
      </c>
      <c r="J117" s="37">
        <f>LN(RBA!H130/RBA!H129)*400</f>
        <v>-0.46162728724270025</v>
      </c>
      <c r="K117" s="38">
        <f>RBA!I130</f>
        <v>5.25</v>
      </c>
      <c r="L117" s="37">
        <f>LN(RBA!K130)</f>
        <v>6.8023158713235299</v>
      </c>
      <c r="M117" s="37">
        <f>LN(RBA!L130)</f>
        <v>7.7620208086849338</v>
      </c>
      <c r="N117" s="37">
        <f>LN(RBA!O130)</f>
        <v>4.9060787497609128</v>
      </c>
      <c r="O117" s="37">
        <f>RBA!J130</f>
        <v>3.25</v>
      </c>
      <c r="P117" s="60"/>
      <c r="Q117" s="41">
        <v>12.797127213385282</v>
      </c>
      <c r="R117" s="41">
        <v>12.190482764612456</v>
      </c>
      <c r="S117" s="41">
        <v>4.4419392151573751</v>
      </c>
      <c r="T117" s="41">
        <v>5.6977097942740169</v>
      </c>
      <c r="U117" s="41">
        <v>5.9265544448495024</v>
      </c>
      <c r="V117" s="41">
        <v>4.6131587579817497</v>
      </c>
      <c r="W117" s="41">
        <v>3.0061486869661662</v>
      </c>
      <c r="X117" s="41">
        <v>4.5008424557600213</v>
      </c>
      <c r="Y117" s="41">
        <v>2.9644453817075425</v>
      </c>
      <c r="Z117" s="42">
        <v>3.050067247856151</v>
      </c>
      <c r="AA117" s="41">
        <v>6.8224050019062936</v>
      </c>
      <c r="AB117" s="41">
        <v>7.8062214655347422</v>
      </c>
      <c r="AC117" s="41">
        <v>4.918375180702399</v>
      </c>
      <c r="AD117" s="41">
        <v>2.0930932456811044</v>
      </c>
      <c r="AE117" s="60"/>
      <c r="AF117" s="44">
        <v>8.9563968382755377E-4</v>
      </c>
      <c r="AG117" s="44">
        <v>1.9523105443361999E-3</v>
      </c>
      <c r="AH117" s="44">
        <v>1.589038293200673E-2</v>
      </c>
      <c r="AI117" s="44">
        <v>0.44895687239265047</v>
      </c>
      <c r="AJ117" s="44">
        <v>0.42011222181716423</v>
      </c>
      <c r="AK117" s="44">
        <v>0.37438607920762568</v>
      </c>
      <c r="AL117" s="44">
        <v>0.33514009585006921</v>
      </c>
      <c r="AM117" s="44">
        <v>0.77501455176355982</v>
      </c>
      <c r="AN117" s="44">
        <v>-3.4260726689502428</v>
      </c>
      <c r="AO117" s="45">
        <v>2.199932752143849</v>
      </c>
      <c r="AP117" s="44">
        <v>-2.0089130582763737E-2</v>
      </c>
      <c r="AQ117" s="44">
        <v>-4.420065684980834E-2</v>
      </c>
      <c r="AR117" s="44">
        <v>-1.2296430941486136E-2</v>
      </c>
      <c r="AS117" s="44">
        <v>1.1569067543188956</v>
      </c>
      <c r="AT117" s="60"/>
      <c r="AU117" s="60"/>
      <c r="AV117" s="60"/>
      <c r="AW117" s="60"/>
      <c r="AX117" s="60"/>
      <c r="AY117" s="37">
        <v>4.8657896482961309</v>
      </c>
      <c r="AZ117" s="37">
        <v>5.0364936066515149</v>
      </c>
      <c r="BA117" s="2">
        <v>3.2366404537014173</v>
      </c>
      <c r="BB117" s="2">
        <v>3.013254902110531</v>
      </c>
      <c r="BC117" s="2">
        <v>2.8269042127224608</v>
      </c>
      <c r="BD117" s="2">
        <v>2.3041186287612732</v>
      </c>
    </row>
    <row r="118" spans="1:56">
      <c r="A118" s="39">
        <v>39172</v>
      </c>
      <c r="B118" s="37">
        <f>LN(RBA!D131)</f>
        <v>12.811781085066215</v>
      </c>
      <c r="C118" s="37">
        <f>LN(RBA!M131)</f>
        <v>12.213336201918356</v>
      </c>
      <c r="D118" s="37">
        <f>LN(RBA!G131)</f>
        <v>4.4886363697321396</v>
      </c>
      <c r="E118" s="37">
        <f>RBA!B131</f>
        <v>6.25</v>
      </c>
      <c r="F118" s="37">
        <f>RBA!C131</f>
        <v>6.41</v>
      </c>
      <c r="G118" s="37">
        <f>RBA!F131/RBA!F127*100-100</f>
        <v>5.0495802978122555</v>
      </c>
      <c r="H118" s="37">
        <f>RBA!H131/RBA!H127*100-100</f>
        <v>2.4852071005917082</v>
      </c>
      <c r="I118" s="37">
        <f>LN(RBA!F131/RBA!F130)*400</f>
        <v>4.8653449799972002</v>
      </c>
      <c r="J118" s="37">
        <f>LN(RBA!H131/RBA!H130)*400</f>
        <v>0</v>
      </c>
      <c r="K118" s="38">
        <f>RBA!I131</f>
        <v>5.25</v>
      </c>
      <c r="L118" s="37">
        <f>LN(RBA!K131)</f>
        <v>6.8346564897396895</v>
      </c>
      <c r="M118" s="37">
        <f>LN(RBA!L131)</f>
        <v>7.7987511769670697</v>
      </c>
      <c r="N118" s="37">
        <f>LN(RBA!O131)</f>
        <v>4.9216918108879542</v>
      </c>
      <c r="O118" s="37">
        <f>RBA!J131</f>
        <v>3.3055555555555558</v>
      </c>
      <c r="P118" s="60"/>
      <c r="Q118" s="41">
        <v>12.804610579496815</v>
      </c>
      <c r="R118" s="41">
        <v>12.199809217703823</v>
      </c>
      <c r="S118" s="41">
        <v>4.4602106435716227</v>
      </c>
      <c r="T118" s="41">
        <v>5.6927801542791636</v>
      </c>
      <c r="U118" s="41">
        <v>5.9256251704023626</v>
      </c>
      <c r="V118" s="41">
        <v>4.6139513755823618</v>
      </c>
      <c r="W118" s="41">
        <v>3.0097306243864441</v>
      </c>
      <c r="X118" s="41">
        <v>4.4769614563346574</v>
      </c>
      <c r="Y118" s="41">
        <v>2.9660828436570692</v>
      </c>
      <c r="Z118" s="42">
        <v>2.9876003229687056</v>
      </c>
      <c r="AA118" s="41">
        <v>6.8469991893929674</v>
      </c>
      <c r="AB118" s="41">
        <v>7.8379345016199178</v>
      </c>
      <c r="AC118" s="41">
        <v>4.9287683791171562</v>
      </c>
      <c r="AD118" s="41">
        <v>2.0586255291942011</v>
      </c>
      <c r="AE118" s="60"/>
      <c r="AF118" s="44">
        <v>7.1705055694000208E-3</v>
      </c>
      <c r="AG118" s="44">
        <v>1.3526984214532689E-2</v>
      </c>
      <c r="AH118" s="44">
        <v>2.8425726160516973E-2</v>
      </c>
      <c r="AI118" s="44">
        <v>0.55721984572083638</v>
      </c>
      <c r="AJ118" s="44">
        <v>0.48437482959763756</v>
      </c>
      <c r="AK118" s="44">
        <v>0.43562892222989369</v>
      </c>
      <c r="AL118" s="44">
        <v>-0.52452352379473588</v>
      </c>
      <c r="AM118" s="44">
        <v>0.38838352366254281</v>
      </c>
      <c r="AN118" s="44">
        <v>-2.9660828436570692</v>
      </c>
      <c r="AO118" s="45">
        <v>2.2623996770312944</v>
      </c>
      <c r="AP118" s="44">
        <v>-1.2342699653277833E-2</v>
      </c>
      <c r="AQ118" s="44">
        <v>-3.9183324652848128E-2</v>
      </c>
      <c r="AR118" s="44">
        <v>-7.076568229201996E-3</v>
      </c>
      <c r="AS118" s="44">
        <v>1.2469300263613547</v>
      </c>
      <c r="AT118" s="60"/>
      <c r="AU118" s="60"/>
      <c r="AV118" s="60"/>
      <c r="AW118" s="60"/>
      <c r="AX118" s="60"/>
      <c r="AY118" s="37">
        <v>4.7867675065528008</v>
      </c>
      <c r="AZ118" s="37">
        <v>4.9550255858991203</v>
      </c>
      <c r="BA118" s="2">
        <v>3.2043005610785102</v>
      </c>
      <c r="BB118" s="2">
        <v>2.974954764412141</v>
      </c>
      <c r="BC118" s="2">
        <v>2.7546051520384847</v>
      </c>
      <c r="BD118" s="2">
        <v>2.2413431992814523</v>
      </c>
    </row>
    <row r="119" spans="1:56">
      <c r="A119" s="39">
        <v>39263</v>
      </c>
      <c r="B119" s="37">
        <f>LN(RBA!D132)</f>
        <v>12.818232088683283</v>
      </c>
      <c r="C119" s="37">
        <f>LN(RBA!M132)</f>
        <v>12.221547293168332</v>
      </c>
      <c r="D119" s="37">
        <f>LN(RBA!G132)</f>
        <v>4.478472532942134</v>
      </c>
      <c r="E119" s="37">
        <f>RBA!B132</f>
        <v>6.25</v>
      </c>
      <c r="F119" s="37">
        <f>RBA!C132</f>
        <v>6.4233333333333347</v>
      </c>
      <c r="G119" s="37">
        <f>RBA!F132/RBA!F128*100-100</f>
        <v>4.8067035819738209</v>
      </c>
      <c r="H119" s="37">
        <f>RBA!H132/RBA!H128*100-100</f>
        <v>2.0954598370198028</v>
      </c>
      <c r="I119" s="37">
        <f>LN(RBA!F132/RBA!F131)*400</f>
        <v>3.0574923116806172</v>
      </c>
      <c r="J119" s="37">
        <f>LN(RBA!H132/RBA!H131)*400</f>
        <v>5.0488335238991926</v>
      </c>
      <c r="K119" s="38">
        <f>RBA!I132</f>
        <v>5.25</v>
      </c>
      <c r="L119" s="37">
        <f>LN(RBA!K132)</f>
        <v>6.8803008310331597</v>
      </c>
      <c r="M119" s="37">
        <f>LN(RBA!L132)</f>
        <v>7.8458548596377753</v>
      </c>
      <c r="N119" s="37">
        <f>LN(RBA!O132)</f>
        <v>4.968212377591823</v>
      </c>
      <c r="O119" s="37">
        <f>RBA!J132</f>
        <v>3.3333333333333335</v>
      </c>
      <c r="P119" s="60"/>
      <c r="Q119" s="41">
        <v>12.811988120193371</v>
      </c>
      <c r="R119" s="41">
        <v>12.20890485220888</v>
      </c>
      <c r="S119" s="41">
        <v>4.4780075706501323</v>
      </c>
      <c r="T119" s="41">
        <v>5.6738498179723758</v>
      </c>
      <c r="U119" s="41">
        <v>5.9099661741227916</v>
      </c>
      <c r="V119" s="41">
        <v>4.5994630371835354</v>
      </c>
      <c r="W119" s="41">
        <v>3.0118416776918369</v>
      </c>
      <c r="X119" s="41">
        <v>4.4383724723260123</v>
      </c>
      <c r="Y119" s="41">
        <v>2.9669232385657951</v>
      </c>
      <c r="Z119" s="42">
        <v>2.8955472735540329</v>
      </c>
      <c r="AA119" s="41">
        <v>6.8711856286560211</v>
      </c>
      <c r="AB119" s="41">
        <v>7.8698390637415709</v>
      </c>
      <c r="AC119" s="41">
        <v>4.9388604407493402</v>
      </c>
      <c r="AD119" s="41">
        <v>2.0075170548772943</v>
      </c>
      <c r="AE119" s="60"/>
      <c r="AF119" s="44">
        <v>6.243968489911822E-3</v>
      </c>
      <c r="AG119" s="44">
        <v>1.2642440959451662E-2</v>
      </c>
      <c r="AH119" s="44">
        <v>4.6496229200165828E-4</v>
      </c>
      <c r="AI119" s="44">
        <v>0.57615018202762425</v>
      </c>
      <c r="AJ119" s="44">
        <v>0.5133671592105431</v>
      </c>
      <c r="AK119" s="44">
        <v>0.20724054479028542</v>
      </c>
      <c r="AL119" s="44">
        <v>-0.9163818406720341</v>
      </c>
      <c r="AM119" s="44">
        <v>-1.3808801606453951</v>
      </c>
      <c r="AN119" s="44">
        <v>2.0819102853333975</v>
      </c>
      <c r="AO119" s="45">
        <v>2.3544527264459671</v>
      </c>
      <c r="AP119" s="44">
        <v>9.1152023771385871E-3</v>
      </c>
      <c r="AQ119" s="44">
        <v>-2.3984204103795648E-2</v>
      </c>
      <c r="AR119" s="44">
        <v>2.9351936842482829E-2</v>
      </c>
      <c r="AS119" s="44">
        <v>1.3258162784560392</v>
      </c>
      <c r="AT119" s="60"/>
      <c r="AU119" s="60"/>
      <c r="AV119" s="60"/>
      <c r="AW119" s="60"/>
      <c r="AX119" s="60"/>
      <c r="AY119" s="37">
        <v>4.7077453648094689</v>
      </c>
      <c r="AZ119" s="37">
        <v>4.8735575651467258</v>
      </c>
      <c r="BA119" s="2">
        <v>3.1719606684556032</v>
      </c>
      <c r="BB119" s="2">
        <v>2.936654626713751</v>
      </c>
      <c r="BC119" s="2">
        <v>2.6823060913545067</v>
      </c>
      <c r="BD119" s="2">
        <v>2.1785677698016315</v>
      </c>
    </row>
    <row r="120" spans="1:56">
      <c r="A120" s="39">
        <v>39355</v>
      </c>
      <c r="B120" s="37">
        <f>LN(RBA!D133)</f>
        <v>12.82956423505307</v>
      </c>
      <c r="C120" s="37">
        <f>LN(RBA!M133)</f>
        <v>12.238394616992299</v>
      </c>
      <c r="D120" s="37">
        <f>LN(RBA!G133)</f>
        <v>4.4704952826614894</v>
      </c>
      <c r="E120" s="37">
        <f>RBA!B133</f>
        <v>6.3999999999999995</v>
      </c>
      <c r="F120" s="37">
        <f>RBA!C133</f>
        <v>6.72</v>
      </c>
      <c r="G120" s="37">
        <f>RBA!F133/RBA!F129*100-100</f>
        <v>3.8073647043445931</v>
      </c>
      <c r="H120" s="37">
        <f>RBA!H133/RBA!H129*100-100</f>
        <v>1.8454440599769271</v>
      </c>
      <c r="I120" s="37">
        <f>LN(RBA!F133/RBA!F132)*400</f>
        <v>1.7479989550816681</v>
      </c>
      <c r="J120" s="37">
        <f>LN(RBA!H133/RBA!H132)*400</f>
        <v>2.7272832927107702</v>
      </c>
      <c r="K120" s="38">
        <f>RBA!I133</f>
        <v>5.083333333333333</v>
      </c>
      <c r="L120" s="37">
        <f>LN(RBA!K133)</f>
        <v>6.919218326488461</v>
      </c>
      <c r="M120" s="37">
        <f>LN(RBA!L133)</f>
        <v>7.8981522401513526</v>
      </c>
      <c r="N120" s="37">
        <f>LN(RBA!O133)</f>
        <v>4.9795117269492781</v>
      </c>
      <c r="O120" s="37">
        <f>RBA!J133</f>
        <v>3.3611111111111107</v>
      </c>
      <c r="P120" s="60"/>
      <c r="Q120" s="41">
        <v>12.81925188169083</v>
      </c>
      <c r="R120" s="41">
        <v>12.217754230066834</v>
      </c>
      <c r="S120" s="41">
        <v>4.4952849026049257</v>
      </c>
      <c r="T120" s="41">
        <v>5.6400258935600016</v>
      </c>
      <c r="U120" s="41">
        <v>5.8784943036789246</v>
      </c>
      <c r="V120" s="41">
        <v>4.569795838178254</v>
      </c>
      <c r="W120" s="41">
        <v>3.0123835000862202</v>
      </c>
      <c r="X120" s="41">
        <v>4.3857808210435998</v>
      </c>
      <c r="Y120" s="41">
        <v>2.9645365094059941</v>
      </c>
      <c r="Z120" s="42">
        <v>2.7751439922363996</v>
      </c>
      <c r="AA120" s="41">
        <v>6.8949374898334979</v>
      </c>
      <c r="AB120" s="41">
        <v>7.9017681845947392</v>
      </c>
      <c r="AC120" s="41">
        <v>4.9486475445555893</v>
      </c>
      <c r="AD120" s="41">
        <v>1.9399911774402865</v>
      </c>
      <c r="AE120" s="60"/>
      <c r="AF120" s="44">
        <v>1.031235336223979E-2</v>
      </c>
      <c r="AG120" s="44">
        <v>2.0640386925464327E-2</v>
      </c>
      <c r="AH120" s="44">
        <v>-2.4789619943436314E-2</v>
      </c>
      <c r="AI120" s="44">
        <v>0.75997410643999785</v>
      </c>
      <c r="AJ120" s="44">
        <v>0.84150569632107519</v>
      </c>
      <c r="AK120" s="44">
        <v>-0.7624311338336609</v>
      </c>
      <c r="AL120" s="44">
        <v>-1.1669394401092932</v>
      </c>
      <c r="AM120" s="44">
        <v>-2.6377818659619319</v>
      </c>
      <c r="AN120" s="44">
        <v>-0.23725321669522392</v>
      </c>
      <c r="AO120" s="45">
        <v>2.3081893410969334</v>
      </c>
      <c r="AP120" s="44">
        <v>2.4280836654963167E-2</v>
      </c>
      <c r="AQ120" s="44">
        <v>-3.6159444433865318E-3</v>
      </c>
      <c r="AR120" s="44">
        <v>3.0864182393688822E-2</v>
      </c>
      <c r="AS120" s="44">
        <v>1.4211199336708242</v>
      </c>
      <c r="AT120" s="60"/>
      <c r="AU120" s="60"/>
      <c r="AV120" s="60"/>
      <c r="AW120" s="60"/>
      <c r="AX120" s="60"/>
      <c r="AY120" s="37">
        <v>4.6287232230661388</v>
      </c>
      <c r="AZ120" s="37">
        <v>4.7920895443943312</v>
      </c>
      <c r="BA120" s="2">
        <v>3.1396207758326966</v>
      </c>
      <c r="BB120" s="2">
        <v>2.898354489015361</v>
      </c>
      <c r="BC120" s="2">
        <v>2.6100070306705305</v>
      </c>
      <c r="BD120" s="2">
        <v>2.1157923403218106</v>
      </c>
    </row>
    <row r="121" spans="1:56">
      <c r="A121" s="39">
        <v>39447</v>
      </c>
      <c r="B121" s="37">
        <f>LN(RBA!D134)</f>
        <v>12.83358203430924</v>
      </c>
      <c r="C121" s="37">
        <f>LN(RBA!M134)</f>
        <v>12.250223493265462</v>
      </c>
      <c r="D121" s="37">
        <f>LN(RBA!G134)</f>
        <v>4.4886363697321396</v>
      </c>
      <c r="E121" s="37">
        <f>RBA!B134</f>
        <v>6.6499999999999995</v>
      </c>
      <c r="F121" s="37">
        <f>RBA!C134</f>
        <v>7.1166666666666671</v>
      </c>
      <c r="G121" s="37">
        <f>RBA!F134/RBA!F130*100-100</f>
        <v>4.0460586317005607</v>
      </c>
      <c r="H121" s="37">
        <f>RBA!H134/RBA!H130*100-100</f>
        <v>2.8868360277136276</v>
      </c>
      <c r="I121" s="37">
        <f>LN(RBA!F134/RBA!F133)*400</f>
        <v>6.1945583825687445</v>
      </c>
      <c r="J121" s="37">
        <f>LN(RBA!H134/RBA!H133)*400</f>
        <v>3.6076907467396948</v>
      </c>
      <c r="K121" s="38">
        <f>RBA!I134</f>
        <v>4.416666666666667</v>
      </c>
      <c r="L121" s="37">
        <f>LN(RBA!K134)</f>
        <v>6.9346990144296834</v>
      </c>
      <c r="M121" s="37">
        <f>LN(RBA!L134)</f>
        <v>7.9630396581683689</v>
      </c>
      <c r="N121" s="37">
        <f>LN(RBA!O134)</f>
        <v>5.0097696425806779</v>
      </c>
      <c r="O121" s="37">
        <f>RBA!J134</f>
        <v>3.1111111111111107</v>
      </c>
      <c r="P121" s="60"/>
      <c r="Q121" s="41">
        <v>12.826397812685375</v>
      </c>
      <c r="R121" s="41">
        <v>12.226349814742489</v>
      </c>
      <c r="S121" s="41">
        <v>4.5119978362494564</v>
      </c>
      <c r="T121" s="41">
        <v>5.5907755831121575</v>
      </c>
      <c r="U121" s="41">
        <v>5.8304472612134042</v>
      </c>
      <c r="V121" s="41">
        <v>4.525181399299993</v>
      </c>
      <c r="W121" s="41">
        <v>3.0106850061230497</v>
      </c>
      <c r="X121" s="41">
        <v>4.319028769696529</v>
      </c>
      <c r="Y121" s="41">
        <v>2.9577937930782721</v>
      </c>
      <c r="Z121" s="42">
        <v>2.6290979045941008</v>
      </c>
      <c r="AA121" s="41">
        <v>6.9182336400649254</v>
      </c>
      <c r="AB121" s="41">
        <v>7.9335399067468959</v>
      </c>
      <c r="AC121" s="41">
        <v>4.9581442144530694</v>
      </c>
      <c r="AD121" s="41">
        <v>1.8570998867671149</v>
      </c>
      <c r="AE121" s="60"/>
      <c r="AF121" s="44">
        <v>7.1842216238646728E-3</v>
      </c>
      <c r="AG121" s="44">
        <v>2.3873678522972952E-2</v>
      </c>
      <c r="AH121" s="44">
        <v>-2.3361466517316742E-2</v>
      </c>
      <c r="AI121" s="44">
        <v>1.059224416887842</v>
      </c>
      <c r="AJ121" s="44">
        <v>1.286219405453263</v>
      </c>
      <c r="AK121" s="44">
        <v>-0.47912276759943229</v>
      </c>
      <c r="AL121" s="44">
        <v>-0.12384897840942211</v>
      </c>
      <c r="AM121" s="44">
        <v>1.8755296128722154</v>
      </c>
      <c r="AN121" s="44">
        <v>0.64989695366142275</v>
      </c>
      <c r="AO121" s="45">
        <v>1.7875687620725662</v>
      </c>
      <c r="AP121" s="44">
        <v>1.6465374364758034E-2</v>
      </c>
      <c r="AQ121" s="44">
        <v>2.9499751421472986E-2</v>
      </c>
      <c r="AR121" s="44">
        <v>5.1625428127608508E-2</v>
      </c>
      <c r="AS121" s="44">
        <v>1.2540112243439958</v>
      </c>
      <c r="AT121" s="60"/>
      <c r="AU121" s="60"/>
      <c r="AV121" s="60"/>
      <c r="AW121" s="60"/>
      <c r="AX121" s="60"/>
      <c r="AY121" s="37">
        <v>4.5497010813228087</v>
      </c>
      <c r="AZ121" s="37">
        <v>4.7106215236419349</v>
      </c>
      <c r="BA121" s="2">
        <v>3.1072808832097896</v>
      </c>
      <c r="BB121" s="2">
        <v>2.8600543513169709</v>
      </c>
      <c r="BC121" s="2">
        <v>2.5377079699865543</v>
      </c>
      <c r="BD121" s="2">
        <v>2.0530169108419898</v>
      </c>
    </row>
    <row r="122" spans="1:56">
      <c r="A122" s="39">
        <v>39538</v>
      </c>
      <c r="B122" s="37">
        <f>LN(RBA!D135)</f>
        <v>12.844029474344868</v>
      </c>
      <c r="C122" s="37">
        <f>LN(RBA!M135)</f>
        <v>12.25506755064351</v>
      </c>
      <c r="D122" s="37">
        <f>LN(RBA!G135)</f>
        <v>4.516338972281476</v>
      </c>
      <c r="E122" s="37">
        <f>RBA!B135</f>
        <v>6.9766666666666666</v>
      </c>
      <c r="F122" s="37">
        <f>RBA!C135</f>
        <v>7.5900000000000007</v>
      </c>
      <c r="G122" s="37">
        <f>RBA!F135/RBA!F131*100-100</f>
        <v>4.3643048800256139</v>
      </c>
      <c r="H122" s="37">
        <f>RBA!H135/RBA!H131*100-100</f>
        <v>4.2725173210161671</v>
      </c>
      <c r="I122" s="37">
        <f>LN(RBA!F135/RBA!F134)*400</f>
        <v>6.08695983762032</v>
      </c>
      <c r="J122" s="37">
        <f>LN(RBA!H135/RBA!H134)*400</f>
        <v>5.3512503784704197</v>
      </c>
      <c r="K122" s="38">
        <f>RBA!I135</f>
        <v>2.75</v>
      </c>
      <c r="L122" s="37">
        <f>LN(RBA!K135)</f>
        <v>6.9376645052549009</v>
      </c>
      <c r="M122" s="37">
        <f>LN(RBA!L135)</f>
        <v>7.9988890061234494</v>
      </c>
      <c r="N122" s="37">
        <f>LN(RBA!O135)</f>
        <v>5.008731466089789</v>
      </c>
      <c r="O122" s="37">
        <f>RBA!J135</f>
        <v>2.3611111111111112</v>
      </c>
      <c r="P122" s="60"/>
      <c r="Q122" s="41">
        <v>12.833428307094044</v>
      </c>
      <c r="R122" s="41">
        <v>12.234696969942483</v>
      </c>
      <c r="S122" s="41">
        <v>4.5280860748847154</v>
      </c>
      <c r="T122" s="41">
        <v>5.5260410725154863</v>
      </c>
      <c r="U122" s="41">
        <v>5.7655886899290731</v>
      </c>
      <c r="V122" s="41">
        <v>4.465374821823584</v>
      </c>
      <c r="W122" s="41">
        <v>3.0053457732057129</v>
      </c>
      <c r="X122" s="41">
        <v>4.2363099718276844</v>
      </c>
      <c r="Y122" s="41">
        <v>2.945417943222802</v>
      </c>
      <c r="Z122" s="42">
        <v>2.461559054543617</v>
      </c>
      <c r="AA122" s="41">
        <v>6.9410681220127426</v>
      </c>
      <c r="AB122" s="41">
        <v>7.9649700128002392</v>
      </c>
      <c r="AC122" s="41">
        <v>4.967384264472944</v>
      </c>
      <c r="AD122" s="41">
        <v>1.7607833727002615</v>
      </c>
      <c r="AE122" s="60"/>
      <c r="AF122" s="44">
        <v>1.0601167250824162E-2</v>
      </c>
      <c r="AG122" s="44">
        <v>2.0370580701026597E-2</v>
      </c>
      <c r="AH122" s="44">
        <v>-1.1747102603239412E-2</v>
      </c>
      <c r="AI122" s="44">
        <v>1.4506255941511803</v>
      </c>
      <c r="AJ122" s="44">
        <v>1.8244113100709276</v>
      </c>
      <c r="AK122" s="44">
        <v>-0.10106994179797013</v>
      </c>
      <c r="AL122" s="44">
        <v>1.2671715478104542</v>
      </c>
      <c r="AM122" s="44">
        <v>1.8506498657926356</v>
      </c>
      <c r="AN122" s="44">
        <v>2.4058324352476177</v>
      </c>
      <c r="AO122" s="45">
        <v>0.28844094545638299</v>
      </c>
      <c r="AP122" s="44">
        <v>-3.403616757841732E-3</v>
      </c>
      <c r="AQ122" s="44">
        <v>3.3918993323210245E-2</v>
      </c>
      <c r="AR122" s="44">
        <v>4.134720161684502E-2</v>
      </c>
      <c r="AS122" s="44">
        <v>0.60032773841084963</v>
      </c>
      <c r="AT122" s="60"/>
      <c r="AU122" s="60"/>
      <c r="AV122" s="60"/>
      <c r="AW122" s="60"/>
      <c r="AX122" s="60"/>
      <c r="AY122" s="37">
        <v>4.4706789395794786</v>
      </c>
      <c r="AZ122" s="37">
        <v>4.6291535028895403</v>
      </c>
      <c r="BA122" s="2">
        <v>3.0749409905868825</v>
      </c>
      <c r="BB122" s="2">
        <v>2.8217542136185809</v>
      </c>
      <c r="BC122" s="2">
        <v>2.4654089093025782</v>
      </c>
      <c r="BD122" s="2">
        <v>1.9902414813621689</v>
      </c>
    </row>
    <row r="123" spans="1:56">
      <c r="A123" s="39">
        <v>39629</v>
      </c>
      <c r="B123" s="37">
        <f>LN(RBA!D136)</f>
        <v>12.846915494460831</v>
      </c>
      <c r="C123" s="37">
        <f>LN(RBA!M136)</f>
        <v>12.250610926097348</v>
      </c>
      <c r="D123" s="37">
        <f>LN(RBA!G136)</f>
        <v>4.5951198501345898</v>
      </c>
      <c r="E123" s="37">
        <f>RBA!B136</f>
        <v>7.25</v>
      </c>
      <c r="F123" s="37">
        <f>RBA!C136</f>
        <v>7.8</v>
      </c>
      <c r="G123" s="37">
        <f>RBA!F136/RBA!F132*100-100</f>
        <v>5.9325763406090886</v>
      </c>
      <c r="H123" s="37">
        <f>RBA!H136/RBA!H132*100-100</f>
        <v>4.4469783352337373</v>
      </c>
      <c r="I123" s="37">
        <f>LN(RBA!F136/RBA!F135)*400</f>
        <v>9.0235362190447148</v>
      </c>
      <c r="J123" s="37">
        <f>LN(RBA!H136/RBA!H135)*400</f>
        <v>5.7175245028579615</v>
      </c>
      <c r="K123" s="38">
        <f>RBA!I136</f>
        <v>2</v>
      </c>
      <c r="L123" s="37">
        <f>LN(RBA!K136)</f>
        <v>6.9339920645771231</v>
      </c>
      <c r="M123" s="37">
        <f>LN(RBA!L136)</f>
        <v>8.0276896282580577</v>
      </c>
      <c r="N123" s="37">
        <f>LN(RBA!O136)</f>
        <v>5.0497447270552023</v>
      </c>
      <c r="O123" s="37">
        <f>RBA!J136</f>
        <v>1.8333333333333333</v>
      </c>
      <c r="P123" s="60"/>
      <c r="Q123" s="41">
        <v>12.840350248972394</v>
      </c>
      <c r="R123" s="41">
        <v>12.242815980422533</v>
      </c>
      <c r="S123" s="41">
        <v>4.5434747208951212</v>
      </c>
      <c r="T123" s="41">
        <v>5.4464265629171864</v>
      </c>
      <c r="U123" s="41">
        <v>5.6844861201571844</v>
      </c>
      <c r="V123" s="41">
        <v>4.3898317552941108</v>
      </c>
      <c r="W123" s="41">
        <v>2.994887973126092</v>
      </c>
      <c r="X123" s="41">
        <v>4.1369902869879969</v>
      </c>
      <c r="Y123" s="41">
        <v>2.9265379990757956</v>
      </c>
      <c r="Z123" s="42">
        <v>2.2777947164777257</v>
      </c>
      <c r="AA123" s="41">
        <v>6.9634452691983677</v>
      </c>
      <c r="AB123" s="41">
        <v>7.9958927227016074</v>
      </c>
      <c r="AC123" s="41">
        <v>4.9764337745389566</v>
      </c>
      <c r="AD123" s="41">
        <v>1.6537655820974242</v>
      </c>
      <c r="AE123" s="60"/>
      <c r="AF123" s="44">
        <v>6.5652454884368439E-3</v>
      </c>
      <c r="AG123" s="44">
        <v>7.7949456748154233E-3</v>
      </c>
      <c r="AH123" s="44">
        <v>5.1645129239468623E-2</v>
      </c>
      <c r="AI123" s="44">
        <v>1.8035734370828136</v>
      </c>
      <c r="AJ123" s="44">
        <v>2.1155138798428155</v>
      </c>
      <c r="AK123" s="44">
        <v>1.5427445853149777</v>
      </c>
      <c r="AL123" s="44">
        <v>1.4520903621076453</v>
      </c>
      <c r="AM123" s="44">
        <v>4.8865459320567179</v>
      </c>
      <c r="AN123" s="44">
        <v>2.790986503782166</v>
      </c>
      <c r="AO123" s="45">
        <v>-0.27779471647772569</v>
      </c>
      <c r="AP123" s="44">
        <v>-2.9453204621244566E-2</v>
      </c>
      <c r="AQ123" s="44">
        <v>3.1796905556450206E-2</v>
      </c>
      <c r="AR123" s="44">
        <v>7.3310952516245642E-2</v>
      </c>
      <c r="AS123" s="44">
        <v>0.17956775123590907</v>
      </c>
      <c r="AT123" s="60"/>
      <c r="AU123" s="60"/>
      <c r="AV123" s="60"/>
      <c r="AW123" s="60"/>
      <c r="AX123" s="60"/>
      <c r="AY123" s="37">
        <v>4.3916567978361485</v>
      </c>
      <c r="AZ123" s="37">
        <v>4.5476854821371457</v>
      </c>
      <c r="BA123" s="2">
        <v>3.0426010979639759</v>
      </c>
      <c r="BB123" s="2">
        <v>2.7834540759201909</v>
      </c>
      <c r="BC123" s="2">
        <v>2.393109848618602</v>
      </c>
      <c r="BD123" s="2">
        <v>1.9274660518823481</v>
      </c>
    </row>
    <row r="124" spans="1:56">
      <c r="A124" s="39">
        <v>39721</v>
      </c>
      <c r="B124" s="37">
        <f>LN(RBA!D137)</f>
        <v>12.854120467510612</v>
      </c>
      <c r="C124" s="37">
        <f>LN(RBA!M137)</f>
        <v>12.246945838739753</v>
      </c>
      <c r="D124" s="37">
        <f>LN(RBA!G137)</f>
        <v>4.6539603501575231</v>
      </c>
      <c r="E124" s="37">
        <f>RBA!B137</f>
        <v>7.1733333333333329</v>
      </c>
      <c r="F124" s="37">
        <f>RBA!C137</f>
        <v>7.4433333333333325</v>
      </c>
      <c r="G124" s="37">
        <f>RBA!F137/RBA!F133*100-100</f>
        <v>8.0313740209956279</v>
      </c>
      <c r="H124" s="37">
        <f>RBA!H137/RBA!H133*100-100</f>
        <v>4.9830124575311459</v>
      </c>
      <c r="I124" s="37">
        <f>LN(RBA!F137/RBA!F136)*400</f>
        <v>9.5955452181745358</v>
      </c>
      <c r="J124" s="37">
        <f>LN(RBA!H137/RBA!H136)*400</f>
        <v>4.7748803566900211</v>
      </c>
      <c r="K124" s="38">
        <f>RBA!I137</f>
        <v>2</v>
      </c>
      <c r="L124" s="37">
        <f>LN(RBA!K137)</f>
        <v>6.9604587286332311</v>
      </c>
      <c r="M124" s="37">
        <f>LN(RBA!L137)</f>
        <v>8.0757701774052304</v>
      </c>
      <c r="N124" s="37">
        <f>LN(RBA!O137)</f>
        <v>5.0206265562524237</v>
      </c>
      <c r="O124" s="37">
        <f>RBA!J137</f>
        <v>1.8333333333333333</v>
      </c>
      <c r="P124" s="60"/>
      <c r="Q124" s="41">
        <v>12.84717714810551</v>
      </c>
      <c r="R124" s="41">
        <v>12.250739862551294</v>
      </c>
      <c r="S124" s="41">
        <v>4.5580815347259644</v>
      </c>
      <c r="T124" s="41">
        <v>5.353442896460801</v>
      </c>
      <c r="U124" s="41">
        <v>5.5888473392977867</v>
      </c>
      <c r="V124" s="41">
        <v>4.2979446805430319</v>
      </c>
      <c r="W124" s="41">
        <v>2.9786257598934505</v>
      </c>
      <c r="X124" s="41">
        <v>4.0215922308945169</v>
      </c>
      <c r="Y124" s="41">
        <v>2.9017866451454948</v>
      </c>
      <c r="Z124" s="42">
        <v>2.083252440380114</v>
      </c>
      <c r="AA124" s="41">
        <v>6.9853672878827444</v>
      </c>
      <c r="AB124" s="41">
        <v>8.0261634557686659</v>
      </c>
      <c r="AC124" s="41">
        <v>4.9853846665758619</v>
      </c>
      <c r="AD124" s="41">
        <v>1.5391456666528074</v>
      </c>
      <c r="AE124" s="60"/>
      <c r="AF124" s="44">
        <v>6.9433194051011782E-3</v>
      </c>
      <c r="AG124" s="44">
        <v>-3.7940238115403702E-3</v>
      </c>
      <c r="AH124" s="44">
        <v>9.5878815431558628E-2</v>
      </c>
      <c r="AI124" s="44">
        <v>1.8198904368725319</v>
      </c>
      <c r="AJ124" s="44">
        <v>1.8544859940355458</v>
      </c>
      <c r="AK124" s="44">
        <v>3.733429340452596</v>
      </c>
      <c r="AL124" s="44">
        <v>2.0043866976376954</v>
      </c>
      <c r="AM124" s="44">
        <v>5.5739529872800189</v>
      </c>
      <c r="AN124" s="44">
        <v>1.8730937115445263</v>
      </c>
      <c r="AO124" s="45">
        <v>-8.3252440380114034E-2</v>
      </c>
      <c r="AP124" s="44">
        <v>-2.4908559249513296E-2</v>
      </c>
      <c r="AQ124" s="44">
        <v>4.9606721636564544E-2</v>
      </c>
      <c r="AR124" s="44">
        <v>3.5241889676561833E-2</v>
      </c>
      <c r="AS124" s="44">
        <v>0.29418766668052587</v>
      </c>
      <c r="AT124" s="60"/>
      <c r="AU124" s="60"/>
      <c r="AV124" s="60"/>
      <c r="AW124" s="60"/>
      <c r="AX124" s="60"/>
      <c r="AY124" s="37">
        <v>4.3126346560928184</v>
      </c>
      <c r="AZ124" s="37">
        <v>4.4662174613847512</v>
      </c>
      <c r="BA124" s="2">
        <v>3.0102612053410689</v>
      </c>
      <c r="BB124" s="2">
        <v>2.7451539382218009</v>
      </c>
      <c r="BC124" s="2">
        <v>2.3208107879346258</v>
      </c>
      <c r="BD124" s="2">
        <v>1.8646906224025273</v>
      </c>
    </row>
    <row r="125" spans="1:56">
      <c r="A125" s="39">
        <v>39813</v>
      </c>
      <c r="B125" s="37">
        <f>LN(RBA!D138)</f>
        <v>12.849409641877076</v>
      </c>
      <c r="C125" s="37">
        <f>LN(RBA!M138)</f>
        <v>12.244648920308414</v>
      </c>
      <c r="D125" s="37">
        <f>LN(RBA!G138)</f>
        <v>4.6318121169345128</v>
      </c>
      <c r="E125" s="37">
        <f>RBA!B138</f>
        <v>5.2866666666666662</v>
      </c>
      <c r="F125" s="37">
        <f>RBA!C138</f>
        <v>5.0599999999999996</v>
      </c>
      <c r="G125" s="37">
        <f>RBA!F138/RBA!F134*100-100</f>
        <v>7.1040534074788013</v>
      </c>
      <c r="H125" s="37">
        <f>RBA!H138/RBA!H134*100-100</f>
        <v>3.7037037037037237</v>
      </c>
      <c r="I125" s="37">
        <f>LN(RBA!F138/RBA!F137)*400</f>
        <v>2.7462138016990227</v>
      </c>
      <c r="J125" s="37">
        <f>LN(RBA!H138/RBA!H137)*400</f>
        <v>-1.2965975696683822</v>
      </c>
      <c r="K125" s="38">
        <f>RBA!I138</f>
        <v>0.70833333333333337</v>
      </c>
      <c r="L125" s="37">
        <f>LN(RBA!K138)</f>
        <v>7.0342813163029589</v>
      </c>
      <c r="M125" s="37">
        <f>LN(RBA!L138)</f>
        <v>8.1206086342298924</v>
      </c>
      <c r="N125" s="37">
        <f>LN(RBA!O138)</f>
        <v>4.7951707015839906</v>
      </c>
      <c r="O125" s="37">
        <f>RBA!J138</f>
        <v>0.98055555555555562</v>
      </c>
      <c r="P125" s="60"/>
      <c r="Q125" s="41">
        <v>12.853926617556917</v>
      </c>
      <c r="R125" s="41">
        <v>12.25850650453847</v>
      </c>
      <c r="S125" s="41">
        <v>4.5718565550283117</v>
      </c>
      <c r="T125" s="41">
        <v>5.2497281486880514</v>
      </c>
      <c r="U125" s="41">
        <v>5.4817023309258301</v>
      </c>
      <c r="V125" s="41">
        <v>4.1900702937676293</v>
      </c>
      <c r="W125" s="41">
        <v>2.95678084399337</v>
      </c>
      <c r="X125" s="41">
        <v>3.8936924104718318</v>
      </c>
      <c r="Y125" s="41">
        <v>2.8735409325050054</v>
      </c>
      <c r="Z125" s="42">
        <v>1.8832061545366716</v>
      </c>
      <c r="AA125" s="41">
        <v>7.0068179760739309</v>
      </c>
      <c r="AB125" s="41">
        <v>8.0556575043850547</v>
      </c>
      <c r="AC125" s="41">
        <v>4.9943746818537393</v>
      </c>
      <c r="AD125" s="41">
        <v>1.4201350079051385</v>
      </c>
      <c r="AE125" s="60"/>
      <c r="AF125" s="44">
        <v>-4.5169756798415506E-3</v>
      </c>
      <c r="AG125" s="44">
        <v>-1.3857584230056119E-2</v>
      </c>
      <c r="AH125" s="44">
        <v>5.9955561906201105E-2</v>
      </c>
      <c r="AI125" s="44">
        <v>3.6938517978614804E-2</v>
      </c>
      <c r="AJ125" s="44">
        <v>-0.42170233092583054</v>
      </c>
      <c r="AK125" s="44">
        <v>2.913983113711172</v>
      </c>
      <c r="AL125" s="44">
        <v>0.74692285971035366</v>
      </c>
      <c r="AM125" s="44">
        <v>-1.1474786087728091</v>
      </c>
      <c r="AN125" s="44">
        <v>-4.1701385021733879</v>
      </c>
      <c r="AO125" s="45">
        <v>-1.1748728212033384</v>
      </c>
      <c r="AP125" s="44">
        <v>2.7463340229028077E-2</v>
      </c>
      <c r="AQ125" s="44">
        <v>6.4951129844837752E-2</v>
      </c>
      <c r="AR125" s="44">
        <v>-0.19920398026974873</v>
      </c>
      <c r="AS125" s="44">
        <v>-0.43957945234958284</v>
      </c>
      <c r="AT125" s="60"/>
      <c r="AU125" s="60"/>
      <c r="AV125" s="60"/>
      <c r="AW125" s="60"/>
      <c r="AX125" s="60"/>
      <c r="AY125" s="37">
        <v>4.2336125143494883</v>
      </c>
      <c r="AZ125" s="37">
        <v>4.3847494406323566</v>
      </c>
      <c r="BA125" s="2">
        <v>2.9779213127181619</v>
      </c>
      <c r="BB125" s="2">
        <v>2.70685380052341</v>
      </c>
      <c r="BC125" s="2">
        <v>2.2485117272506496</v>
      </c>
      <c r="BD125" s="2">
        <v>1.8019151929227064</v>
      </c>
    </row>
    <row r="126" spans="1:56">
      <c r="A126" s="39">
        <v>39903</v>
      </c>
      <c r="B126" s="37">
        <f>LN(RBA!D139)</f>
        <v>12.85859312499886</v>
      </c>
      <c r="C126" s="37">
        <f>LN(RBA!M139)</f>
        <v>12.248643509885689</v>
      </c>
      <c r="D126" s="37">
        <f>LN(RBA!G139)</f>
        <v>4.580877493419047</v>
      </c>
      <c r="E126" s="37">
        <f>RBA!B139</f>
        <v>3.6166666666666667</v>
      </c>
      <c r="F126" s="37">
        <f>RBA!C139</f>
        <v>3.3533333333333335</v>
      </c>
      <c r="G126" s="37">
        <f>RBA!F139/RBA!F135*100-100</f>
        <v>4.8818724764416999</v>
      </c>
      <c r="H126" s="37">
        <f>RBA!H139/RBA!H135*100-100</f>
        <v>2.436323366555925</v>
      </c>
      <c r="I126" s="37">
        <f>LN(RBA!F139/RBA!F138)*400</f>
        <v>-2.2994925105325215</v>
      </c>
      <c r="J126" s="37">
        <f>LN(RBA!H139/RBA!H138)*400</f>
        <v>0.43266634829638795</v>
      </c>
      <c r="K126" s="38">
        <f>RBA!I139</f>
        <v>0.125</v>
      </c>
      <c r="L126" s="37">
        <f>LN(RBA!K139)</f>
        <v>7.0742683711814198</v>
      </c>
      <c r="M126" s="37">
        <f>LN(RBA!L139)</f>
        <v>8.1463709301565821</v>
      </c>
      <c r="N126" s="37">
        <f>LN(RBA!O139)</f>
        <v>4.8036902524915854</v>
      </c>
      <c r="O126" s="37">
        <f>RBA!J139</f>
        <v>0.3527777777777778</v>
      </c>
      <c r="P126" s="60"/>
      <c r="Q126" s="41">
        <v>12.860620609964764</v>
      </c>
      <c r="R126" s="41">
        <v>12.266151423328884</v>
      </c>
      <c r="S126" s="41">
        <v>4.5848097447128735</v>
      </c>
      <c r="T126" s="41">
        <v>5.1390578266637039</v>
      </c>
      <c r="U126" s="41">
        <v>5.3672401323625385</v>
      </c>
      <c r="V126" s="41">
        <v>4.068898684502968</v>
      </c>
      <c r="W126" s="41">
        <v>2.9308276775974553</v>
      </c>
      <c r="X126" s="41">
        <v>3.7603511532615799</v>
      </c>
      <c r="Y126" s="41">
        <v>2.8453485957971489</v>
      </c>
      <c r="Z126" s="42">
        <v>1.6828777544580502</v>
      </c>
      <c r="AA126" s="41">
        <v>7.0277655639304539</v>
      </c>
      <c r="AB126" s="41">
        <v>8.0842811651354349</v>
      </c>
      <c r="AC126" s="41">
        <v>5.0035635878237166</v>
      </c>
      <c r="AD126" s="41">
        <v>1.3001288546848202</v>
      </c>
      <c r="AE126" s="60"/>
      <c r="AF126" s="44">
        <v>-2.0274849659038807E-3</v>
      </c>
      <c r="AG126" s="44">
        <v>-1.7507913443195022E-2</v>
      </c>
      <c r="AH126" s="44">
        <v>-3.9322512938264609E-3</v>
      </c>
      <c r="AI126" s="44">
        <v>-1.5223911599970372</v>
      </c>
      <c r="AJ126" s="44">
        <v>-2.013906799029205</v>
      </c>
      <c r="AK126" s="44">
        <v>0.81297379193873187</v>
      </c>
      <c r="AL126" s="44">
        <v>-0.49450431104153036</v>
      </c>
      <c r="AM126" s="44">
        <v>-6.0598436637941013</v>
      </c>
      <c r="AN126" s="44">
        <v>-2.412682247500761</v>
      </c>
      <c r="AO126" s="45">
        <v>-1.5578777544580502</v>
      </c>
      <c r="AP126" s="44">
        <v>4.6502807250965894E-2</v>
      </c>
      <c r="AQ126" s="44">
        <v>6.2089765021147159E-2</v>
      </c>
      <c r="AR126" s="44">
        <v>-0.19987333533213114</v>
      </c>
      <c r="AS126" s="44">
        <v>-0.94735107690704234</v>
      </c>
      <c r="AT126" s="60"/>
      <c r="AU126" s="60"/>
      <c r="AV126" s="60"/>
      <c r="AW126" s="60"/>
      <c r="AX126" s="60"/>
      <c r="AY126" s="37">
        <v>4.1545903726061582</v>
      </c>
      <c r="AZ126" s="37">
        <v>4.303281419879962</v>
      </c>
      <c r="BA126" s="2">
        <v>2.9455814200952553</v>
      </c>
      <c r="BB126" s="2">
        <v>2.6685536628250199</v>
      </c>
      <c r="BC126" s="2">
        <v>2.1762126665666717</v>
      </c>
      <c r="BD126" s="2">
        <v>1.7391397634428856</v>
      </c>
    </row>
    <row r="127" spans="1:56">
      <c r="A127" s="39">
        <v>39994</v>
      </c>
      <c r="B127" s="37">
        <f>LN(RBA!D140)</f>
        <v>12.865983570297423</v>
      </c>
      <c r="C127" s="37">
        <f>LN(RBA!M140)</f>
        <v>12.264426455710245</v>
      </c>
      <c r="D127" s="37">
        <f>LN(RBA!G140)</f>
        <v>4.478472532942134</v>
      </c>
      <c r="E127" s="37">
        <f>RBA!B140</f>
        <v>3.02</v>
      </c>
      <c r="F127" s="37">
        <f>RBA!C140</f>
        <v>3.16</v>
      </c>
      <c r="G127" s="37">
        <f>RBA!F140/RBA!F136*100-100</f>
        <v>0.35047178016762359</v>
      </c>
      <c r="H127" s="37">
        <f>RBA!H140/RBA!H136*100-100</f>
        <v>1.4192139737991454</v>
      </c>
      <c r="I127" s="37">
        <f>LN(RBA!F140/RBA!F139)*400</f>
        <v>-8.6428302732744449</v>
      </c>
      <c r="J127" s="37">
        <f>LN(RBA!H140/RBA!H139)*400</f>
        <v>1.7260005205653117</v>
      </c>
      <c r="K127" s="38">
        <f>RBA!I140</f>
        <v>0.125</v>
      </c>
      <c r="L127" s="37">
        <f>LN(RBA!K140)</f>
        <v>7.1177860321106099</v>
      </c>
      <c r="M127" s="37">
        <f>LN(RBA!L140)</f>
        <v>8.1628344202201646</v>
      </c>
      <c r="N127" s="37">
        <f>LN(RBA!O140)</f>
        <v>4.9179182233904948</v>
      </c>
      <c r="O127" s="37">
        <f>RBA!J140</f>
        <v>0.15833333333333333</v>
      </c>
      <c r="P127" s="60"/>
      <c r="Q127" s="41">
        <v>12.867278254857402</v>
      </c>
      <c r="R127" s="41">
        <v>12.27370147487721</v>
      </c>
      <c r="S127" s="41">
        <v>4.5969885389165519</v>
      </c>
      <c r="T127" s="41">
        <v>5.0252305240262602</v>
      </c>
      <c r="U127" s="41">
        <v>5.2493862169723071</v>
      </c>
      <c r="V127" s="41">
        <v>3.9389411817301818</v>
      </c>
      <c r="W127" s="41">
        <v>2.9027075396646311</v>
      </c>
      <c r="X127" s="41">
        <v>3.6279116126749162</v>
      </c>
      <c r="Y127" s="41">
        <v>2.8181510331008885</v>
      </c>
      <c r="Z127" s="42">
        <v>1.486754840141649</v>
      </c>
      <c r="AA127" s="41">
        <v>7.0481954461984833</v>
      </c>
      <c r="AB127" s="41">
        <v>8.1119813290606224</v>
      </c>
      <c r="AC127" s="41">
        <v>5.0129866494492523</v>
      </c>
      <c r="AD127" s="41">
        <v>1.1822477186645366</v>
      </c>
      <c r="AE127" s="60"/>
      <c r="AF127" s="44">
        <v>-1.2946845599781653E-3</v>
      </c>
      <c r="AG127" s="44">
        <v>-9.2750191669654924E-3</v>
      </c>
      <c r="AH127" s="44">
        <v>-0.11851600597441792</v>
      </c>
      <c r="AI127" s="44">
        <v>-2.0052305240262602</v>
      </c>
      <c r="AJ127" s="44">
        <v>-2.089386216972307</v>
      </c>
      <c r="AK127" s="44">
        <v>-3.5884694015625582</v>
      </c>
      <c r="AL127" s="44">
        <v>-1.4834935658654858</v>
      </c>
      <c r="AM127" s="44">
        <v>-12.270741885949361</v>
      </c>
      <c r="AN127" s="44">
        <v>-1.0921505125355768</v>
      </c>
      <c r="AO127" s="45">
        <v>-1.361754840141649</v>
      </c>
      <c r="AP127" s="44">
        <v>6.9590585912126635E-2</v>
      </c>
      <c r="AQ127" s="44">
        <v>5.0853091159542174E-2</v>
      </c>
      <c r="AR127" s="44">
        <v>-9.5068426058757538E-2</v>
      </c>
      <c r="AS127" s="44">
        <v>-1.0239143853312034</v>
      </c>
      <c r="AT127" s="60"/>
      <c r="AU127" s="60"/>
      <c r="AV127" s="60"/>
      <c r="AW127" s="60"/>
      <c r="AX127" s="60"/>
      <c r="AY127" s="37">
        <v>4.075568230862828</v>
      </c>
      <c r="AZ127" s="37">
        <v>4.2218133991275657</v>
      </c>
      <c r="BA127" s="2">
        <v>2.9132415274723487</v>
      </c>
      <c r="BB127" s="2">
        <v>2.6302535251266299</v>
      </c>
      <c r="BC127" s="2">
        <v>2.1039136058826955</v>
      </c>
      <c r="BD127" s="2">
        <v>1.6763643339630647</v>
      </c>
    </row>
    <row r="128" spans="1:56">
      <c r="A128" s="39">
        <v>40086</v>
      </c>
      <c r="B128" s="37">
        <f>LN(RBA!D141)</f>
        <v>12.869026047293625</v>
      </c>
      <c r="C128" s="37">
        <f>LN(RBA!M141)</f>
        <v>12.26864360729167</v>
      </c>
      <c r="D128" s="37">
        <f>LN(RBA!G141)</f>
        <v>4.4601444139378339</v>
      </c>
      <c r="E128" s="37">
        <f>RBA!B141</f>
        <v>3</v>
      </c>
      <c r="F128" s="37">
        <f>RBA!C141</f>
        <v>3.2699999999999996</v>
      </c>
      <c r="G128" s="37">
        <f>RBA!F141/RBA!F137*100-100</f>
        <v>-2.0010957486101404</v>
      </c>
      <c r="H128" s="37">
        <f>RBA!H141/RBA!H137*100-100</f>
        <v>1.1866235167206014</v>
      </c>
      <c r="I128" s="37">
        <f>LN(RBA!F141/RBA!F140)*400</f>
        <v>0.1105535867898287</v>
      </c>
      <c r="J128" s="37">
        <f>LN(RBA!H141/RBA!H140)*400</f>
        <v>3.8564840769543958</v>
      </c>
      <c r="K128" s="38">
        <f>RBA!I141</f>
        <v>0.125</v>
      </c>
      <c r="L128" s="37">
        <f>LN(RBA!K141)</f>
        <v>7.125871816006268</v>
      </c>
      <c r="M128" s="37">
        <f>LN(RBA!L141)</f>
        <v>8.1750005846306486</v>
      </c>
      <c r="N128" s="37">
        <f>LN(RBA!O141)</f>
        <v>4.9829933712684493</v>
      </c>
      <c r="O128" s="37">
        <f>RBA!J141</f>
        <v>0.15833333333333333</v>
      </c>
      <c r="P128" s="60"/>
      <c r="Q128" s="41">
        <v>12.873917414585069</v>
      </c>
      <c r="R128" s="41">
        <v>12.281172572692219</v>
      </c>
      <c r="S128" s="41">
        <v>4.6084379151191879</v>
      </c>
      <c r="T128" s="41">
        <v>4.9110933399392236</v>
      </c>
      <c r="U128" s="41">
        <v>5.1308073663701359</v>
      </c>
      <c r="V128" s="41">
        <v>3.8052172230503643</v>
      </c>
      <c r="W128" s="41">
        <v>2.8740526439594194</v>
      </c>
      <c r="X128" s="41">
        <v>3.4989295398331217</v>
      </c>
      <c r="Y128" s="41">
        <v>2.7913817160904975</v>
      </c>
      <c r="Z128" s="42">
        <v>1.2983513379883302</v>
      </c>
      <c r="AA128" s="41">
        <v>7.0681220818787169</v>
      </c>
      <c r="AB128" s="41">
        <v>8.1387436933045656</v>
      </c>
      <c r="AC128" s="41">
        <v>5.0225542108592194</v>
      </c>
      <c r="AD128" s="41">
        <v>1.0690200170939044</v>
      </c>
      <c r="AE128" s="60"/>
      <c r="AF128" s="44">
        <v>-4.8913672914441264E-3</v>
      </c>
      <c r="AG128" s="44">
        <v>-1.2528965400548486E-2</v>
      </c>
      <c r="AH128" s="44">
        <v>-0.14829350118135398</v>
      </c>
      <c r="AI128" s="44">
        <v>-1.9110933399392236</v>
      </c>
      <c r="AJ128" s="44">
        <v>-1.8608073663701363</v>
      </c>
      <c r="AK128" s="44">
        <v>-5.8063129716605051</v>
      </c>
      <c r="AL128" s="44">
        <v>-1.687429127238818</v>
      </c>
      <c r="AM128" s="44">
        <v>-3.3883759530432931</v>
      </c>
      <c r="AN128" s="44">
        <v>1.0651023608638983</v>
      </c>
      <c r="AO128" s="45">
        <v>-1.1733513379883302</v>
      </c>
      <c r="AP128" s="44">
        <v>5.7749734127551022E-2</v>
      </c>
      <c r="AQ128" s="44">
        <v>3.6256891326083007E-2</v>
      </c>
      <c r="AR128" s="44">
        <v>-3.9560839590770058E-2</v>
      </c>
      <c r="AS128" s="44">
        <v>-0.91068668376057105</v>
      </c>
      <c r="AT128" s="60"/>
      <c r="AU128" s="60"/>
      <c r="AV128" s="60"/>
      <c r="AW128" s="60"/>
      <c r="AX128" s="60"/>
      <c r="AY128" s="37">
        <v>3.9965460891194979</v>
      </c>
      <c r="AZ128" s="37">
        <v>4.1403453783751711</v>
      </c>
      <c r="BA128" s="2">
        <v>2.8809016348494412</v>
      </c>
      <c r="BB128" s="2">
        <v>2.5919533874282399</v>
      </c>
      <c r="BC128" s="2">
        <v>2.0316145451987193</v>
      </c>
      <c r="BD128" s="2">
        <v>1.6135889044832439</v>
      </c>
    </row>
    <row r="129" spans="1:56">
      <c r="A129" s="39">
        <v>40178</v>
      </c>
      <c r="B129" s="37">
        <f>LN(RBA!D142)</f>
        <v>12.876537005015088</v>
      </c>
      <c r="C129" s="37">
        <f>LN(RBA!M142)</f>
        <v>12.281750456270837</v>
      </c>
      <c r="D129" s="37">
        <f>LN(RBA!G142)</f>
        <v>4.5020294270685781</v>
      </c>
      <c r="E129" s="37">
        <f>RBA!B142</f>
        <v>3.4759999999999995</v>
      </c>
      <c r="F129" s="37">
        <f>RBA!C142</f>
        <v>3.9530158730158731</v>
      </c>
      <c r="G129" s="37">
        <f>RBA!F142/RBA!F138*100-100</f>
        <v>-1.2382635528330042</v>
      </c>
      <c r="H129" s="37">
        <f>RBA!H142/RBA!H138*100-100</f>
        <v>2.0562770562770396</v>
      </c>
      <c r="I129" s="37">
        <f>LN(RBA!F142/RBA!F141)*400</f>
        <v>5.8477935285852238</v>
      </c>
      <c r="J129" s="37">
        <f>LN(RBA!H142/RBA!H141)*400</f>
        <v>2.1265334508931155</v>
      </c>
      <c r="K129" s="38">
        <f>RBA!I142</f>
        <v>0.125</v>
      </c>
      <c r="L129" s="37">
        <f>LN(RBA!K142)</f>
        <v>7.1167276923561618</v>
      </c>
      <c r="M129" s="37">
        <f>LN(RBA!L142)</f>
        <v>8.1730835438791463</v>
      </c>
      <c r="N129" s="37">
        <f>LN(RBA!O142)</f>
        <v>5.0464633515248236</v>
      </c>
      <c r="O129" s="37">
        <f>RBA!J142</f>
        <v>0.15833333333333333</v>
      </c>
      <c r="P129" s="60"/>
      <c r="Q129" s="41">
        <v>12.880555142320153</v>
      </c>
      <c r="R129" s="41">
        <v>12.288574833395696</v>
      </c>
      <c r="S129" s="41">
        <v>4.6191287782968873</v>
      </c>
      <c r="T129" s="41">
        <v>4.7982401044885785</v>
      </c>
      <c r="U129" s="41">
        <v>5.012864495785414</v>
      </c>
      <c r="V129" s="41">
        <v>3.670503452688632</v>
      </c>
      <c r="W129" s="41">
        <v>2.8455680207676757</v>
      </c>
      <c r="X129" s="41">
        <v>3.3682914721787576</v>
      </c>
      <c r="Y129" s="41">
        <v>2.7637915223699139</v>
      </c>
      <c r="Z129" s="42">
        <v>1.1203300776238672</v>
      </c>
      <c r="AA129" s="41">
        <v>7.087603424088047</v>
      </c>
      <c r="AB129" s="41">
        <v>8.1645857381931854</v>
      </c>
      <c r="AC129" s="41">
        <v>5.0321171984162021</v>
      </c>
      <c r="AD129" s="41">
        <v>0.9623342207317076</v>
      </c>
      <c r="AE129" s="60"/>
      <c r="AF129" s="44">
        <v>-4.0181373050653946E-3</v>
      </c>
      <c r="AG129" s="44">
        <v>-6.8243771248592822E-3</v>
      </c>
      <c r="AH129" s="44">
        <v>-0.11709935122830917</v>
      </c>
      <c r="AI129" s="44">
        <v>-1.322240104488579</v>
      </c>
      <c r="AJ129" s="44">
        <v>-1.0598486227695409</v>
      </c>
      <c r="AK129" s="44">
        <v>-4.9087670055216357</v>
      </c>
      <c r="AL129" s="44">
        <v>-0.78929096449063607</v>
      </c>
      <c r="AM129" s="44">
        <v>2.4795020564064663</v>
      </c>
      <c r="AN129" s="44">
        <v>-0.63725807147679836</v>
      </c>
      <c r="AO129" s="45">
        <v>-0.99533007762386716</v>
      </c>
      <c r="AP129" s="44">
        <v>2.9124268268114761E-2</v>
      </c>
      <c r="AQ129" s="44">
        <v>8.4978056859608131E-3</v>
      </c>
      <c r="AR129" s="44">
        <v>1.4346153108621529E-2</v>
      </c>
      <c r="AS129" s="44">
        <v>-0.80400088739837428</v>
      </c>
      <c r="AT129" s="60"/>
      <c r="AU129" s="60"/>
      <c r="AV129" s="60"/>
      <c r="AW129" s="60"/>
      <c r="AX129" s="60"/>
      <c r="AY129" s="37">
        <v>3.9175239473761678</v>
      </c>
      <c r="AZ129" s="37">
        <v>4.0588773576227766</v>
      </c>
      <c r="BA129" s="2">
        <v>2.8485617422265346</v>
      </c>
      <c r="BB129" s="2">
        <v>2.5536532497298499</v>
      </c>
      <c r="BC129" s="2">
        <v>1.9593154845147431</v>
      </c>
      <c r="BD129" s="2">
        <v>1.550813475003423</v>
      </c>
    </row>
    <row r="130" spans="1:56">
      <c r="A130" s="39">
        <v>40268</v>
      </c>
      <c r="B130" s="37">
        <f>LN(RBA!D143)</f>
        <v>12.880892909397234</v>
      </c>
      <c r="C130" s="37">
        <f>LN(RBA!M143)</f>
        <v>12.286527575920557</v>
      </c>
      <c r="D130" s="37">
        <f>LN(RBA!G143)</f>
        <v>4.5601728200573559</v>
      </c>
      <c r="E130" s="37">
        <f>RBA!B143</f>
        <v>3.8260000000000001</v>
      </c>
      <c r="F130" s="37">
        <f>RBA!C143</f>
        <v>4.2300000000000004</v>
      </c>
      <c r="G130" s="37">
        <f>RBA!F143/RBA!F139*100-100</f>
        <v>1.1932924806140761</v>
      </c>
      <c r="H130" s="37">
        <f>RBA!H143/RBA!H139*100-100</f>
        <v>2.9189189189189051</v>
      </c>
      <c r="I130" s="37">
        <f>LN(RBA!F143/RBA!F142)*400</f>
        <v>7.4293986910350984</v>
      </c>
      <c r="J130" s="37">
        <f>LN(RBA!H143/RBA!H142)*400</f>
        <v>3.7995008631631619</v>
      </c>
      <c r="K130" s="38">
        <f>RBA!I143</f>
        <v>0.125</v>
      </c>
      <c r="L130" s="37">
        <f>LN(RBA!K143)</f>
        <v>7.1064069375603971</v>
      </c>
      <c r="M130" s="37">
        <f>LN(RBA!L143)</f>
        <v>8.1855043361633175</v>
      </c>
      <c r="N130" s="37">
        <f>LN(RBA!O143)</f>
        <v>5.0514921057713247</v>
      </c>
      <c r="O130" s="37">
        <f>RBA!J143</f>
        <v>0.15833333333333333</v>
      </c>
      <c r="P130" s="60"/>
      <c r="Q130" s="41">
        <v>12.887205434130481</v>
      </c>
      <c r="R130" s="41">
        <v>12.295910543006052</v>
      </c>
      <c r="S130" s="41">
        <v>4.6289393499875162</v>
      </c>
      <c r="T130" s="41">
        <v>4.6870702144228469</v>
      </c>
      <c r="U130" s="41">
        <v>4.8957555158435486</v>
      </c>
      <c r="V130" s="41">
        <v>3.5339475692628133</v>
      </c>
      <c r="W130" s="41">
        <v>2.81690405717073</v>
      </c>
      <c r="X130" s="41">
        <v>3.2287662121837331</v>
      </c>
      <c r="Y130" s="41">
        <v>2.7347970185186155</v>
      </c>
      <c r="Z130" s="42">
        <v>0.95462054408779029</v>
      </c>
      <c r="AA130" s="41">
        <v>7.1067335195271912</v>
      </c>
      <c r="AB130" s="41">
        <v>8.1895476046094799</v>
      </c>
      <c r="AC130" s="41">
        <v>5.041501812958038</v>
      </c>
      <c r="AD130" s="41">
        <v>0.86350962115937957</v>
      </c>
      <c r="AE130" s="60"/>
      <c r="AF130" s="44">
        <v>-6.3125247332465051E-3</v>
      </c>
      <c r="AG130" s="44">
        <v>-9.3829670854947977E-3</v>
      </c>
      <c r="AH130" s="44">
        <v>-6.8766529930160303E-2</v>
      </c>
      <c r="AI130" s="44">
        <v>-0.86107021442284681</v>
      </c>
      <c r="AJ130" s="44">
        <v>-0.6657555158435482</v>
      </c>
      <c r="AK130" s="44">
        <v>-2.3406550886487372</v>
      </c>
      <c r="AL130" s="44">
        <v>0.10201486174817509</v>
      </c>
      <c r="AM130" s="44">
        <v>4.2006324788513654</v>
      </c>
      <c r="AN130" s="44">
        <v>1.0647038446445465</v>
      </c>
      <c r="AO130" s="45">
        <v>-0.82962054408779029</v>
      </c>
      <c r="AP130" s="44">
        <v>-3.265819667941372E-4</v>
      </c>
      <c r="AQ130" s="44">
        <v>-4.0432684461624291E-3</v>
      </c>
      <c r="AR130" s="44">
        <v>9.990292813286672E-3</v>
      </c>
      <c r="AS130" s="44">
        <v>-0.70517628782604624</v>
      </c>
      <c r="AT130" s="60"/>
      <c r="AU130" s="60"/>
      <c r="AV130" s="60"/>
      <c r="AW130" s="60"/>
      <c r="AX130" s="60"/>
      <c r="AY130" s="37">
        <v>3.8385018056328377</v>
      </c>
      <c r="AZ130" s="37">
        <v>3.977409336870382</v>
      </c>
      <c r="BA130" s="2">
        <v>2.816221849603628</v>
      </c>
      <c r="BB130" s="2">
        <v>2.5153531120314598</v>
      </c>
      <c r="BC130" s="2">
        <v>1.887016423830767</v>
      </c>
      <c r="BD130" s="2">
        <v>1.4880380455236022</v>
      </c>
    </row>
    <row r="131" spans="1:56">
      <c r="A131" s="39">
        <v>40359</v>
      </c>
      <c r="B131" s="37">
        <f>LN(RBA!D144)</f>
        <v>12.887595019083932</v>
      </c>
      <c r="C131" s="37">
        <f>LN(RBA!M144)</f>
        <v>12.301041858120875</v>
      </c>
      <c r="D131" s="37">
        <f>LN(RBA!G144)</f>
        <v>4.6662652853479019</v>
      </c>
      <c r="E131" s="37">
        <f>RBA!B144</f>
        <v>4.3993333333333338</v>
      </c>
      <c r="F131" s="37">
        <f>RBA!C144</f>
        <v>4.7458333333333336</v>
      </c>
      <c r="G131" s="37">
        <f>RBA!F144/RBA!F140*100-100</f>
        <v>6.3394094635322347</v>
      </c>
      <c r="H131" s="37">
        <f>RBA!H144/RBA!H140*100-100</f>
        <v>3.1216361679224889</v>
      </c>
      <c r="I131" s="37">
        <f>LN(RBA!F144/RBA!F143)*400</f>
        <v>11.198561708132601</v>
      </c>
      <c r="J131" s="37">
        <f>LN(RBA!H144/RBA!H143)*400</f>
        <v>2.5130972717980837</v>
      </c>
      <c r="K131" s="38">
        <f>RBA!I144</f>
        <v>0.125</v>
      </c>
      <c r="L131" s="37">
        <f>LN(RBA!K144)</f>
        <v>7.1184893502127693</v>
      </c>
      <c r="M131" s="37">
        <f>LN(RBA!L144)</f>
        <v>8.2079210551549959</v>
      </c>
      <c r="N131" s="37">
        <f>LN(RBA!O144)</f>
        <v>5.0412342967332684</v>
      </c>
      <c r="O131" s="37">
        <f>RBA!J144</f>
        <v>0.18611111111111112</v>
      </c>
      <c r="P131" s="60"/>
      <c r="Q131" s="41">
        <v>12.893879774748061</v>
      </c>
      <c r="R131" s="41">
        <v>12.303177722305985</v>
      </c>
      <c r="S131" s="41">
        <v>4.6376746646344218</v>
      </c>
      <c r="T131" s="41">
        <v>4.5771566664252434</v>
      </c>
      <c r="U131" s="41">
        <v>4.779015931780715</v>
      </c>
      <c r="V131" s="41">
        <v>3.3916292920122837</v>
      </c>
      <c r="W131" s="41">
        <v>2.7872178333971043</v>
      </c>
      <c r="X131" s="41">
        <v>3.0746722511052105</v>
      </c>
      <c r="Y131" s="41">
        <v>2.7034164848214055</v>
      </c>
      <c r="Z131" s="42">
        <v>0.80253014112111509</v>
      </c>
      <c r="AA131" s="41">
        <v>7.1256246175645357</v>
      </c>
      <c r="AB131" s="41">
        <v>8.2136747445649991</v>
      </c>
      <c r="AC131" s="41">
        <v>5.0505432216682573</v>
      </c>
      <c r="AD131" s="41">
        <v>0.7733630094037296</v>
      </c>
      <c r="AE131" s="60"/>
      <c r="AF131" s="44">
        <v>-6.2847556641294489E-3</v>
      </c>
      <c r="AG131" s="44">
        <v>-2.1358641851101368E-3</v>
      </c>
      <c r="AH131" s="44">
        <v>2.8590620713480064E-2</v>
      </c>
      <c r="AI131" s="44">
        <v>-0.17782333309190967</v>
      </c>
      <c r="AJ131" s="44">
        <v>-3.3182598447381473E-2</v>
      </c>
      <c r="AK131" s="44">
        <v>2.947780171519951</v>
      </c>
      <c r="AL131" s="44">
        <v>0.33441833452538461</v>
      </c>
      <c r="AM131" s="44">
        <v>8.1238894570273903</v>
      </c>
      <c r="AN131" s="44">
        <v>-0.19031921302332178</v>
      </c>
      <c r="AO131" s="45">
        <v>-0.67753014112111509</v>
      </c>
      <c r="AP131" s="44">
        <v>-7.1352673517663945E-3</v>
      </c>
      <c r="AQ131" s="44">
        <v>-5.7536894100032043E-3</v>
      </c>
      <c r="AR131" s="44">
        <v>-9.3089249349889158E-3</v>
      </c>
      <c r="AS131" s="44">
        <v>-0.58725189829261848</v>
      </c>
      <c r="AT131" s="60"/>
      <c r="AU131" s="60"/>
      <c r="AV131" s="60"/>
      <c r="AW131" s="60"/>
      <c r="AX131" s="60"/>
      <c r="AY131" s="37">
        <v>3.7594796638895076</v>
      </c>
      <c r="AZ131" s="37">
        <v>3.8959413161179874</v>
      </c>
      <c r="BA131" s="2">
        <v>2.7838819569807205</v>
      </c>
      <c r="BB131" s="2">
        <v>2.4770529743330698</v>
      </c>
      <c r="BC131" s="2">
        <v>1.8147173631467908</v>
      </c>
      <c r="BD131" s="2">
        <v>1.4252626160437813</v>
      </c>
    </row>
    <row r="132" spans="1:56">
      <c r="A132" s="39">
        <v>40451</v>
      </c>
      <c r="B132" s="37">
        <f>LN(RBA!D145)</f>
        <v>12.894611725082425</v>
      </c>
      <c r="C132" s="37">
        <f>LN(RBA!M145)</f>
        <v>12.311018075051669</v>
      </c>
      <c r="D132" s="37">
        <f>LN(RBA!G145)</f>
        <v>4.6839813664123815</v>
      </c>
      <c r="E132" s="37">
        <f>RBA!B145</f>
        <v>4.5</v>
      </c>
      <c r="F132" s="37">
        <f>RBA!C145</f>
        <v>4.7991666666666672</v>
      </c>
      <c r="G132" s="37">
        <f>RBA!F145/RBA!F141*100-100</f>
        <v>7.1149975357145223</v>
      </c>
      <c r="H132" s="37">
        <f>RBA!H145/RBA!H141*100-100</f>
        <v>2.8784648187633195</v>
      </c>
      <c r="I132" s="37">
        <f>LN(RBA!F145/RBA!F144)*400</f>
        <v>3.0173719422919052</v>
      </c>
      <c r="J132" s="37">
        <f>LN(RBA!H145/RBA!H144)*400</f>
        <v>2.9121293472501293</v>
      </c>
      <c r="K132" s="38">
        <f>RBA!I145</f>
        <v>0.125</v>
      </c>
      <c r="L132" s="37">
        <f>LN(RBA!K145)</f>
        <v>7.1559074904993851</v>
      </c>
      <c r="M132" s="37">
        <f>LN(RBA!L145)</f>
        <v>8.2312134025905301</v>
      </c>
      <c r="N132" s="37">
        <f>LN(RBA!O145)</f>
        <v>5.0429430191347091</v>
      </c>
      <c r="O132" s="37">
        <f>RBA!J145</f>
        <v>0.3527777777777778</v>
      </c>
      <c r="P132" s="60"/>
      <c r="Q132" s="41">
        <v>12.900585703576938</v>
      </c>
      <c r="R132" s="41">
        <v>12.310368527723773</v>
      </c>
      <c r="S132" s="41">
        <v>4.6450967775997416</v>
      </c>
      <c r="T132" s="41">
        <v>4.4675342882949671</v>
      </c>
      <c r="U132" s="41">
        <v>4.6617651516356826</v>
      </c>
      <c r="V132" s="41">
        <v>3.2381654307460126</v>
      </c>
      <c r="W132" s="41">
        <v>2.7557301889639119</v>
      </c>
      <c r="X132" s="41">
        <v>2.9029534754996331</v>
      </c>
      <c r="Y132" s="41">
        <v>2.6693336414659892</v>
      </c>
      <c r="Z132" s="42">
        <v>0.6648477596248018</v>
      </c>
      <c r="AA132" s="41">
        <v>7.1443887634547316</v>
      </c>
      <c r="AB132" s="41">
        <v>8.2370100830285065</v>
      </c>
      <c r="AC132" s="41">
        <v>5.0590828356633972</v>
      </c>
      <c r="AD132" s="41">
        <v>0.69227044131167548</v>
      </c>
      <c r="AE132" s="60"/>
      <c r="AF132" s="44">
        <v>-5.973978494512977E-3</v>
      </c>
      <c r="AG132" s="44">
        <v>6.4954732789601621E-4</v>
      </c>
      <c r="AH132" s="44">
        <v>3.8884588812639898E-2</v>
      </c>
      <c r="AI132" s="44">
        <v>3.2465711705032874E-2</v>
      </c>
      <c r="AJ132" s="44">
        <v>0.13740151503098463</v>
      </c>
      <c r="AK132" s="44">
        <v>3.8768321049685097</v>
      </c>
      <c r="AL132" s="44">
        <v>0.12273462979940764</v>
      </c>
      <c r="AM132" s="44">
        <v>0.11441846679227208</v>
      </c>
      <c r="AN132" s="44">
        <v>0.24279570578414011</v>
      </c>
      <c r="AO132" s="45">
        <v>-0.5398477596248018</v>
      </c>
      <c r="AP132" s="44">
        <v>1.1518727044653509E-2</v>
      </c>
      <c r="AQ132" s="44">
        <v>-5.7966804379763204E-3</v>
      </c>
      <c r="AR132" s="44">
        <v>-1.6139816528688122E-2</v>
      </c>
      <c r="AS132" s="44">
        <v>-0.33949266353389768</v>
      </c>
      <c r="AT132" s="60"/>
      <c r="AU132" s="60"/>
      <c r="AV132" s="60"/>
      <c r="AW132" s="60"/>
      <c r="AX132" s="60"/>
      <c r="AY132" s="37">
        <v>3.6804575221461775</v>
      </c>
      <c r="AZ132" s="37">
        <v>3.8144732953655911</v>
      </c>
      <c r="BA132" s="2">
        <v>2.7515420643578139</v>
      </c>
      <c r="BB132" s="2">
        <v>2.4387528366346798</v>
      </c>
      <c r="BC132" s="2">
        <v>1.7424183024628146</v>
      </c>
      <c r="BD132" s="2">
        <v>1.3624871865639605</v>
      </c>
    </row>
    <row r="133" spans="1:56">
      <c r="A133" s="39">
        <v>40543</v>
      </c>
      <c r="B133" s="37">
        <f>LN(RBA!D146)</f>
        <v>12.90337368685258</v>
      </c>
      <c r="C133" s="37">
        <f>LN(RBA!M146)</f>
        <v>12.322249948242723</v>
      </c>
      <c r="D133" s="37">
        <f>LN(RBA!G146)</f>
        <v>4.7104306966455844</v>
      </c>
      <c r="E133" s="37">
        <f>RBA!B146</f>
        <v>4.6593333333333335</v>
      </c>
      <c r="F133" s="37">
        <f>RBA!C146</f>
        <v>4.95</v>
      </c>
      <c r="G133" s="37">
        <f>RBA!F146/RBA!F142*100-100</f>
        <v>6.6197102566157895</v>
      </c>
      <c r="H133" s="37">
        <f>RBA!H146/RBA!H142*100-100</f>
        <v>2.7571580063626868</v>
      </c>
      <c r="I133" s="37">
        <f>LN(RBA!F146/RBA!F145)*400</f>
        <v>3.9939508064137574</v>
      </c>
      <c r="J133" s="37">
        <f>LN(RBA!H146/RBA!H145)*400</f>
        <v>1.6546042207121101</v>
      </c>
      <c r="K133" s="38">
        <f>RBA!I146</f>
        <v>0.125</v>
      </c>
      <c r="L133" s="37">
        <f>LN(RBA!K146)</f>
        <v>7.1729900350284526</v>
      </c>
      <c r="M133" s="37">
        <f>LN(RBA!L146)</f>
        <v>8.2611449190118176</v>
      </c>
      <c r="N133" s="37">
        <f>LN(RBA!O146)</f>
        <v>5.0991596421870407</v>
      </c>
      <c r="O133" s="37">
        <f>RBA!J146</f>
        <v>0.39166666666666666</v>
      </c>
      <c r="P133" s="60"/>
      <c r="Q133" s="41">
        <v>12.907326832048858</v>
      </c>
      <c r="R133" s="41">
        <v>12.317473780772566</v>
      </c>
      <c r="S133" s="41">
        <v>4.6509856133835559</v>
      </c>
      <c r="T133" s="41">
        <v>4.3571267682480306</v>
      </c>
      <c r="U133" s="41">
        <v>4.5431018443231892</v>
      </c>
      <c r="V133" s="41">
        <v>3.0700151578801669</v>
      </c>
      <c r="W133" s="41">
        <v>2.7218709748473424</v>
      </c>
      <c r="X133" s="41">
        <v>2.7156312028340852</v>
      </c>
      <c r="Y133" s="41">
        <v>2.6321132591319301</v>
      </c>
      <c r="Z133" s="42">
        <v>0.54193883416160948</v>
      </c>
      <c r="AA133" s="41">
        <v>7.1631335429103302</v>
      </c>
      <c r="AB133" s="41">
        <v>8.2595929489128803</v>
      </c>
      <c r="AC133" s="41">
        <v>5.0669562479819072</v>
      </c>
      <c r="AD133" s="41">
        <v>0.6202409402937018</v>
      </c>
      <c r="AE133" s="60"/>
      <c r="AF133" s="44">
        <v>-3.953145196277319E-3</v>
      </c>
      <c r="AG133" s="44">
        <v>4.7761674701565227E-3</v>
      </c>
      <c r="AH133" s="44">
        <v>5.9445083262028575E-2</v>
      </c>
      <c r="AI133" s="44">
        <v>0.30220656508530297</v>
      </c>
      <c r="AJ133" s="44">
        <v>0.40689815567681098</v>
      </c>
      <c r="AK133" s="44">
        <v>3.5496950987356226</v>
      </c>
      <c r="AL133" s="44">
        <v>3.5287031515344403E-2</v>
      </c>
      <c r="AM133" s="44">
        <v>1.2783196035796722</v>
      </c>
      <c r="AN133" s="44">
        <v>-0.97750903841981995</v>
      </c>
      <c r="AO133" s="45">
        <v>-0.41693883416160948</v>
      </c>
      <c r="AP133" s="44">
        <v>9.8564921181223397E-3</v>
      </c>
      <c r="AQ133" s="44">
        <v>1.5519700989372609E-3</v>
      </c>
      <c r="AR133" s="44">
        <v>3.2203394205133407E-2</v>
      </c>
      <c r="AS133" s="44">
        <v>-0.22857427362703514</v>
      </c>
      <c r="AT133" s="60"/>
      <c r="AU133" s="60"/>
      <c r="AV133" s="60"/>
      <c r="AW133" s="60"/>
      <c r="AX133" s="60"/>
      <c r="AY133" s="37">
        <v>3.6014353804028474</v>
      </c>
      <c r="AZ133" s="37">
        <v>3.7330052746131965</v>
      </c>
      <c r="BA133" s="2">
        <v>2.7192021717349073</v>
      </c>
      <c r="BB133" s="2">
        <v>2.4004526989362898</v>
      </c>
      <c r="BC133" s="2">
        <v>1.6701192417788366</v>
      </c>
      <c r="BD133" s="2">
        <v>1.2997117570841397</v>
      </c>
    </row>
    <row r="134" spans="1:56">
      <c r="A134" s="39">
        <v>40633</v>
      </c>
      <c r="B134" s="37">
        <f>LN(RBA!D147)</f>
        <v>12.900389142173522</v>
      </c>
      <c r="C134" s="37">
        <f>LN(RBA!M147)</f>
        <v>12.328644197918354</v>
      </c>
      <c r="D134" s="37">
        <f>LN(RBA!G147)</f>
        <v>4.7655869073939963</v>
      </c>
      <c r="E134" s="37">
        <f>RBA!B147</f>
        <v>4.75</v>
      </c>
      <c r="F134" s="37">
        <f>RBA!C147</f>
        <v>4.9308333333333332</v>
      </c>
      <c r="G134" s="37">
        <f>RBA!F147/RBA!F143*100-100</f>
        <v>6.5861019867510038</v>
      </c>
      <c r="H134" s="37">
        <f>RBA!H147/RBA!H143*100-100</f>
        <v>3.2563025210083936</v>
      </c>
      <c r="I134" s="37">
        <f>LN(RBA!F147/RBA!F146)*400</f>
        <v>7.3032922972570482</v>
      </c>
      <c r="J134" s="37">
        <f>LN(RBA!H147/RBA!H146)*400</f>
        <v>5.7378033025601356</v>
      </c>
      <c r="K134" s="38">
        <f>RBA!I147</f>
        <v>0.125</v>
      </c>
      <c r="L134" s="37">
        <f>LN(RBA!K147)</f>
        <v>7.1950192640475654</v>
      </c>
      <c r="M134" s="37">
        <f>LN(RBA!L147)</f>
        <v>8.2866057529927382</v>
      </c>
      <c r="N134" s="37">
        <f>LN(RBA!O147)</f>
        <v>5.1109494974837038</v>
      </c>
      <c r="O134" s="37">
        <f>RBA!J147</f>
        <v>0.39166666666666666</v>
      </c>
      <c r="P134" s="60"/>
      <c r="Q134" s="41">
        <v>12.914103037859002</v>
      </c>
      <c r="R134" s="41">
        <v>12.3244847089326</v>
      </c>
      <c r="S134" s="41">
        <v>4.6551453993539544</v>
      </c>
      <c r="T134" s="41">
        <v>4.2448780855702619</v>
      </c>
      <c r="U134" s="41">
        <v>4.4222105547048685</v>
      </c>
      <c r="V134" s="41">
        <v>2.8860606658965189</v>
      </c>
      <c r="W134" s="41">
        <v>2.6851467511672107</v>
      </c>
      <c r="X134" s="41">
        <v>2.5147982621173957</v>
      </c>
      <c r="Y134" s="41">
        <v>2.5914718558149068</v>
      </c>
      <c r="Z134" s="42">
        <v>0.43383139444453167</v>
      </c>
      <c r="AA134" s="41">
        <v>7.1819737408482851</v>
      </c>
      <c r="AB134" s="41">
        <v>8.2814590482057273</v>
      </c>
      <c r="AC134" s="41">
        <v>5.0739889642769054</v>
      </c>
      <c r="AD134" s="41">
        <v>0.55707134684558424</v>
      </c>
      <c r="AE134" s="60"/>
      <c r="AF134" s="44">
        <v>-1.3713895685480537E-2</v>
      </c>
      <c r="AG134" s="44">
        <v>4.159488985754578E-3</v>
      </c>
      <c r="AH134" s="44">
        <v>0.11044150804004182</v>
      </c>
      <c r="AI134" s="44">
        <v>0.50512191442973808</v>
      </c>
      <c r="AJ134" s="44">
        <v>0.50862277862846472</v>
      </c>
      <c r="AK134" s="44">
        <v>3.7000413208544849</v>
      </c>
      <c r="AL134" s="44">
        <v>0.57115576984118288</v>
      </c>
      <c r="AM134" s="44">
        <v>4.788494035139653</v>
      </c>
      <c r="AN134" s="44">
        <v>3.1463314467452288</v>
      </c>
      <c r="AO134" s="45">
        <v>-0.30883139444453167</v>
      </c>
      <c r="AP134" s="44">
        <v>1.3045523199280318E-2</v>
      </c>
      <c r="AQ134" s="44">
        <v>5.1467047870108473E-3</v>
      </c>
      <c r="AR134" s="44">
        <v>3.6960533206798374E-2</v>
      </c>
      <c r="AS134" s="44">
        <v>-0.16540468017891757</v>
      </c>
      <c r="AT134" s="60"/>
      <c r="AU134" s="60"/>
      <c r="AV134" s="60"/>
      <c r="AW134" s="60"/>
      <c r="AX134" s="60"/>
      <c r="AY134" s="37">
        <v>3.5224132386595173</v>
      </c>
      <c r="AZ134" s="37">
        <v>3.651537253860802</v>
      </c>
      <c r="BA134" s="2">
        <v>2.6868622791119998</v>
      </c>
      <c r="BB134" s="2">
        <v>2.3621525612378989</v>
      </c>
      <c r="BC134" s="2">
        <v>1.5978201810948605</v>
      </c>
      <c r="BD134" s="2">
        <v>1.2369363276043188</v>
      </c>
    </row>
    <row r="135" spans="1:56">
      <c r="A135" s="39">
        <v>40724</v>
      </c>
      <c r="B135" s="37">
        <f>LN(RBA!D148)</f>
        <v>12.913270649312778</v>
      </c>
      <c r="C135" s="37">
        <f>LN(RBA!M148)</f>
        <v>12.335344981234313</v>
      </c>
      <c r="D135" s="37">
        <f>LN(RBA!G148)</f>
        <v>4.7858236856813487</v>
      </c>
      <c r="E135" s="37">
        <f>RBA!B148</f>
        <v>4.75</v>
      </c>
      <c r="F135" s="37">
        <f>RBA!C148</f>
        <v>4.9649999999999999</v>
      </c>
      <c r="G135" s="37">
        <f>RBA!F148/RBA!F144*100-100</f>
        <v>4.9207779837330747</v>
      </c>
      <c r="H135" s="37">
        <f>RBA!H148/RBA!H144*100-100</f>
        <v>3.5490605427975055</v>
      </c>
      <c r="I135" s="37">
        <f>LN(RBA!F148/RBA!F147)*400</f>
        <v>4.8995385546431507</v>
      </c>
      <c r="J135" s="37">
        <f>LN(RBA!H148/RBA!H147)*400</f>
        <v>3.6455948550825448</v>
      </c>
      <c r="K135" s="38">
        <f>RBA!I148</f>
        <v>0.125</v>
      </c>
      <c r="L135" s="37">
        <f>LN(RBA!K148)</f>
        <v>7.1969344801771955</v>
      </c>
      <c r="M135" s="37">
        <f>LN(RBA!L148)</f>
        <v>8.3025159495478604</v>
      </c>
      <c r="N135" s="37">
        <f>LN(RBA!O148)</f>
        <v>5.151096163306395</v>
      </c>
      <c r="O135" s="37">
        <f>RBA!J148</f>
        <v>0.39166666666666666</v>
      </c>
      <c r="P135" s="60"/>
      <c r="Q135" s="41">
        <v>12.920911727986811</v>
      </c>
      <c r="R135" s="41">
        <v>12.331395524788775</v>
      </c>
      <c r="S135" s="41">
        <v>4.6574175160560651</v>
      </c>
      <c r="T135" s="41">
        <v>4.1299210986506676</v>
      </c>
      <c r="U135" s="41">
        <v>4.2985301389896522</v>
      </c>
      <c r="V135" s="41">
        <v>2.6874027067135517</v>
      </c>
      <c r="W135" s="41">
        <v>2.6450861324380295</v>
      </c>
      <c r="X135" s="41">
        <v>2.3033464321106307</v>
      </c>
      <c r="Y135" s="41">
        <v>2.5465150063615862</v>
      </c>
      <c r="Z135" s="42">
        <v>0.34029288341521097</v>
      </c>
      <c r="AA135" s="41">
        <v>7.2010303024931259</v>
      </c>
      <c r="AB135" s="41">
        <v>8.3026450568759635</v>
      </c>
      <c r="AC135" s="41">
        <v>5.0800266173228881</v>
      </c>
      <c r="AD135" s="41">
        <v>0.50241564254208182</v>
      </c>
      <c r="AE135" s="60"/>
      <c r="AF135" s="44">
        <v>-7.6410786740321868E-3</v>
      </c>
      <c r="AG135" s="44">
        <v>3.9494564455377912E-3</v>
      </c>
      <c r="AH135" s="44">
        <v>0.12840616962528362</v>
      </c>
      <c r="AI135" s="44">
        <v>0.62007890134933241</v>
      </c>
      <c r="AJ135" s="44">
        <v>0.66646986101034766</v>
      </c>
      <c r="AK135" s="44">
        <v>2.233375277019523</v>
      </c>
      <c r="AL135" s="44">
        <v>0.90397441035947601</v>
      </c>
      <c r="AM135" s="44">
        <v>2.59619212253252</v>
      </c>
      <c r="AN135" s="44">
        <v>1.0990798487209585</v>
      </c>
      <c r="AO135" s="45">
        <v>-0.21529288341521097</v>
      </c>
      <c r="AP135" s="44">
        <v>-4.0958223159304197E-3</v>
      </c>
      <c r="AQ135" s="44">
        <v>-1.2910732810311742E-4</v>
      </c>
      <c r="AR135" s="44">
        <v>7.1069545983506899E-2</v>
      </c>
      <c r="AS135" s="44">
        <v>-0.11074897587541516</v>
      </c>
      <c r="AT135" s="60"/>
      <c r="AU135" s="60"/>
      <c r="AV135" s="60"/>
      <c r="AW135" s="60"/>
      <c r="AX135" s="60"/>
      <c r="AY135" s="37">
        <v>3.4433910969161872</v>
      </c>
      <c r="AZ135" s="37">
        <v>3.5700692331084074</v>
      </c>
      <c r="BA135" s="2">
        <v>2.6545223864890932</v>
      </c>
      <c r="BB135" s="2">
        <v>2.3238524235395088</v>
      </c>
      <c r="BC135" s="2">
        <v>1.5255211204108843</v>
      </c>
      <c r="BD135" s="2">
        <v>1.174160898124498</v>
      </c>
    </row>
    <row r="136" spans="1:56">
      <c r="A136" s="39">
        <v>40816</v>
      </c>
      <c r="B136" s="37">
        <f>LN(RBA!D149)</f>
        <v>12.926652583491357</v>
      </c>
      <c r="C136" s="37">
        <f>LN(RBA!M149)</f>
        <v>12.341560248526918</v>
      </c>
      <c r="D136" s="37">
        <f>LN(RBA!G149)</f>
        <v>4.8007369695320667</v>
      </c>
      <c r="E136" s="37">
        <f>RBA!B149</f>
        <v>4.75</v>
      </c>
      <c r="F136" s="37">
        <f>RBA!C149</f>
        <v>4.8741666666666665</v>
      </c>
      <c r="G136" s="37">
        <f>RBA!F149/RBA!F145*100-100</f>
        <v>4.646824002607346</v>
      </c>
      <c r="H136" s="37">
        <f>RBA!H149/RBA!H145*100-100</f>
        <v>3.4196891191709824</v>
      </c>
      <c r="I136" s="37">
        <f>LN(RBA!F149/RBA!F148)*400</f>
        <v>1.9715838163445754</v>
      </c>
      <c r="J136" s="37">
        <f>LN(RBA!H149/RBA!H148)*400</f>
        <v>2.4120676106364924</v>
      </c>
      <c r="K136" s="38">
        <f>RBA!I149</f>
        <v>0.125</v>
      </c>
      <c r="L136" s="37">
        <f>LN(RBA!K149)</f>
        <v>7.1816482167928148</v>
      </c>
      <c r="M136" s="37">
        <f>LN(RBA!L149)</f>
        <v>8.3211286712219241</v>
      </c>
      <c r="N136" s="37">
        <f>LN(RBA!O149)</f>
        <v>5.1251930346417662</v>
      </c>
      <c r="O136" s="37">
        <f>RBA!J149</f>
        <v>0.39166666666666666</v>
      </c>
      <c r="P136" s="60"/>
      <c r="Q136" s="41">
        <v>12.927741738226912</v>
      </c>
      <c r="R136" s="41">
        <v>12.338203040606603</v>
      </c>
      <c r="S136" s="41">
        <v>4.6577123699775376</v>
      </c>
      <c r="T136" s="41">
        <v>4.0117043670747705</v>
      </c>
      <c r="U136" s="41">
        <v>4.171817342623112</v>
      </c>
      <c r="V136" s="41">
        <v>2.4774545580752809</v>
      </c>
      <c r="W136" s="41">
        <v>2.601574705530461</v>
      </c>
      <c r="X136" s="41">
        <v>2.0871603003468189</v>
      </c>
      <c r="Y136" s="41">
        <v>2.4983147427728492</v>
      </c>
      <c r="Z136" s="42">
        <v>0.26089772439376202</v>
      </c>
      <c r="AA136" s="41">
        <v>7.2204323265213768</v>
      </c>
      <c r="AB136" s="41">
        <v>8.323190867582996</v>
      </c>
      <c r="AC136" s="41">
        <v>5.0849379402276043</v>
      </c>
      <c r="AD136" s="41">
        <v>0.45582443103284148</v>
      </c>
      <c r="AE136" s="60"/>
      <c r="AF136" s="44">
        <v>-1.0891547355544873E-3</v>
      </c>
      <c r="AG136" s="44">
        <v>3.3572079203150196E-3</v>
      </c>
      <c r="AH136" s="44">
        <v>0.14302459955452917</v>
      </c>
      <c r="AI136" s="44">
        <v>0.73829563292522948</v>
      </c>
      <c r="AJ136" s="44">
        <v>0.70234932404355455</v>
      </c>
      <c r="AK136" s="44">
        <v>2.169369444532065</v>
      </c>
      <c r="AL136" s="44">
        <v>0.8181144136405214</v>
      </c>
      <c r="AM136" s="44">
        <v>-0.11557648400224352</v>
      </c>
      <c r="AN136" s="44">
        <v>-8.6247132136356708E-2</v>
      </c>
      <c r="AO136" s="45">
        <v>-0.13589772439376202</v>
      </c>
      <c r="AP136" s="44">
        <v>-3.8784109728561944E-2</v>
      </c>
      <c r="AQ136" s="44">
        <v>-2.0621963610718552E-3</v>
      </c>
      <c r="AR136" s="44">
        <v>4.0255094414161974E-2</v>
      </c>
      <c r="AS136" s="44">
        <v>-6.4157764366174819E-2</v>
      </c>
      <c r="AT136" s="60"/>
      <c r="AU136" s="60"/>
      <c r="AV136" s="60"/>
      <c r="AW136" s="60"/>
      <c r="AX136" s="60"/>
      <c r="AY136" s="37">
        <v>3.3643689551728571</v>
      </c>
      <c r="AZ136" s="37">
        <v>3.4886012123560128</v>
      </c>
      <c r="BA136" s="2">
        <v>2.6221824938661866</v>
      </c>
      <c r="BB136" s="2">
        <v>2.2855522858411188</v>
      </c>
      <c r="BC136" s="2">
        <v>1.4532220597269081</v>
      </c>
      <c r="BD136" s="2">
        <v>1.1113854686446771</v>
      </c>
    </row>
    <row r="137" spans="1:56">
      <c r="A137" s="39">
        <v>40908</v>
      </c>
      <c r="B137" s="37">
        <f>LN(RBA!D150)</f>
        <v>12.937408757139266</v>
      </c>
      <c r="C137" s="37">
        <f>LN(RBA!M150)</f>
        <v>12.345482351964494</v>
      </c>
      <c r="D137" s="37">
        <f>LN(RBA!G150)</f>
        <v>4.7561730595246186</v>
      </c>
      <c r="E137" s="37">
        <f>RBA!B150</f>
        <v>4.5209999999999999</v>
      </c>
      <c r="F137" s="37">
        <f>RBA!C150</f>
        <v>4.6183333333333332</v>
      </c>
      <c r="G137" s="37">
        <f>RBA!F150/RBA!F146*100-100</f>
        <v>2.6580779036675608</v>
      </c>
      <c r="H137" s="37">
        <f>RBA!H150/RBA!H146*100-100</f>
        <v>2.9927760577915308</v>
      </c>
      <c r="I137" s="37">
        <f>LN(RBA!F150/RBA!F149)*400</f>
        <v>-3.6809554540483931</v>
      </c>
      <c r="J137" s="37">
        <f>LN(RBA!H150/RBA!H149)*400</f>
        <v>0</v>
      </c>
      <c r="K137" s="38">
        <f>RBA!I150</f>
        <v>0.125</v>
      </c>
      <c r="L137" s="37">
        <f>LN(RBA!K150)</f>
        <v>7.1998052980506033</v>
      </c>
      <c r="M137" s="37">
        <f>LN(RBA!L150)</f>
        <v>8.3411855796531995</v>
      </c>
      <c r="N137" s="37">
        <f>LN(RBA!O150)</f>
        <v>5.1116864660020553</v>
      </c>
      <c r="O137" s="37">
        <f>RBA!J150</f>
        <v>0.39166666666666666</v>
      </c>
      <c r="P137" s="60"/>
      <c r="Q137" s="41">
        <v>12.934577128699763</v>
      </c>
      <c r="R137" s="41">
        <v>12.344906537061872</v>
      </c>
      <c r="S137" s="41">
        <v>4.6560206214620399</v>
      </c>
      <c r="T137" s="41">
        <v>3.8900639997414381</v>
      </c>
      <c r="U137" s="41">
        <v>4.0422454547139512</v>
      </c>
      <c r="V137" s="41">
        <v>2.2610253572738599</v>
      </c>
      <c r="W137" s="41">
        <v>2.5550630413216417</v>
      </c>
      <c r="X137" s="41">
        <v>1.8737470744355709</v>
      </c>
      <c r="Y137" s="41">
        <v>2.4486300219550277</v>
      </c>
      <c r="Z137" s="42">
        <v>0.19508578264816498</v>
      </c>
      <c r="AA137" s="41">
        <v>7.2403063517206157</v>
      </c>
      <c r="AB137" s="41">
        <v>8.343136292294151</v>
      </c>
      <c r="AC137" s="41">
        <v>5.088636084565044</v>
      </c>
      <c r="AD137" s="41">
        <v>0.41677909785758799</v>
      </c>
      <c r="AE137" s="60"/>
      <c r="AF137" s="44">
        <v>2.8316284395035751E-3</v>
      </c>
      <c r="AG137" s="44">
        <v>5.7581490262137436E-4</v>
      </c>
      <c r="AH137" s="44">
        <v>0.10015243806257867</v>
      </c>
      <c r="AI137" s="44">
        <v>0.63093600025856178</v>
      </c>
      <c r="AJ137" s="44">
        <v>0.57608787861938193</v>
      </c>
      <c r="AK137" s="44">
        <v>0.39705254639370091</v>
      </c>
      <c r="AL137" s="44">
        <v>0.43771301646988903</v>
      </c>
      <c r="AM137" s="44">
        <v>-5.554702528483964</v>
      </c>
      <c r="AN137" s="44">
        <v>-2.4486300219550277</v>
      </c>
      <c r="AO137" s="45">
        <v>-7.0085782648164979E-2</v>
      </c>
      <c r="AP137" s="44">
        <v>-4.0501053670012332E-2</v>
      </c>
      <c r="AQ137" s="44">
        <v>-1.9507126409514797E-3</v>
      </c>
      <c r="AR137" s="44">
        <v>2.3050381437011325E-2</v>
      </c>
      <c r="AS137" s="44">
        <v>-2.5112431190921325E-2</v>
      </c>
      <c r="AT137" s="60"/>
      <c r="AU137" s="60"/>
      <c r="AV137" s="60"/>
      <c r="AW137" s="60"/>
      <c r="AX137" s="60"/>
      <c r="AY137" s="37">
        <v>3.2853468134295269</v>
      </c>
      <c r="AZ137" s="37">
        <v>3.4071331916036183</v>
      </c>
      <c r="BA137" s="2">
        <v>2.58984260124328</v>
      </c>
      <c r="BB137" s="2">
        <v>2.2472521481427288</v>
      </c>
      <c r="BC137" s="2">
        <v>1.3809229990429319</v>
      </c>
      <c r="BD137" s="2">
        <v>1.0486100391648563</v>
      </c>
    </row>
    <row r="138" spans="1:56">
      <c r="A138" s="39">
        <v>40999</v>
      </c>
      <c r="B138" s="37">
        <f>LN(RBA!D151)</f>
        <v>12.946933220274579</v>
      </c>
      <c r="C138" s="37">
        <f>LN(RBA!M151)</f>
        <v>12.359295752437511</v>
      </c>
      <c r="D138" s="37">
        <f>LN(RBA!G151)</f>
        <v>4.705015520957808</v>
      </c>
      <c r="E138" s="37">
        <f>RBA!B151</f>
        <v>4.25</v>
      </c>
      <c r="F138" s="37">
        <f>RBA!C151</f>
        <v>4.4074999999999998</v>
      </c>
      <c r="G138" s="37">
        <f>RBA!F151/RBA!F147*100-100</f>
        <v>8.3230166042213227E-2</v>
      </c>
      <c r="H138" s="37">
        <f>RBA!H151/RBA!H147*100-100</f>
        <v>1.6276703967446764</v>
      </c>
      <c r="I138" s="37">
        <f>LN(RBA!F151/RBA!F150)*400</f>
        <v>-2.8573847211549417</v>
      </c>
      <c r="J138" s="37">
        <f>LN(RBA!H151/RBA!H150)*400</f>
        <v>0.40060093483584014</v>
      </c>
      <c r="K138" s="38">
        <f>RBA!I151</f>
        <v>0.125</v>
      </c>
      <c r="L138" s="37">
        <f>LN(RBA!K151)</f>
        <v>7.1974368511014584</v>
      </c>
      <c r="M138" s="37">
        <f>LN(RBA!L151)</f>
        <v>8.3603868551194402</v>
      </c>
      <c r="N138" s="37">
        <f>LN(RBA!O151)</f>
        <v>5.1496949916334334</v>
      </c>
      <c r="O138" s="37">
        <f>RBA!J151</f>
        <v>0.39166666666666666</v>
      </c>
      <c r="P138" s="60"/>
      <c r="Q138" s="41">
        <v>12.941401278804118</v>
      </c>
      <c r="R138" s="41">
        <v>12.351507393085331</v>
      </c>
      <c r="S138" s="41">
        <v>4.652422321227963</v>
      </c>
      <c r="T138" s="41">
        <v>3.7652975403201179</v>
      </c>
      <c r="U138" s="41">
        <v>3.9104267326984021</v>
      </c>
      <c r="V138" s="41">
        <v>2.0442800975042754</v>
      </c>
      <c r="W138" s="41">
        <v>2.5065130321972351</v>
      </c>
      <c r="X138" s="41">
        <v>1.6705417266839966</v>
      </c>
      <c r="Y138" s="41">
        <v>2.3991658963568696</v>
      </c>
      <c r="Z138" s="42">
        <v>0.14221198736865401</v>
      </c>
      <c r="AA138" s="41">
        <v>7.2607546768098441</v>
      </c>
      <c r="AB138" s="41">
        <v>8.3625198541040326</v>
      </c>
      <c r="AC138" s="41">
        <v>5.0910593613432082</v>
      </c>
      <c r="AD138" s="41">
        <v>0.38472092995331741</v>
      </c>
      <c r="AE138" s="60"/>
      <c r="AF138" s="44">
        <v>5.531941470460211E-3</v>
      </c>
      <c r="AG138" s="44">
        <v>7.7883593521796968E-3</v>
      </c>
      <c r="AH138" s="44">
        <v>5.2593199729844997E-2</v>
      </c>
      <c r="AI138" s="44">
        <v>0.48470245967988212</v>
      </c>
      <c r="AJ138" s="44">
        <v>0.49707326730159762</v>
      </c>
      <c r="AK138" s="44">
        <v>-1.9610499314620622</v>
      </c>
      <c r="AL138" s="44">
        <v>-0.8788426354525587</v>
      </c>
      <c r="AM138" s="44">
        <v>-4.5279264478389383</v>
      </c>
      <c r="AN138" s="44">
        <v>-1.9985649615210295</v>
      </c>
      <c r="AO138" s="45">
        <v>-1.7211987368654008E-2</v>
      </c>
      <c r="AP138" s="44">
        <v>-6.3317825708385733E-2</v>
      </c>
      <c r="AQ138" s="44">
        <v>-2.1329989845924047E-3</v>
      </c>
      <c r="AR138" s="44">
        <v>5.8635630290225116E-2</v>
      </c>
      <c r="AS138" s="44">
        <v>6.9457367133492487E-3</v>
      </c>
      <c r="AT138" s="60"/>
      <c r="AU138" s="60"/>
      <c r="AV138" s="60"/>
      <c r="AW138" s="60"/>
      <c r="AX138" s="60"/>
      <c r="AY138" s="37">
        <v>3.2063246716861968</v>
      </c>
      <c r="AZ138" s="37">
        <v>3.3256651708512219</v>
      </c>
      <c r="BA138" s="2">
        <v>2.5575027086203725</v>
      </c>
      <c r="BB138" s="2">
        <v>2.2089520104443388</v>
      </c>
      <c r="BC138" s="2">
        <v>1.3086239383589557</v>
      </c>
      <c r="BD138" s="2">
        <v>0.98583460968503545</v>
      </c>
    </row>
    <row r="139" spans="1:56">
      <c r="A139" s="39">
        <v>41090</v>
      </c>
      <c r="B139" s="37">
        <f>LN(RBA!D152)</f>
        <v>12.954228709120919</v>
      </c>
      <c r="C139" s="37">
        <f>LN(RBA!M152)</f>
        <v>12.363614710959906</v>
      </c>
      <c r="D139" s="37">
        <f>LN(RBA!G152)</f>
        <v>4.6959245492565556</v>
      </c>
      <c r="E139" s="37">
        <f>RBA!B152</f>
        <v>3.8536666666666668</v>
      </c>
      <c r="F139" s="37">
        <f>RBA!C152</f>
        <v>3.7833333333333332</v>
      </c>
      <c r="G139" s="37">
        <f>RBA!F152/RBA!F148*100-100</f>
        <v>-0.40324275803669707</v>
      </c>
      <c r="H139" s="37">
        <f>RBA!H152/RBA!H148*100-100</f>
        <v>1.209677419354847</v>
      </c>
      <c r="I139" s="37">
        <f>LN(RBA!F152/RBA!F151)*400</f>
        <v>2.9505244631910248</v>
      </c>
      <c r="J139" s="37">
        <f>LN(RBA!H152/RBA!H151)*400</f>
        <v>1.9970086412483938</v>
      </c>
      <c r="K139" s="38">
        <f>RBA!I152</f>
        <v>0.125</v>
      </c>
      <c r="L139" s="37">
        <f>LN(RBA!K152)</f>
        <v>7.2169091730850496</v>
      </c>
      <c r="M139" s="37">
        <f>LN(RBA!L152)</f>
        <v>8.3806912195583099</v>
      </c>
      <c r="N139" s="37">
        <f>LN(RBA!O152)</f>
        <v>5.1200729993231597</v>
      </c>
      <c r="O139" s="37">
        <f>RBA!J152</f>
        <v>0.39166666666666666</v>
      </c>
      <c r="P139" s="60"/>
      <c r="Q139" s="41">
        <v>12.948199337706512</v>
      </c>
      <c r="R139" s="41">
        <v>12.358007347492043</v>
      </c>
      <c r="S139" s="41">
        <v>4.6470601152674886</v>
      </c>
      <c r="T139" s="41">
        <v>3.6380968674804199</v>
      </c>
      <c r="U139" s="41">
        <v>3.777333488936836</v>
      </c>
      <c r="V139" s="41">
        <v>1.8336319298030108</v>
      </c>
      <c r="W139" s="41">
        <v>2.4571601411781989</v>
      </c>
      <c r="X139" s="41">
        <v>1.4815075403189042</v>
      </c>
      <c r="Y139" s="41">
        <v>2.3500970246634023</v>
      </c>
      <c r="Z139" s="42">
        <v>0.10158746413130817</v>
      </c>
      <c r="AA139" s="41">
        <v>7.2818542873495229</v>
      </c>
      <c r="AB139" s="41">
        <v>8.3813788569118479</v>
      </c>
      <c r="AC139" s="41">
        <v>5.0921604880584965</v>
      </c>
      <c r="AD139" s="41">
        <v>0.35907551898753171</v>
      </c>
      <c r="AE139" s="60"/>
      <c r="AF139" s="44">
        <v>6.0293714144066257E-3</v>
      </c>
      <c r="AG139" s="44">
        <v>5.60736346786328E-3</v>
      </c>
      <c r="AH139" s="44">
        <v>4.8864433989066924E-2</v>
      </c>
      <c r="AI139" s="44">
        <v>0.21556979918624686</v>
      </c>
      <c r="AJ139" s="44">
        <v>5.9998443964972559E-3</v>
      </c>
      <c r="AK139" s="44">
        <v>-2.2368746878397081</v>
      </c>
      <c r="AL139" s="44">
        <v>-1.247482721823352</v>
      </c>
      <c r="AM139" s="44">
        <v>1.4690169228721206</v>
      </c>
      <c r="AN139" s="44">
        <v>-0.35308838341500848</v>
      </c>
      <c r="AO139" s="45">
        <v>2.3412535868691825E-2</v>
      </c>
      <c r="AP139" s="44">
        <v>-6.4945114264473247E-2</v>
      </c>
      <c r="AQ139" s="44">
        <v>-6.8763735353805089E-4</v>
      </c>
      <c r="AR139" s="44">
        <v>2.7912511264663209E-2</v>
      </c>
      <c r="AS139" s="44">
        <v>3.2591147679134957E-2</v>
      </c>
      <c r="AT139" s="60"/>
      <c r="AU139" s="60"/>
      <c r="AV139" s="60"/>
      <c r="AW139" s="60"/>
      <c r="AX139" s="60"/>
      <c r="AY139" s="37">
        <v>3.1273025299428667</v>
      </c>
      <c r="AZ139" s="37">
        <v>3.2441971500988274</v>
      </c>
      <c r="BA139" s="2">
        <v>2.5251628159974659</v>
      </c>
      <c r="BB139" s="2">
        <v>2.1706518727459487</v>
      </c>
      <c r="BC139" s="2">
        <v>1.2363248776749796</v>
      </c>
      <c r="BD139" s="2">
        <v>0.9230591802052146</v>
      </c>
    </row>
    <row r="140" spans="1:56">
      <c r="A140" s="39">
        <v>41182</v>
      </c>
      <c r="B140" s="37">
        <f>LN(RBA!D153)</f>
        <v>12.960140874556069</v>
      </c>
      <c r="C140" s="37">
        <f>LN(RBA!M153)</f>
        <v>12.366446776591303</v>
      </c>
      <c r="D140" s="37">
        <f>LN(RBA!G153)</f>
        <v>4.6510991178764911</v>
      </c>
      <c r="E140" s="37">
        <f>RBA!B153</f>
        <v>3.5</v>
      </c>
      <c r="F140" s="37">
        <f>RBA!C153</f>
        <v>3.5508333333333333</v>
      </c>
      <c r="G140" s="37">
        <f>RBA!F153/RBA!F149*100-100</f>
        <v>-1.2724922818942161</v>
      </c>
      <c r="H140" s="37">
        <f>RBA!H153/RBA!H149*100-100</f>
        <v>2.0040080160320599</v>
      </c>
      <c r="I140" s="37">
        <f>LN(RBA!F153/RBA!F152)*400</f>
        <v>-1.5348155254300071</v>
      </c>
      <c r="J140" s="37">
        <f>LN(RBA!H153/RBA!H152)*400</f>
        <v>5.5391587435174134</v>
      </c>
      <c r="K140" s="38">
        <f>RBA!I153</f>
        <v>0.125</v>
      </c>
      <c r="L140" s="37">
        <f>LN(RBA!K153)</f>
        <v>7.2673181488456233</v>
      </c>
      <c r="M140" s="37">
        <f>LN(RBA!L153)</f>
        <v>8.3992372408109262</v>
      </c>
      <c r="N140" s="37">
        <f>LN(RBA!O153)</f>
        <v>5.1485829816648616</v>
      </c>
      <c r="O140" s="37">
        <f>RBA!J153</f>
        <v>0.39166666666666666</v>
      </c>
      <c r="P140" s="60"/>
      <c r="Q140" s="41">
        <v>12.954959912036903</v>
      </c>
      <c r="R140" s="41">
        <v>12.364413006821673</v>
      </c>
      <c r="S140" s="41">
        <v>4.640109520322631</v>
      </c>
      <c r="T140" s="41">
        <v>3.5094567989292567</v>
      </c>
      <c r="U140" s="41">
        <v>3.6442487065816889</v>
      </c>
      <c r="V140" s="41">
        <v>1.6342683489993868</v>
      </c>
      <c r="W140" s="41">
        <v>2.4076905546383345</v>
      </c>
      <c r="X140" s="41">
        <v>1.3077778445372032</v>
      </c>
      <c r="Y140" s="41">
        <v>2.300348962458703</v>
      </c>
      <c r="Z140" s="42">
        <v>7.2512581020101247E-2</v>
      </c>
      <c r="AA140" s="41">
        <v>7.3036425952590474</v>
      </c>
      <c r="AB140" s="41">
        <v>8.3997492714924409</v>
      </c>
      <c r="AC140" s="41">
        <v>5.0919288294762417</v>
      </c>
      <c r="AD140" s="41">
        <v>0.3392727977131787</v>
      </c>
      <c r="AE140" s="60"/>
      <c r="AF140" s="44">
        <v>5.1809625191658881E-3</v>
      </c>
      <c r="AG140" s="44">
        <v>2.0337697696302115E-3</v>
      </c>
      <c r="AH140" s="44">
        <v>1.0989597553860087E-2</v>
      </c>
      <c r="AI140" s="44">
        <v>-9.4567989292566601E-3</v>
      </c>
      <c r="AJ140" s="44">
        <v>-9.3415373248355582E-2</v>
      </c>
      <c r="AK140" s="44">
        <v>-2.9067606308936029</v>
      </c>
      <c r="AL140" s="44">
        <v>-0.40368253860627457</v>
      </c>
      <c r="AM140" s="44">
        <v>-2.8425933699672106</v>
      </c>
      <c r="AN140" s="44">
        <v>3.2388097810587104</v>
      </c>
      <c r="AO140" s="45">
        <v>5.2487418979898753E-2</v>
      </c>
      <c r="AP140" s="44">
        <v>-3.6324446413424027E-2</v>
      </c>
      <c r="AQ140" s="44">
        <v>-5.1203068151473019E-4</v>
      </c>
      <c r="AR140" s="44">
        <v>5.6654152188619911E-2</v>
      </c>
      <c r="AS140" s="44">
        <v>5.2393868953487965E-2</v>
      </c>
      <c r="AT140" s="60"/>
      <c r="AU140" s="60"/>
      <c r="AV140" s="60"/>
      <c r="AW140" s="60"/>
      <c r="AX140" s="60"/>
      <c r="AY140" s="37">
        <v>3.0482803881995348</v>
      </c>
      <c r="AZ140" s="37">
        <v>3.1627291293464328</v>
      </c>
      <c r="BA140" s="2">
        <v>2.4928229233745594</v>
      </c>
      <c r="BB140" s="2">
        <v>2.1323517350475587</v>
      </c>
      <c r="BC140" s="2">
        <v>1.1640258169910016</v>
      </c>
      <c r="BD140" s="2">
        <v>0.86028375072539376</v>
      </c>
    </row>
    <row r="141" spans="1:56">
      <c r="A141" s="39">
        <v>41274</v>
      </c>
      <c r="B141" s="37">
        <f>LN(RBA!D154)</f>
        <v>12.965012248265102</v>
      </c>
      <c r="C141" s="37">
        <f>LN(RBA!M154)</f>
        <v>12.368246765588006</v>
      </c>
      <c r="D141" s="37">
        <f>LN(RBA!G154)</f>
        <v>4.6337576428400036</v>
      </c>
      <c r="E141" s="37">
        <f>RBA!B154</f>
        <v>3.1836666666666669</v>
      </c>
      <c r="F141" s="37">
        <f>RBA!C154</f>
        <v>3.1724999999999999</v>
      </c>
      <c r="G141" s="37">
        <f>RBA!F154/RBA!F150*100-100</f>
        <v>-0.43548723077182672</v>
      </c>
      <c r="H141" s="37">
        <f>RBA!H154/RBA!H150*100-100</f>
        <v>2.204408817635283</v>
      </c>
      <c r="I141" s="37">
        <f>LN(RBA!F154/RBA!F153)*400</f>
        <v>-0.30407717031906367</v>
      </c>
      <c r="J141" s="37">
        <f>LN(RBA!H154/RBA!H153)*400</f>
        <v>0.78508366713947553</v>
      </c>
      <c r="K141" s="38">
        <f>RBA!I154</f>
        <v>0.125</v>
      </c>
      <c r="L141" s="37">
        <f>LN(RBA!K154)</f>
        <v>7.2846796131487244</v>
      </c>
      <c r="M141" s="37">
        <f>LN(RBA!L154)</f>
        <v>8.4127153971563278</v>
      </c>
      <c r="N141" s="37">
        <f>LN(RBA!O154)</f>
        <v>5.1403675615759612</v>
      </c>
      <c r="O141" s="37">
        <f>RBA!J154</f>
        <v>0.39166666666666666</v>
      </c>
      <c r="P141" s="60"/>
      <c r="Q141" s="41">
        <v>12.961675376782386</v>
      </c>
      <c r="R141" s="41">
        <v>12.370734482216053</v>
      </c>
      <c r="S141" s="41">
        <v>4.6317765934066477</v>
      </c>
      <c r="T141" s="41">
        <v>3.3805068834980312</v>
      </c>
      <c r="U141" s="41">
        <v>3.5124591186881449</v>
      </c>
      <c r="V141" s="41">
        <v>1.4499788032428236</v>
      </c>
      <c r="W141" s="41">
        <v>2.3580107822503034</v>
      </c>
      <c r="X141" s="41">
        <v>1.1514041041125984</v>
      </c>
      <c r="Y141" s="41">
        <v>2.2486265850872149</v>
      </c>
      <c r="Z141" s="42">
        <v>5.4302338953924896E-2</v>
      </c>
      <c r="AA141" s="41">
        <v>7.3261164217613981</v>
      </c>
      <c r="AB141" s="41">
        <v>8.4176666388473116</v>
      </c>
      <c r="AC141" s="41">
        <v>5.0903711956813185</v>
      </c>
      <c r="AD141" s="41">
        <v>0.32476306835050567</v>
      </c>
      <c r="AE141" s="60"/>
      <c r="AF141" s="44">
        <v>3.3368714827162194E-3</v>
      </c>
      <c r="AG141" s="44">
        <v>-2.4877166280461438E-3</v>
      </c>
      <c r="AH141" s="44">
        <v>1.9810494333558637E-3</v>
      </c>
      <c r="AI141" s="44">
        <v>-0.19684021683136432</v>
      </c>
      <c r="AJ141" s="44">
        <v>-0.33995911868814499</v>
      </c>
      <c r="AK141" s="44">
        <v>-1.8854660340146503</v>
      </c>
      <c r="AL141" s="44">
        <v>-0.1536019646150204</v>
      </c>
      <c r="AM141" s="44">
        <v>-1.4554812744316621</v>
      </c>
      <c r="AN141" s="44">
        <v>-1.4635429179477395</v>
      </c>
      <c r="AO141" s="45">
        <v>7.0697661046075111E-2</v>
      </c>
      <c r="AP141" s="44">
        <v>-4.1436808612673737E-2</v>
      </c>
      <c r="AQ141" s="44">
        <v>-4.9512416909838208E-3</v>
      </c>
      <c r="AR141" s="44">
        <v>4.9996365894642736E-2</v>
      </c>
      <c r="AS141" s="44">
        <v>6.6903598316160995E-2</v>
      </c>
      <c r="AT141" s="60"/>
      <c r="AU141" s="60"/>
      <c r="AV141" s="60"/>
      <c r="AW141" s="60"/>
      <c r="AX141" s="60"/>
      <c r="AY141" s="37">
        <v>2.9692582464562047</v>
      </c>
      <c r="AZ141" s="37">
        <v>3.0812611085940382</v>
      </c>
      <c r="BA141" s="2">
        <v>2.4604830307516519</v>
      </c>
      <c r="BB141" s="2">
        <v>2.0940515973491687</v>
      </c>
      <c r="BC141" s="2">
        <v>1.0917267563070254</v>
      </c>
      <c r="BD141" s="2">
        <v>0.79750832124557292</v>
      </c>
    </row>
    <row r="142" spans="1:56">
      <c r="A142" s="39">
        <v>41364</v>
      </c>
      <c r="B142" s="37">
        <f>LN(RBA!D155)</f>
        <v>12.969387007804839</v>
      </c>
      <c r="C142" s="37">
        <f>LN(RBA!M155)</f>
        <v>12.37358508667042</v>
      </c>
      <c r="D142" s="37">
        <f>LN(RBA!G155)</f>
        <v>4.6405373298253823</v>
      </c>
      <c r="E142" s="37">
        <f>RBA!B155</f>
        <v>3</v>
      </c>
      <c r="F142" s="37">
        <f>RBA!C155</f>
        <v>2.9966666666666661</v>
      </c>
      <c r="G142" s="37">
        <f>RBA!F155/RBA!F151*100-100</f>
        <v>0.72728451863517307</v>
      </c>
      <c r="H142" s="37">
        <f>RBA!H155/RBA!H151*100-100</f>
        <v>2.5025025025024945</v>
      </c>
      <c r="I142" s="37">
        <f>LN(RBA!F155/RBA!F154)*400</f>
        <v>1.7869784657671628</v>
      </c>
      <c r="J142" s="37">
        <f>LN(RBA!H155/RBA!H154)*400</f>
        <v>1.565559728454526</v>
      </c>
      <c r="K142" s="38">
        <f>RBA!I155</f>
        <v>0.125</v>
      </c>
      <c r="L142" s="37">
        <f>LN(RBA!K155)</f>
        <v>7.3293168084769924</v>
      </c>
      <c r="M142" s="37">
        <f>LN(RBA!L155)</f>
        <v>8.4281425000742551</v>
      </c>
      <c r="N142" s="37">
        <f>LN(RBA!O155)</f>
        <v>5.1641434008088982</v>
      </c>
      <c r="O142" s="37">
        <f>RBA!J155</f>
        <v>0.39166666666666666</v>
      </c>
      <c r="P142" s="60"/>
      <c r="Q142" s="41">
        <v>12.968341345031632</v>
      </c>
      <c r="R142" s="41">
        <v>12.376983155923122</v>
      </c>
      <c r="S142" s="41">
        <v>4.6222742600312685</v>
      </c>
      <c r="T142" s="41">
        <v>3.2523707595188167</v>
      </c>
      <c r="U142" s="41">
        <v>3.3831930737031088</v>
      </c>
      <c r="V142" s="41">
        <v>1.2827360152884337</v>
      </c>
      <c r="W142" s="41">
        <v>2.3077750321001385</v>
      </c>
      <c r="X142" s="41">
        <v>1.0126611629625653</v>
      </c>
      <c r="Y142" s="41">
        <v>2.1956590240065439</v>
      </c>
      <c r="Z142" s="42">
        <v>4.6304543488533252E-2</v>
      </c>
      <c r="AA142" s="41">
        <v>7.349249885300547</v>
      </c>
      <c r="AB142" s="41">
        <v>8.4351661799587863</v>
      </c>
      <c r="AC142" s="41">
        <v>5.0875298056037206</v>
      </c>
      <c r="AD142" s="41">
        <v>0.31502937928785602</v>
      </c>
      <c r="AE142" s="60"/>
      <c r="AF142" s="44">
        <v>1.0456627732065016E-3</v>
      </c>
      <c r="AG142" s="44">
        <v>-3.3980692527020295E-3</v>
      </c>
      <c r="AH142" s="44">
        <v>1.826306979411374E-2</v>
      </c>
      <c r="AI142" s="44">
        <v>-0.25237075951881671</v>
      </c>
      <c r="AJ142" s="44">
        <v>-0.3865264070364427</v>
      </c>
      <c r="AK142" s="44">
        <v>-0.55545149665326066</v>
      </c>
      <c r="AL142" s="44">
        <v>0.19472747040235605</v>
      </c>
      <c r="AM142" s="44">
        <v>0.77431730280459754</v>
      </c>
      <c r="AN142" s="44">
        <v>-0.63009929555201794</v>
      </c>
      <c r="AO142" s="45">
        <v>7.8695456511466755E-2</v>
      </c>
      <c r="AP142" s="44">
        <v>-1.9933076823554607E-2</v>
      </c>
      <c r="AQ142" s="44">
        <v>-7.0236798845311199E-3</v>
      </c>
      <c r="AR142" s="44">
        <v>7.6613595205177631E-2</v>
      </c>
      <c r="AS142" s="44">
        <v>7.6637287378810648E-2</v>
      </c>
      <c r="AT142" s="60"/>
      <c r="AU142" s="60"/>
      <c r="AV142" s="60"/>
      <c r="AW142" s="60"/>
      <c r="AX142" s="60"/>
      <c r="AY142" s="37">
        <v>2.8902361047128746</v>
      </c>
      <c r="AZ142" s="37">
        <v>2.9997930878416437</v>
      </c>
      <c r="BA142" s="2">
        <v>2.4281431381287453</v>
      </c>
      <c r="BB142" s="2">
        <v>2.0557514596507787</v>
      </c>
      <c r="BC142" s="2">
        <v>1.0194276956230492</v>
      </c>
      <c r="BD142" s="2">
        <v>0.73473289176575207</v>
      </c>
    </row>
    <row r="143" spans="1:56">
      <c r="A143" s="39">
        <v>41455</v>
      </c>
      <c r="B143" s="37">
        <f>LN(RBA!D156)</f>
        <v>12.973526885567502</v>
      </c>
      <c r="C143" s="37">
        <f>LN(RBA!M156)</f>
        <v>12.376300534497767</v>
      </c>
      <c r="D143" s="37">
        <f>LN(RBA!G156)</f>
        <v>4.6453519756209234</v>
      </c>
      <c r="E143" s="37">
        <f>RBA!B156</f>
        <v>2.85</v>
      </c>
      <c r="F143" s="37">
        <f>RBA!C156</f>
        <v>2.8800000000000003</v>
      </c>
      <c r="G143" s="37">
        <f>RBA!F156/RBA!F152*100-100</f>
        <v>0.77089153052168058</v>
      </c>
      <c r="H143" s="37">
        <f>RBA!H156/RBA!H152*100-100</f>
        <v>2.3904382470119572</v>
      </c>
      <c r="I143" s="37">
        <f>LN(RBA!F156/RBA!F155)*400</f>
        <v>3.1236556087818146</v>
      </c>
      <c r="J143" s="37">
        <f>LN(RBA!H156/RBA!H155)*400</f>
        <v>1.5594561662629292</v>
      </c>
      <c r="K143" s="38">
        <f>RBA!I156</f>
        <v>0.125</v>
      </c>
      <c r="L143" s="37">
        <f>LN(RBA!K156)</f>
        <v>7.3612254812681543</v>
      </c>
      <c r="M143" s="37">
        <f>LN(RBA!L156)</f>
        <v>8.4482496758541199</v>
      </c>
      <c r="N143" s="37">
        <f>LN(RBA!O156)</f>
        <v>5.1382667413445757</v>
      </c>
      <c r="O143" s="37">
        <f>RBA!J156</f>
        <v>0.40833333333333338</v>
      </c>
      <c r="P143" s="60"/>
      <c r="Q143" s="41">
        <v>12.974955515417991</v>
      </c>
      <c r="R143" s="41">
        <v>12.383168855367932</v>
      </c>
      <c r="S143" s="41">
        <v>4.6118166838641201</v>
      </c>
      <c r="T143" s="41">
        <v>3.126049040188168</v>
      </c>
      <c r="U143" s="41">
        <v>3.2574664456243054</v>
      </c>
      <c r="V143" s="41">
        <v>1.1333342916200713</v>
      </c>
      <c r="W143" s="41">
        <v>2.2565415110459894</v>
      </c>
      <c r="X143" s="41">
        <v>0.89091418920805976</v>
      </c>
      <c r="Y143" s="41">
        <v>2.1412606963505785</v>
      </c>
      <c r="Z143" s="42">
        <v>4.7911186217834252E-2</v>
      </c>
      <c r="AA143" s="41">
        <v>7.3729912063150858</v>
      </c>
      <c r="AB143" s="41">
        <v>8.4522800212831353</v>
      </c>
      <c r="AC143" s="41">
        <v>5.0834781259021264</v>
      </c>
      <c r="AD143" s="41">
        <v>0.30959659366252079</v>
      </c>
      <c r="AE143" s="60"/>
      <c r="AF143" s="44">
        <v>-1.4286298504888606E-3</v>
      </c>
      <c r="AG143" s="44">
        <v>-6.8683208701649789E-3</v>
      </c>
      <c r="AH143" s="44">
        <v>3.3535291756803254E-2</v>
      </c>
      <c r="AI143" s="44">
        <v>-0.27604904018816789</v>
      </c>
      <c r="AJ143" s="44">
        <v>-0.37746644562430509</v>
      </c>
      <c r="AK143" s="44">
        <v>-0.36244276109839069</v>
      </c>
      <c r="AL143" s="44">
        <v>0.13389673596596774</v>
      </c>
      <c r="AM143" s="44">
        <v>2.2327414195737547</v>
      </c>
      <c r="AN143" s="44">
        <v>-0.58180453008764932</v>
      </c>
      <c r="AO143" s="45">
        <v>7.7088813782165755E-2</v>
      </c>
      <c r="AP143" s="44">
        <v>-1.1765725046931408E-2</v>
      </c>
      <c r="AQ143" s="44">
        <v>-4.0303454290153695E-3</v>
      </c>
      <c r="AR143" s="44">
        <v>5.4788615442449284E-2</v>
      </c>
      <c r="AS143" s="44">
        <v>9.873673967081259E-2</v>
      </c>
      <c r="AT143" s="60"/>
      <c r="AU143" s="60"/>
      <c r="AV143" s="60"/>
      <c r="AW143" s="60"/>
      <c r="AX143" s="60"/>
      <c r="AY143" s="37">
        <v>2.8112139629695445</v>
      </c>
      <c r="AZ143" s="37">
        <v>2.9183250670892491</v>
      </c>
      <c r="BA143" s="2">
        <v>2.3958032455058387</v>
      </c>
      <c r="BB143" s="2">
        <v>2.0174513219523877</v>
      </c>
      <c r="BC143" s="2">
        <v>0.94712863493907307</v>
      </c>
      <c r="BD143" s="2">
        <v>0.67195746228593123</v>
      </c>
    </row>
    <row r="144" spans="1:56">
      <c r="A144" s="39">
        <v>41547</v>
      </c>
      <c r="B144" s="37">
        <f>LN(RBA!D157)</f>
        <v>12.981306597088228</v>
      </c>
      <c r="C144" s="37">
        <f>LN(RBA!M157)</f>
        <v>12.384666429471237</v>
      </c>
      <c r="D144" s="37">
        <f>LN(RBA!G157)</f>
        <v>4.622027303054514</v>
      </c>
      <c r="E144" s="37">
        <f>RBA!B157</f>
        <v>2.6</v>
      </c>
      <c r="F144" s="37">
        <f>RBA!C157</f>
        <v>2.6466666666666665</v>
      </c>
      <c r="G144" s="37">
        <f>RBA!F157/RBA!F153*100-100</f>
        <v>1.4339622907393164</v>
      </c>
      <c r="H144" s="37">
        <f>RBA!H157/RBA!H153*100-100</f>
        <v>2.16110019646365</v>
      </c>
      <c r="I144" s="37">
        <f>LN(RBA!F157/RBA!F156)*400</f>
        <v>1.0885562657289267</v>
      </c>
      <c r="J144" s="37">
        <f>LN(RBA!H157/RBA!H156)*400</f>
        <v>4.6422184481231561</v>
      </c>
      <c r="K144" s="38">
        <f>RBA!I157</f>
        <v>0.125</v>
      </c>
      <c r="L144" s="37">
        <f>LN(RBA!K157)</f>
        <v>7.3816849412644574</v>
      </c>
      <c r="M144" s="37">
        <f>LN(RBA!L157)</f>
        <v>8.4576624835576979</v>
      </c>
      <c r="N144" s="37">
        <f>LN(RBA!O157)</f>
        <v>5.0695989439453362</v>
      </c>
      <c r="O144" s="37">
        <f>RBA!J157</f>
        <v>0.40833333333333338</v>
      </c>
      <c r="P144" s="60"/>
      <c r="Q144" s="41">
        <v>12.981516240114045</v>
      </c>
      <c r="R144" s="41">
        <v>12.38929928418225</v>
      </c>
      <c r="S144" s="41">
        <v>4.600629442991452</v>
      </c>
      <c r="T144" s="41">
        <v>3.0023846069779405</v>
      </c>
      <c r="U144" s="41">
        <v>3.1360535294450624</v>
      </c>
      <c r="V144" s="41">
        <v>1.0022207815361817</v>
      </c>
      <c r="W144" s="41">
        <v>2.2039901306150074</v>
      </c>
      <c r="X144" s="41">
        <v>0.78601229928429084</v>
      </c>
      <c r="Y144" s="41">
        <v>2.084852207193487</v>
      </c>
      <c r="Z144" s="42">
        <v>5.8563443396055501E-2</v>
      </c>
      <c r="AA144" s="41">
        <v>7.397276147070591</v>
      </c>
      <c r="AB144" s="41">
        <v>8.4690358994767028</v>
      </c>
      <c r="AC144" s="41">
        <v>5.0783375067322174</v>
      </c>
      <c r="AD144" s="41">
        <v>0.30803747291640277</v>
      </c>
      <c r="AE144" s="60"/>
      <c r="AF144" s="44">
        <v>-2.0964302581738536E-4</v>
      </c>
      <c r="AG144" s="44">
        <v>-4.632854711013934E-3</v>
      </c>
      <c r="AH144" s="44">
        <v>2.1397860063061991E-2</v>
      </c>
      <c r="AI144" s="44">
        <v>-0.40238460697794043</v>
      </c>
      <c r="AJ144" s="44">
        <v>-0.48938686277839594</v>
      </c>
      <c r="AK144" s="44">
        <v>0.4317415092031347</v>
      </c>
      <c r="AL144" s="44">
        <v>-4.2889934151357334E-2</v>
      </c>
      <c r="AM144" s="44">
        <v>0.30254396644463588</v>
      </c>
      <c r="AN144" s="44">
        <v>2.5573662409296691</v>
      </c>
      <c r="AO144" s="45">
        <v>6.6436556603944499E-2</v>
      </c>
      <c r="AP144" s="44">
        <v>-1.5591205806133601E-2</v>
      </c>
      <c r="AQ144" s="44">
        <v>-1.137341591900487E-2</v>
      </c>
      <c r="AR144" s="44">
        <v>-8.7385627868812321E-3</v>
      </c>
      <c r="AS144" s="44">
        <v>0.10029586041693062</v>
      </c>
      <c r="AT144" s="60"/>
      <c r="AU144" s="60"/>
      <c r="AV144" s="60"/>
      <c r="AW144" s="60"/>
      <c r="AX144" s="60"/>
      <c r="AY144" s="37">
        <v>2.7321918212262144</v>
      </c>
      <c r="AZ144" s="37">
        <v>2.8368570463368528</v>
      </c>
      <c r="BA144" s="2">
        <v>2.3634633528829312</v>
      </c>
      <c r="BB144" s="2">
        <v>1.9791511842539977</v>
      </c>
      <c r="BC144" s="2">
        <v>0.87482957425509689</v>
      </c>
      <c r="BD144" s="2">
        <v>0.60918203280611039</v>
      </c>
    </row>
    <row r="145" spans="1:56">
      <c r="A145" s="39">
        <v>41639</v>
      </c>
      <c r="B145" s="37">
        <f>LN(RBA!D158)</f>
        <v>12.989396396897888</v>
      </c>
      <c r="C145" s="37">
        <f>LN(RBA!M158)</f>
        <v>12.389248004398048</v>
      </c>
      <c r="D145" s="37">
        <f>LN(RBA!G158)</f>
        <v>4.627909672957581</v>
      </c>
      <c r="E145" s="37">
        <f>RBA!B158</f>
        <v>2.5</v>
      </c>
      <c r="F145" s="37">
        <f>RBA!C158</f>
        <v>2.5866666666666664</v>
      </c>
      <c r="G145" s="37">
        <f>RBA!F158/RBA!F154*100-100</f>
        <v>2.2349445031131268</v>
      </c>
      <c r="H145" s="37">
        <f>RBA!H158/RBA!H154*100-100</f>
        <v>2.7450980392156765</v>
      </c>
      <c r="I145" s="37">
        <f>LN(RBA!F158/RBA!F157)*400</f>
        <v>2.8421520878442412</v>
      </c>
      <c r="J145" s="37">
        <f>LN(RBA!H158/RBA!H157)*400</f>
        <v>3.0651490982276388</v>
      </c>
      <c r="K145" s="38">
        <f>RBA!I158</f>
        <v>0.125</v>
      </c>
      <c r="L145" s="37">
        <f>LN(RBA!K158)</f>
        <v>7.4242327012036053</v>
      </c>
      <c r="M145" s="37">
        <f>LN(RBA!L158)</f>
        <v>8.477078030363673</v>
      </c>
      <c r="N145" s="37">
        <f>LN(RBA!O158)</f>
        <v>5.0789220740391148</v>
      </c>
      <c r="O145" s="37">
        <f>RBA!J158</f>
        <v>0.40833333333333338</v>
      </c>
      <c r="P145" s="60"/>
      <c r="Q145" s="41">
        <v>12.988020978398719</v>
      </c>
      <c r="R145" s="41">
        <v>12.395377853297299</v>
      </c>
      <c r="S145" s="41">
        <v>4.5889590750568594</v>
      </c>
      <c r="T145" s="41">
        <v>2.8820478107098708</v>
      </c>
      <c r="U145" s="41">
        <v>3.0194927036301924</v>
      </c>
      <c r="V145" s="41">
        <v>0.88961610760952359</v>
      </c>
      <c r="W145" s="41">
        <v>2.1498844877943211</v>
      </c>
      <c r="X145" s="41">
        <v>0.69920007301370068</v>
      </c>
      <c r="Y145" s="41">
        <v>2.0254905337781328</v>
      </c>
      <c r="Z145" s="42">
        <v>7.775067178603845E-2</v>
      </c>
      <c r="AA145" s="41">
        <v>7.422033116254485</v>
      </c>
      <c r="AB145" s="41">
        <v>8.4854590322299348</v>
      </c>
      <c r="AC145" s="41">
        <v>5.0722635411343253</v>
      </c>
      <c r="AD145" s="41">
        <v>0.30998648895369901</v>
      </c>
      <c r="AE145" s="60"/>
      <c r="AF145" s="44">
        <v>1.3754184991690011E-3</v>
      </c>
      <c r="AG145" s="44">
        <v>-6.1298488992509448E-3</v>
      </c>
      <c r="AH145" s="44">
        <v>3.895059790072164E-2</v>
      </c>
      <c r="AI145" s="44">
        <v>-0.38204781070987082</v>
      </c>
      <c r="AJ145" s="44">
        <v>-0.43282603696352595</v>
      </c>
      <c r="AK145" s="44">
        <v>1.3453283955036031</v>
      </c>
      <c r="AL145" s="44">
        <v>0.59521355142135546</v>
      </c>
      <c r="AM145" s="44">
        <v>2.1429520148305405</v>
      </c>
      <c r="AN145" s="44">
        <v>1.039658564449506</v>
      </c>
      <c r="AO145" s="45">
        <v>4.724932821396155E-2</v>
      </c>
      <c r="AP145" s="44">
        <v>2.1995849491203145E-3</v>
      </c>
      <c r="AQ145" s="44">
        <v>-8.3810018662617836E-3</v>
      </c>
      <c r="AR145" s="44">
        <v>6.6585329047894604E-3</v>
      </c>
      <c r="AS145" s="44">
        <v>9.8346844379634368E-2</v>
      </c>
      <c r="AT145" s="60"/>
      <c r="AU145" s="60"/>
      <c r="AV145" s="60"/>
      <c r="AW145" s="60"/>
      <c r="AX145" s="60"/>
      <c r="AY145" s="37">
        <v>2.6531696794828843</v>
      </c>
      <c r="AZ145" s="37">
        <v>2.7553890255844582</v>
      </c>
      <c r="BA145" s="2">
        <v>2.3311234602600246</v>
      </c>
      <c r="BB145" s="2">
        <v>1.9408510465556077</v>
      </c>
      <c r="BC145" s="2">
        <v>0.80253051357112071</v>
      </c>
      <c r="BD145" s="2">
        <v>0.54640660332628954</v>
      </c>
    </row>
    <row r="146" spans="1:56">
      <c r="A146" s="39">
        <v>41729</v>
      </c>
      <c r="B146" s="37">
        <f>LN(RBA!D159)</f>
        <v>12.997067692333671</v>
      </c>
      <c r="C146" s="37">
        <f>LN(RBA!M159)</f>
        <v>12.39656489775987</v>
      </c>
      <c r="D146" s="37">
        <f>LN(RBA!G159)</f>
        <v>4.604169685654508</v>
      </c>
      <c r="E146" s="37">
        <f>RBA!B159</f>
        <v>2.5</v>
      </c>
      <c r="F146" s="37">
        <f>RBA!C159</f>
        <v>2.6333333333333333</v>
      </c>
      <c r="G146" s="37">
        <f>RBA!F159/RBA!F155*100-100</f>
        <v>1.7549265172790882</v>
      </c>
      <c r="H146" s="37">
        <f>RBA!H159/RBA!H155*100-100</f>
        <v>2.9296875</v>
      </c>
      <c r="I146" s="37">
        <f>LN(RBA!F159/RBA!F158)*400</f>
        <v>-9.5541953257755247E-2</v>
      </c>
      <c r="J146" s="37">
        <f>LN(RBA!H159/RBA!H158)*400</f>
        <v>2.28354568812808</v>
      </c>
      <c r="K146" s="38">
        <f>RBA!I159</f>
        <v>0.125</v>
      </c>
      <c r="L146" s="37">
        <f>LN(RBA!K159)</f>
        <v>7.4506596340958149</v>
      </c>
      <c r="M146" s="37">
        <f>LN(RBA!L159)</f>
        <v>8.4952033779713183</v>
      </c>
      <c r="N146" s="37">
        <f>LN(RBA!O159)</f>
        <v>5.0524841429726619</v>
      </c>
      <c r="O146" s="37">
        <f>RBA!J159</f>
        <v>0.40833333333333338</v>
      </c>
      <c r="P146" s="60"/>
      <c r="Q146" s="41">
        <v>12.994467058524048</v>
      </c>
      <c r="R146" s="41">
        <v>12.401405078110109</v>
      </c>
      <c r="S146" s="41">
        <v>4.5770654913664774</v>
      </c>
      <c r="T146" s="41">
        <v>2.7654575118263356</v>
      </c>
      <c r="U146" s="41">
        <v>2.9080164798552706</v>
      </c>
      <c r="V146" s="41">
        <v>0.79601073085610763</v>
      </c>
      <c r="W146" s="41">
        <v>2.0939613733622156</v>
      </c>
      <c r="X146" s="41">
        <v>0.63191118019775949</v>
      </c>
      <c r="Y146" s="41">
        <v>1.9638310072479606</v>
      </c>
      <c r="Z146" s="42">
        <v>0.10500375099850201</v>
      </c>
      <c r="AA146" s="41">
        <v>7.4471807780505612</v>
      </c>
      <c r="AB146" s="41">
        <v>8.5015675288483301</v>
      </c>
      <c r="AC146" s="41">
        <v>5.0654063605470423</v>
      </c>
      <c r="AD146" s="41">
        <v>0.31514079859136718</v>
      </c>
      <c r="AE146" s="60"/>
      <c r="AF146" s="44">
        <v>2.6006338096227211E-3</v>
      </c>
      <c r="AG146" s="44">
        <v>-4.8401803502393648E-3</v>
      </c>
      <c r="AH146" s="44">
        <v>2.710419428803057E-2</v>
      </c>
      <c r="AI146" s="44">
        <v>-0.26545751182633559</v>
      </c>
      <c r="AJ146" s="44">
        <v>-0.27468314652193726</v>
      </c>
      <c r="AK146" s="44">
        <v>0.95891578642298059</v>
      </c>
      <c r="AL146" s="44">
        <v>0.83572612663778445</v>
      </c>
      <c r="AM146" s="44">
        <v>-0.72745313345551477</v>
      </c>
      <c r="AN146" s="44">
        <v>0.31971468088011945</v>
      </c>
      <c r="AO146" s="45">
        <v>1.999624900149799E-2</v>
      </c>
      <c r="AP146" s="44">
        <v>3.4788560452536643E-3</v>
      </c>
      <c r="AQ146" s="44">
        <v>-6.3641508770118094E-3</v>
      </c>
      <c r="AR146" s="44">
        <v>-1.292221757438039E-2</v>
      </c>
      <c r="AS146" s="44">
        <v>9.3192534741966204E-2</v>
      </c>
      <c r="AT146" s="60"/>
      <c r="AU146" s="60"/>
      <c r="AV146" s="60"/>
      <c r="AW146" s="60"/>
      <c r="AX146" s="60"/>
      <c r="AY146" s="37">
        <v>2.5741475377395542</v>
      </c>
      <c r="AZ146" s="37">
        <v>2.6739210048320636</v>
      </c>
      <c r="BA146" s="2">
        <v>2.298783567637118</v>
      </c>
      <c r="BB146" s="2">
        <v>1.9025509088572177</v>
      </c>
      <c r="BC146" s="2">
        <v>0.73023145288714275</v>
      </c>
      <c r="BD146" s="2">
        <v>0.4836311738464687</v>
      </c>
    </row>
    <row r="147" spans="1:56">
      <c r="A147" s="39">
        <v>41820</v>
      </c>
      <c r="B147" s="37">
        <f>LN(RBA!D160)</f>
        <v>13.00145370892179</v>
      </c>
      <c r="C147" s="37">
        <f>LN(RBA!M160)</f>
        <v>12.400722067637311</v>
      </c>
      <c r="D147" s="37">
        <f>LN(RBA!G160)</f>
        <v>4.5705787412184726</v>
      </c>
      <c r="E147" s="37">
        <f>RBA!B160</f>
        <v>2.5</v>
      </c>
      <c r="F147" s="37">
        <f>RBA!C160</f>
        <v>2.69</v>
      </c>
      <c r="G147" s="37">
        <f>RBA!F160/RBA!F156*100-100</f>
        <v>0.53302370173955183</v>
      </c>
      <c r="H147" s="37">
        <f>RBA!H160/RBA!H156*100-100</f>
        <v>3.0155642023346445</v>
      </c>
      <c r="I147" s="37">
        <f>LN(RBA!F160/RBA!F159)*400</f>
        <v>-1.708733767116017</v>
      </c>
      <c r="J147" s="37">
        <f>LN(RBA!H160/RBA!H159)*400</f>
        <v>1.8930466000394914</v>
      </c>
      <c r="K147" s="38">
        <f>RBA!I160</f>
        <v>0.125</v>
      </c>
      <c r="L147" s="37">
        <f>LN(RBA!K160)</f>
        <v>7.4810761503233145</v>
      </c>
      <c r="M147" s="37">
        <f>LN(RBA!L160)</f>
        <v>8.5130530327749021</v>
      </c>
      <c r="N147" s="37">
        <f>LN(RBA!O160)</f>
        <v>5.0902993557010978</v>
      </c>
      <c r="O147" s="37">
        <f>RBA!J160</f>
        <v>0.40833333333333338</v>
      </c>
      <c r="P147" s="60"/>
      <c r="Q147" s="41">
        <v>13.000852668378622</v>
      </c>
      <c r="R147" s="41">
        <v>12.407377642862144</v>
      </c>
      <c r="S147" s="41">
        <v>4.5652329473501281</v>
      </c>
      <c r="T147" s="41">
        <v>2.6527937908880168</v>
      </c>
      <c r="U147" s="41">
        <v>2.8015868535227693</v>
      </c>
      <c r="V147" s="41">
        <v>0.72273594253913398</v>
      </c>
      <c r="W147" s="41">
        <v>2.0363295865666129</v>
      </c>
      <c r="X147" s="41">
        <v>0.58691863564720648</v>
      </c>
      <c r="Y147" s="41">
        <v>1.9011787453491948</v>
      </c>
      <c r="Z147" s="42">
        <v>0.13988309147429881</v>
      </c>
      <c r="AA147" s="41">
        <v>7.4726391713832037</v>
      </c>
      <c r="AB147" s="41">
        <v>8.5173742605112182</v>
      </c>
      <c r="AC147" s="41">
        <v>5.0579202579920235</v>
      </c>
      <c r="AD147" s="41">
        <v>0.32325902542410212</v>
      </c>
      <c r="AE147" s="60"/>
      <c r="AF147" s="44">
        <v>6.0104054316845179E-4</v>
      </c>
      <c r="AG147" s="44">
        <v>-6.6555752248333988E-3</v>
      </c>
      <c r="AH147" s="44">
        <v>5.3457938683445505E-3</v>
      </c>
      <c r="AI147" s="44">
        <v>-0.15279379088801681</v>
      </c>
      <c r="AJ147" s="44">
        <v>-0.11158685352276931</v>
      </c>
      <c r="AK147" s="44">
        <v>-0.18971224079958215</v>
      </c>
      <c r="AL147" s="44">
        <v>0.97923461576803161</v>
      </c>
      <c r="AM147" s="44">
        <v>-2.2956524027632232</v>
      </c>
      <c r="AN147" s="44">
        <v>-8.1321453097034091E-3</v>
      </c>
      <c r="AO147" s="45">
        <v>-1.488309147429881E-2</v>
      </c>
      <c r="AP147" s="44">
        <v>8.4369789401108619E-3</v>
      </c>
      <c r="AQ147" s="44">
        <v>-4.3212277363160467E-3</v>
      </c>
      <c r="AR147" s="44">
        <v>3.2379097709074323E-2</v>
      </c>
      <c r="AS147" s="44">
        <v>8.5074307909231262E-2</v>
      </c>
      <c r="AT147" s="60"/>
      <c r="AU147" s="60"/>
      <c r="AV147" s="60"/>
      <c r="AW147" s="60"/>
      <c r="AX147" s="60"/>
      <c r="AY147" s="37">
        <v>2.4951253959962241</v>
      </c>
      <c r="AZ147" s="37">
        <v>2.5924529840796691</v>
      </c>
      <c r="BA147" s="2">
        <v>2.2664436750142105</v>
      </c>
      <c r="BB147" s="2">
        <v>1.8642507711588276</v>
      </c>
      <c r="BC147" s="2">
        <v>0.65793239220316657</v>
      </c>
      <c r="BD147" s="2">
        <v>0.42085574436664785</v>
      </c>
    </row>
    <row r="148" spans="1:56">
      <c r="A148" s="39">
        <v>41912</v>
      </c>
      <c r="B148" s="37">
        <f>LN(RBA!D161)</f>
        <v>13.006114913689895</v>
      </c>
      <c r="C148" s="37">
        <f>LN(RBA!M161)</f>
        <v>12.409841717879624</v>
      </c>
      <c r="D148" s="37">
        <f>LN(RBA!G161)</f>
        <v>4.5336741842830213</v>
      </c>
      <c r="E148" s="37">
        <f>RBA!B161</f>
        <v>2.5</v>
      </c>
      <c r="F148" s="37">
        <f>RBA!C161</f>
        <v>2.6466666666666665</v>
      </c>
      <c r="G148" s="37">
        <f>RBA!F161/RBA!F157*100-100</f>
        <v>-0.26638032942007328</v>
      </c>
      <c r="H148" s="37">
        <f>RBA!H161/RBA!H157*100-100</f>
        <v>2.3076923076923208</v>
      </c>
      <c r="I148" s="37">
        <f>LN(RBA!F161/RBA!F160)*400</f>
        <v>-2.1048193800537462</v>
      </c>
      <c r="J148" s="37">
        <f>LN(RBA!H161/RBA!H160)*400</f>
        <v>1.8841297200732534</v>
      </c>
      <c r="K148" s="38">
        <f>RBA!I161</f>
        <v>0.125</v>
      </c>
      <c r="L148" s="37">
        <f>LN(RBA!K161)</f>
        <v>7.5070460724688175</v>
      </c>
      <c r="M148" s="37">
        <f>LN(RBA!L161)</f>
        <v>8.5331017761722183</v>
      </c>
      <c r="N148" s="37">
        <f>LN(RBA!O161)</f>
        <v>5.0838866151382831</v>
      </c>
      <c r="O148" s="37">
        <f>RBA!J161</f>
        <v>0.40833333333333338</v>
      </c>
      <c r="P148" s="60"/>
      <c r="Q148" s="41">
        <v>13.007177621247164</v>
      </c>
      <c r="R148" s="41">
        <v>12.413289206682148</v>
      </c>
      <c r="S148" s="41">
        <v>4.5537626385590642</v>
      </c>
      <c r="T148" s="41">
        <v>2.5440708175107045</v>
      </c>
      <c r="U148" s="41">
        <v>2.6999941430685852</v>
      </c>
      <c r="V148" s="41">
        <v>0.67172235628831722</v>
      </c>
      <c r="W148" s="41">
        <v>1.9776202554845843</v>
      </c>
      <c r="X148" s="41">
        <v>0.56654079596437112</v>
      </c>
      <c r="Y148" s="41">
        <v>1.8390386875036107</v>
      </c>
      <c r="Z148" s="42">
        <v>0.18196160130990741</v>
      </c>
      <c r="AA148" s="41">
        <v>7.4983305094618258</v>
      </c>
      <c r="AB148" s="41">
        <v>8.5328881208036336</v>
      </c>
      <c r="AC148" s="41">
        <v>5.0499514501049401</v>
      </c>
      <c r="AD148" s="41">
        <v>0.33415803838081237</v>
      </c>
      <c r="AE148" s="60"/>
      <c r="AF148" s="44">
        <v>-1.0627075572688938E-3</v>
      </c>
      <c r="AG148" s="44">
        <v>-3.4474888025233241E-3</v>
      </c>
      <c r="AH148" s="44">
        <v>-2.0088454276042889E-2</v>
      </c>
      <c r="AI148" s="44">
        <v>-4.4070817510704519E-2</v>
      </c>
      <c r="AJ148" s="44">
        <v>-5.3327476401918705E-2</v>
      </c>
      <c r="AK148" s="44">
        <v>-0.9381026857083905</v>
      </c>
      <c r="AL148" s="44">
        <v>0.3300720522077365</v>
      </c>
      <c r="AM148" s="44">
        <v>-2.6713601760181174</v>
      </c>
      <c r="AN148" s="44">
        <v>4.5091032569642753E-2</v>
      </c>
      <c r="AO148" s="45">
        <v>-5.6961601309907406E-2</v>
      </c>
      <c r="AP148" s="44">
        <v>8.7155630069917223E-3</v>
      </c>
      <c r="AQ148" s="44">
        <v>2.1365536858475309E-4</v>
      </c>
      <c r="AR148" s="44">
        <v>3.393516503334304E-2</v>
      </c>
      <c r="AS148" s="44">
        <v>7.4175294952521009E-2</v>
      </c>
      <c r="AT148" s="60"/>
      <c r="AU148" s="60"/>
      <c r="AV148" s="60"/>
      <c r="AW148" s="60"/>
      <c r="AX148" s="60"/>
      <c r="AY148" s="37">
        <v>2.416103254252894</v>
      </c>
      <c r="AZ148" s="37">
        <v>2.5109849633272745</v>
      </c>
      <c r="BA148" s="2">
        <v>2.2341037823913039</v>
      </c>
      <c r="BB148" s="2">
        <v>1.8259506334604376</v>
      </c>
      <c r="BC148" s="2">
        <v>0.58563333151919039</v>
      </c>
      <c r="BD148" s="2">
        <v>0.35808031488682701</v>
      </c>
    </row>
    <row r="149" spans="1:56">
      <c r="A149" s="39">
        <v>42004</v>
      </c>
      <c r="B149" s="37">
        <f>LN(RBA!D162)</f>
        <v>13.009893203470954</v>
      </c>
      <c r="C149" s="37">
        <f>LN(RBA!M162)</f>
        <v>12.415863444313674</v>
      </c>
      <c r="D149" s="37">
        <f>LN(RBA!G162)</f>
        <v>4.5119578042659123</v>
      </c>
      <c r="E149" s="37">
        <f>RBA!B162</f>
        <v>2.5</v>
      </c>
      <c r="F149" s="37">
        <f>RBA!C162</f>
        <v>2.74</v>
      </c>
      <c r="G149" s="37">
        <f>RBA!F162/RBA!F158*100-100</f>
        <v>-0.75694813425377561</v>
      </c>
      <c r="H149" s="37">
        <f>RBA!H162/RBA!H158*100-100</f>
        <v>1.7175572519083886</v>
      </c>
      <c r="I149" s="37">
        <f>LN(RBA!F162/RBA!F161)*400</f>
        <v>0.86978499569969669</v>
      </c>
      <c r="J149" s="37">
        <f>LN(RBA!H162/RBA!H161)*400</f>
        <v>0.7511739296800457</v>
      </c>
      <c r="K149" s="38">
        <f>RBA!I162</f>
        <v>0.125</v>
      </c>
      <c r="L149" s="37">
        <f>LN(RBA!K162)</f>
        <v>7.5354846185827942</v>
      </c>
      <c r="M149" s="37">
        <f>LN(RBA!L162)</f>
        <v>8.5487563912770437</v>
      </c>
      <c r="N149" s="37">
        <f>LN(RBA!O162)</f>
        <v>5.0412447016395054</v>
      </c>
      <c r="O149" s="37">
        <f>RBA!J162</f>
        <v>0.40833333333333338</v>
      </c>
      <c r="P149" s="60"/>
      <c r="Q149" s="41">
        <v>13.013442106064739</v>
      </c>
      <c r="R149" s="41">
        <v>12.419129268964346</v>
      </c>
      <c r="S149" s="41">
        <v>4.5429591016657058</v>
      </c>
      <c r="T149" s="41">
        <v>2.4392072651908845</v>
      </c>
      <c r="U149" s="41">
        <v>2.6029589251451632</v>
      </c>
      <c r="V149" s="41">
        <v>0.64478201558287218</v>
      </c>
      <c r="W149" s="41">
        <v>1.9190765298280557</v>
      </c>
      <c r="X149" s="41">
        <v>0.57166123499985588</v>
      </c>
      <c r="Y149" s="41">
        <v>1.7789106905421641</v>
      </c>
      <c r="Z149" s="42">
        <v>0.23080288666963494</v>
      </c>
      <c r="AA149" s="41">
        <v>7.5241822786076789</v>
      </c>
      <c r="AB149" s="41">
        <v>8.548115302543275</v>
      </c>
      <c r="AC149" s="41">
        <v>5.0416663904575314</v>
      </c>
      <c r="AD149" s="41">
        <v>0.34770787783284979</v>
      </c>
      <c r="AE149" s="60"/>
      <c r="AF149" s="44">
        <v>-3.5489025937849306E-3</v>
      </c>
      <c r="AG149" s="44">
        <v>-3.2658246506720445E-3</v>
      </c>
      <c r="AH149" s="44">
        <v>-3.1001297399793515E-2</v>
      </c>
      <c r="AI149" s="44">
        <v>6.0792734809115512E-2</v>
      </c>
      <c r="AJ149" s="44">
        <v>0.13704107485483696</v>
      </c>
      <c r="AK149" s="44">
        <v>-1.4017301498366477</v>
      </c>
      <c r="AL149" s="44">
        <v>-0.20151927791966706</v>
      </c>
      <c r="AM149" s="44">
        <v>0.29812376069984081</v>
      </c>
      <c r="AN149" s="44">
        <v>-1.0277367608621184</v>
      </c>
      <c r="AO149" s="45">
        <v>-0.10580288666963494</v>
      </c>
      <c r="AP149" s="44">
        <v>1.1302339975115316E-2</v>
      </c>
      <c r="AQ149" s="44">
        <v>6.4108873376866882E-4</v>
      </c>
      <c r="AR149" s="44">
        <v>-4.2168881802595592E-4</v>
      </c>
      <c r="AS149" s="44">
        <v>6.0625455500483594E-2</v>
      </c>
      <c r="AT149" s="60"/>
      <c r="AU149" s="60"/>
      <c r="AV149" s="60"/>
      <c r="AW149" s="60"/>
      <c r="AX149" s="60"/>
      <c r="AY149" s="37">
        <v>2.3370811125095639</v>
      </c>
      <c r="AZ149" s="37">
        <v>2.4295169425748799</v>
      </c>
      <c r="BA149" s="2">
        <v>2.2017638897683973</v>
      </c>
      <c r="BB149" s="2">
        <v>1.7876504957620476</v>
      </c>
      <c r="BC149" s="2">
        <v>0.51333427083521421</v>
      </c>
      <c r="BD149" s="2">
        <v>0.29530488540700617</v>
      </c>
    </row>
    <row r="150" spans="1:56">
      <c r="A150" s="39">
        <v>42094</v>
      </c>
      <c r="B150" s="37">
        <f>LN(RBA!D163)</f>
        <v>13.019207097300061</v>
      </c>
      <c r="C150" s="37">
        <f>LN(RBA!M163)</f>
        <v>12.419868644283872</v>
      </c>
      <c r="D150" s="37">
        <f>LN(RBA!G163)</f>
        <v>4.4796069630127455</v>
      </c>
      <c r="E150" s="37">
        <f>RBA!B163</f>
        <v>2.3433333333333333</v>
      </c>
      <c r="F150" s="37">
        <f>RBA!C163</f>
        <v>2.4533333333333336</v>
      </c>
      <c r="G150" s="37">
        <f>RBA!F163/RBA!F159*100-100</f>
        <v>-0.99309002116785905</v>
      </c>
      <c r="H150" s="37">
        <f>RBA!H163/RBA!H159*100-100</f>
        <v>1.3282732447817693</v>
      </c>
      <c r="I150" s="37">
        <f>LN(RBA!F163/RBA!F162)*400</f>
        <v>-1.0484480578383173</v>
      </c>
      <c r="J150" s="37">
        <f>LN(RBA!H163/RBA!H162)*400</f>
        <v>0.74976591774014079</v>
      </c>
      <c r="K150" s="38">
        <f>RBA!I163</f>
        <v>0.125</v>
      </c>
      <c r="L150" s="37">
        <f>LN(RBA!K163)</f>
        <v>7.5782605553112425</v>
      </c>
      <c r="M150" s="37">
        <f>LN(RBA!L163)</f>
        <v>8.5661157277764648</v>
      </c>
      <c r="N150" s="37">
        <f>LN(RBA!O163)</f>
        <v>4.9848878672508077</v>
      </c>
      <c r="O150" s="37">
        <f>RBA!J163</f>
        <v>0.32500000000000001</v>
      </c>
      <c r="P150" s="60"/>
      <c r="Q150" s="41">
        <v>13.019645647574183</v>
      </c>
      <c r="R150" s="41">
        <v>12.424885174422464</v>
      </c>
      <c r="S150" s="41">
        <v>4.5331143180585496</v>
      </c>
      <c r="T150" s="41">
        <v>2.3380942631640971</v>
      </c>
      <c r="U150" s="41">
        <v>2.5101684467321959</v>
      </c>
      <c r="V150" s="41">
        <v>0.64314064972344587</v>
      </c>
      <c r="W150" s="41">
        <v>1.8621478543415828</v>
      </c>
      <c r="X150" s="41">
        <v>0.60149392649425182</v>
      </c>
      <c r="Y150" s="41">
        <v>1.7223227931911673</v>
      </c>
      <c r="Z150" s="42">
        <v>0.28593495271696984</v>
      </c>
      <c r="AA150" s="41">
        <v>7.5501274123688926</v>
      </c>
      <c r="AB150" s="41">
        <v>8.5630621320824449</v>
      </c>
      <c r="AC150" s="41">
        <v>5.0332527420996822</v>
      </c>
      <c r="AD150" s="41">
        <v>0.3638249437109114</v>
      </c>
      <c r="AE150" s="60"/>
      <c r="AF150" s="44">
        <v>-4.3855027412220693E-4</v>
      </c>
      <c r="AG150" s="44">
        <v>-5.0165301385920458E-3</v>
      </c>
      <c r="AH150" s="44">
        <v>-5.3507355045804061E-2</v>
      </c>
      <c r="AI150" s="44">
        <v>5.239070169236193E-3</v>
      </c>
      <c r="AJ150" s="44">
        <v>-5.6835113398862269E-2</v>
      </c>
      <c r="AK150" s="44">
        <v>-1.636230670891305</v>
      </c>
      <c r="AL150" s="44">
        <v>-0.53387460955981347</v>
      </c>
      <c r="AM150" s="44">
        <v>-1.6499419843325691</v>
      </c>
      <c r="AN150" s="44">
        <v>-0.97255687545102654</v>
      </c>
      <c r="AO150" s="45">
        <v>-0.16093495271696984</v>
      </c>
      <c r="AP150" s="44">
        <v>2.813314294234992E-2</v>
      </c>
      <c r="AQ150" s="44">
        <v>3.0535956940198616E-3</v>
      </c>
      <c r="AR150" s="44">
        <v>-4.8364874848874528E-2</v>
      </c>
      <c r="AS150" s="44">
        <v>-3.8824943710911386E-2</v>
      </c>
      <c r="AT150" s="60"/>
      <c r="AU150" s="60"/>
      <c r="AV150" s="60"/>
      <c r="AW150" s="60"/>
      <c r="AX150" s="60"/>
      <c r="AY150" s="37">
        <v>2.2580589707662337</v>
      </c>
      <c r="AZ150" s="37">
        <v>2.3480489218224836</v>
      </c>
      <c r="BA150" s="2">
        <v>2.1694239971454898</v>
      </c>
      <c r="BB150" s="2">
        <v>1.7493503580636576</v>
      </c>
      <c r="BC150" s="2">
        <v>0.44103521015123803</v>
      </c>
      <c r="BD150" s="2">
        <v>0.23252945592718532</v>
      </c>
    </row>
    <row r="151" spans="1:56">
      <c r="A151" s="39">
        <v>42185</v>
      </c>
      <c r="B151" s="37">
        <f>LN(RBA!D164)</f>
        <v>13.020013879634508</v>
      </c>
      <c r="C151" s="37">
        <f>LN(RBA!M164)</f>
        <v>12.425826458166268</v>
      </c>
      <c r="D151" s="37">
        <f>LN(RBA!G164)</f>
        <v>4.4508528256037341</v>
      </c>
      <c r="E151" s="37">
        <f>RBA!B164</f>
        <v>2.0966666666666667</v>
      </c>
      <c r="F151" s="37">
        <f>RBA!C164</f>
        <v>2.1833333333333336</v>
      </c>
      <c r="G151" s="37">
        <f>RBA!F164/RBA!F160*100-100</f>
        <v>-0.79805349036089979</v>
      </c>
      <c r="H151" s="37">
        <f>RBA!H164/RBA!H160*100-100</f>
        <v>1.5108593012275691</v>
      </c>
      <c r="I151" s="37">
        <f>LN(RBA!F164/RBA!F163)*400</f>
        <v>-0.92153748452755768</v>
      </c>
      <c r="J151" s="37">
        <f>LN(RBA!H164/RBA!H163)*400</f>
        <v>2.6131684166492382</v>
      </c>
      <c r="K151" s="38">
        <f>RBA!I164</f>
        <v>0.125</v>
      </c>
      <c r="L151" s="37">
        <f>LN(RBA!K164)</f>
        <v>7.6154614610698603</v>
      </c>
      <c r="M151" s="37">
        <f>LN(RBA!L164)</f>
        <v>8.5800049725960807</v>
      </c>
      <c r="N151" s="37">
        <f>LN(RBA!O164)</f>
        <v>4.9797585074211206</v>
      </c>
      <c r="O151" s="37">
        <f>RBA!J164</f>
        <v>0.32500000000000001</v>
      </c>
      <c r="P151" s="60"/>
      <c r="Q151" s="41">
        <v>13.025785552454218</v>
      </c>
      <c r="R151" s="41">
        <v>12.430542226629823</v>
      </c>
      <c r="S151" s="41">
        <v>4.524500893315218</v>
      </c>
      <c r="T151" s="41">
        <v>2.2406609361251393</v>
      </c>
      <c r="U151" s="41">
        <v>2.4213956054811612</v>
      </c>
      <c r="V151" s="41">
        <v>0.66714790666703672</v>
      </c>
      <c r="W151" s="41">
        <v>1.8081577242210216</v>
      </c>
      <c r="X151" s="41">
        <v>0.65543917153858622</v>
      </c>
      <c r="Y151" s="41">
        <v>1.6701606987013931</v>
      </c>
      <c r="Z151" s="42">
        <v>0.34681967781123191</v>
      </c>
      <c r="AA151" s="41">
        <v>7.5761059082560802</v>
      </c>
      <c r="AB151" s="41">
        <v>8.5777353364539</v>
      </c>
      <c r="AC151" s="41">
        <v>5.0248979045257656</v>
      </c>
      <c r="AD151" s="41">
        <v>0.38246352685538221</v>
      </c>
      <c r="AE151" s="60"/>
      <c r="AF151" s="44">
        <v>-5.7716728197103606E-3</v>
      </c>
      <c r="AG151" s="44">
        <v>-4.7157684635550368E-3</v>
      </c>
      <c r="AH151" s="44">
        <v>-7.3648067711483911E-2</v>
      </c>
      <c r="AI151" s="44">
        <v>-0.1439942694584726</v>
      </c>
      <c r="AJ151" s="44">
        <v>-0.2380622721478276</v>
      </c>
      <c r="AK151" s="44">
        <v>-1.4652013970279365</v>
      </c>
      <c r="AL151" s="44">
        <v>-0.29729842299345255</v>
      </c>
      <c r="AM151" s="44">
        <v>-1.5769766560661438</v>
      </c>
      <c r="AN151" s="44">
        <v>0.9430077179478451</v>
      </c>
      <c r="AO151" s="45">
        <v>-0.22181967781123191</v>
      </c>
      <c r="AP151" s="44">
        <v>3.9355552813780115E-2</v>
      </c>
      <c r="AQ151" s="44">
        <v>2.2696361421807865E-3</v>
      </c>
      <c r="AR151" s="44">
        <v>-4.5139397104644985E-2</v>
      </c>
      <c r="AS151" s="44">
        <v>-5.7463526855382197E-2</v>
      </c>
      <c r="AT151" s="60"/>
      <c r="AU151" s="60"/>
      <c r="AV151" s="60"/>
      <c r="AW151" s="60"/>
      <c r="AX151" s="60"/>
      <c r="AY151" s="37">
        <v>2.1790368290229036</v>
      </c>
      <c r="AZ151" s="37">
        <v>2.266580901070089</v>
      </c>
      <c r="BA151" s="2">
        <v>2.1370841045225832</v>
      </c>
      <c r="BB151" s="2">
        <v>1.7110502203652675</v>
      </c>
      <c r="BC151" s="2">
        <v>0.36873614946726185</v>
      </c>
      <c r="BD151" s="2">
        <v>0.16975402644736448</v>
      </c>
    </row>
    <row r="152" spans="1:56">
      <c r="A152" s="39">
        <v>42277</v>
      </c>
      <c r="B152" s="37">
        <f>LN(RBA!D165)</f>
        <v>13.030210807099825</v>
      </c>
      <c r="C152" s="37">
        <f>LN(RBA!M165)</f>
        <v>12.434569840486088</v>
      </c>
      <c r="D152" s="37">
        <f>LN(RBA!G165)</f>
        <v>4.4260435200906558</v>
      </c>
      <c r="E152" s="37">
        <f>RBA!B165</f>
        <v>2</v>
      </c>
      <c r="F152" s="37">
        <f>RBA!C165</f>
        <v>2.15</v>
      </c>
      <c r="G152" s="37">
        <f>RBA!F165/RBA!F161*100-100</f>
        <v>-0.19685266312539795</v>
      </c>
      <c r="H152" s="37">
        <f>RBA!H165/RBA!H161*100-100</f>
        <v>1.5037593984962285</v>
      </c>
      <c r="I152" s="37">
        <f>LN(RBA!F165/RBA!F164)*400</f>
        <v>0.31201385614335303</v>
      </c>
      <c r="J152" s="37">
        <f>LN(RBA!H165/RBA!H164)*400</f>
        <v>1.8561518226009204</v>
      </c>
      <c r="K152" s="38">
        <f>RBA!I165</f>
        <v>0.125</v>
      </c>
      <c r="L152" s="37">
        <f>LN(RBA!K165)</f>
        <v>7.6509622935300277</v>
      </c>
      <c r="M152" s="37">
        <f>LN(RBA!L165)</f>
        <v>8.5955277333126396</v>
      </c>
      <c r="N152" s="37">
        <f>LN(RBA!O165)</f>
        <v>4.9333428906668209</v>
      </c>
      <c r="O152" s="37">
        <f>RBA!J165</f>
        <v>0.24166666666666667</v>
      </c>
      <c r="P152" s="60"/>
      <c r="Q152" s="41">
        <v>13.031858853289643</v>
      </c>
      <c r="R152" s="41">
        <v>12.436082593828404</v>
      </c>
      <c r="S152" s="41">
        <v>4.5173579909164285</v>
      </c>
      <c r="T152" s="41">
        <v>2.1468396831876633</v>
      </c>
      <c r="U152" s="41">
        <v>2.3363777770976619</v>
      </c>
      <c r="V152" s="41">
        <v>0.71613079020133619</v>
      </c>
      <c r="W152" s="41">
        <v>1.7580959630312529</v>
      </c>
      <c r="X152" s="41">
        <v>0.73186605748367839</v>
      </c>
      <c r="Y152" s="41">
        <v>1.6227022622764562</v>
      </c>
      <c r="Z152" s="42">
        <v>0.41281835596629274</v>
      </c>
      <c r="AA152" s="41">
        <v>7.6020753469941926</v>
      </c>
      <c r="AB152" s="41">
        <v>8.5921435511877071</v>
      </c>
      <c r="AC152" s="41">
        <v>5.0167590491833725</v>
      </c>
      <c r="AD152" s="41">
        <v>0.40355365251682779</v>
      </c>
      <c r="AE152" s="60"/>
      <c r="AF152" s="44">
        <v>-1.6480461898176202E-3</v>
      </c>
      <c r="AG152" s="44">
        <v>-1.5127533423164863E-3</v>
      </c>
      <c r="AH152" s="44">
        <v>-9.1314470825772709E-2</v>
      </c>
      <c r="AI152" s="44">
        <v>-0.14683968318766327</v>
      </c>
      <c r="AJ152" s="44">
        <v>-0.18637777709766201</v>
      </c>
      <c r="AK152" s="44">
        <v>-0.91298345332673414</v>
      </c>
      <c r="AL152" s="44">
        <v>-0.2543365645350244</v>
      </c>
      <c r="AM152" s="44">
        <v>-0.41985220134032536</v>
      </c>
      <c r="AN152" s="44">
        <v>0.23344956032446418</v>
      </c>
      <c r="AO152" s="45">
        <v>-0.28781835596629274</v>
      </c>
      <c r="AP152" s="44">
        <v>4.888694653583503E-2</v>
      </c>
      <c r="AQ152" s="44">
        <v>3.3841821249325221E-3</v>
      </c>
      <c r="AR152" s="44">
        <v>-8.3416158516551597E-2</v>
      </c>
      <c r="AS152" s="44">
        <v>-0.16188698585016112</v>
      </c>
      <c r="AT152" s="60"/>
      <c r="AU152" s="60"/>
      <c r="AV152" s="60"/>
      <c r="AW152" s="60"/>
      <c r="AX152" s="60"/>
      <c r="AY152" s="37">
        <v>2.1000146872795735</v>
      </c>
      <c r="AZ152" s="37">
        <v>2.1851128803176945</v>
      </c>
      <c r="BA152" s="2">
        <v>2.1047442118996766</v>
      </c>
      <c r="BB152" s="2">
        <v>1.6727500826668766</v>
      </c>
      <c r="BC152" s="2">
        <v>0.29643708878328567</v>
      </c>
      <c r="BD152" s="2">
        <v>0.10697859696754364</v>
      </c>
    </row>
    <row r="153" spans="1:56">
      <c r="A153" s="39">
        <v>42369</v>
      </c>
      <c r="B153" s="37">
        <f>LN(RBA!D166)</f>
        <v>13.036478638247159</v>
      </c>
      <c r="C153" s="37">
        <f>LN(RBA!M166)</f>
        <v>12.43907147367511</v>
      </c>
      <c r="D153" s="37">
        <f>LN(RBA!G166)</f>
        <v>4.3807758527722287</v>
      </c>
      <c r="E153" s="37">
        <f>RBA!B166</f>
        <v>2</v>
      </c>
      <c r="F153" s="37">
        <f>RBA!C166</f>
        <v>2.2366666666666668</v>
      </c>
      <c r="G153" s="37">
        <f>RBA!F166/RBA!F162*100-100</f>
        <v>-0.98683068399411411</v>
      </c>
      <c r="H153" s="37">
        <f>RBA!H166/RBA!H162*100-100</f>
        <v>1.6885553470919348</v>
      </c>
      <c r="I153" s="37">
        <f>LN(RBA!F166/RBA!F165)*400</f>
        <v>-2.3089568363093567</v>
      </c>
      <c r="J153" s="37">
        <f>LN(RBA!H166/RBA!H165)*400</f>
        <v>1.4787447525304811</v>
      </c>
      <c r="K153" s="38">
        <f>RBA!I166</f>
        <v>0.20833333333333334</v>
      </c>
      <c r="L153" s="37">
        <f>LN(RBA!K166)</f>
        <v>7.6788639260117915</v>
      </c>
      <c r="M153" s="37">
        <f>LN(RBA!L166)</f>
        <v>8.6099876640265673</v>
      </c>
      <c r="N153" s="37">
        <f>LN(RBA!O166)</f>
        <v>4.9355948678128767</v>
      </c>
      <c r="O153" s="37">
        <f>RBA!J166</f>
        <v>0.26944444444444443</v>
      </c>
      <c r="P153" s="60"/>
      <c r="Q153" s="41">
        <v>13.037858975369746</v>
      </c>
      <c r="R153" s="41">
        <v>12.441485496904903</v>
      </c>
      <c r="S153" s="41">
        <v>4.5118787443005806</v>
      </c>
      <c r="T153" s="41">
        <v>2.0564729070469103</v>
      </c>
      <c r="U153" s="41">
        <v>2.25470354836721</v>
      </c>
      <c r="V153" s="41">
        <v>0.78850055324089352</v>
      </c>
      <c r="W153" s="41">
        <v>1.7127665828227874</v>
      </c>
      <c r="X153" s="41">
        <v>0.82815806127030656</v>
      </c>
      <c r="Y153" s="41">
        <v>1.5808147189436901</v>
      </c>
      <c r="Z153" s="42">
        <v>0.48315364389739207</v>
      </c>
      <c r="AA153" s="41">
        <v>7.6280179065286919</v>
      </c>
      <c r="AB153" s="41">
        <v>8.6062968303365235</v>
      </c>
      <c r="AC153" s="41">
        <v>5.008965135396906</v>
      </c>
      <c r="AD153" s="41">
        <v>0.42698943124152927</v>
      </c>
      <c r="AE153" s="60"/>
      <c r="AF153" s="44">
        <v>-1.3803371225868943E-3</v>
      </c>
      <c r="AG153" s="44">
        <v>-2.4140232297931163E-3</v>
      </c>
      <c r="AH153" s="44">
        <v>-0.13110289152835186</v>
      </c>
      <c r="AI153" s="44">
        <v>-5.6472907046910326E-2</v>
      </c>
      <c r="AJ153" s="44">
        <v>-1.8036881700543184E-2</v>
      </c>
      <c r="AK153" s="44">
        <v>-1.7753312372350076</v>
      </c>
      <c r="AL153" s="44">
        <v>-2.4211235730852598E-2</v>
      </c>
      <c r="AM153" s="44">
        <v>-3.1371148975796634</v>
      </c>
      <c r="AN153" s="44">
        <v>-0.10206996641320898</v>
      </c>
      <c r="AO153" s="45">
        <v>-0.27482031056405876</v>
      </c>
      <c r="AP153" s="44">
        <v>5.0846019483099525E-2</v>
      </c>
      <c r="AQ153" s="44">
        <v>3.6908336900438599E-3</v>
      </c>
      <c r="AR153" s="44">
        <v>-7.3370267584029314E-2</v>
      </c>
      <c r="AS153" s="44">
        <v>-0.15754498679708484</v>
      </c>
      <c r="AT153" s="60"/>
      <c r="AU153" s="60"/>
      <c r="AV153" s="60"/>
      <c r="AW153" s="60"/>
      <c r="AX153" s="60"/>
      <c r="AY153" s="37">
        <v>2.0209925455362434</v>
      </c>
      <c r="AZ153" s="37">
        <v>2.1036448595652999</v>
      </c>
      <c r="BA153" s="2">
        <v>2.0724043192767692</v>
      </c>
      <c r="BB153" s="2">
        <v>1.6344499449684866</v>
      </c>
      <c r="BC153" s="2">
        <v>0.22413802809930772</v>
      </c>
      <c r="BD153" s="2">
        <v>4.4203167487722794E-2</v>
      </c>
    </row>
    <row r="154" spans="1:56">
      <c r="A154" s="39">
        <v>42460</v>
      </c>
      <c r="B154" s="37">
        <f>LN(RBA!D167)</f>
        <v>13.045318172726549</v>
      </c>
      <c r="C154" s="37">
        <f>LN(RBA!M167)</f>
        <v>12.447177915020406</v>
      </c>
      <c r="D154" s="37">
        <f>LN(RBA!G167)</f>
        <v>4.3605476029967578</v>
      </c>
      <c r="E154" s="37">
        <f>RBA!B167</f>
        <v>2</v>
      </c>
      <c r="F154" s="37">
        <f>RBA!C167</f>
        <v>2.2966666666666669</v>
      </c>
      <c r="G154" s="37">
        <f>RBA!F167/RBA!F163*100-100</f>
        <v>-0.95101320082888208</v>
      </c>
      <c r="H154" s="37">
        <f>RBA!H167/RBA!H163*100-100</f>
        <v>1.3108614232209845</v>
      </c>
      <c r="I154" s="37">
        <f>LN(RBA!F167/RBA!F166)*400</f>
        <v>-0.90377636786699855</v>
      </c>
      <c r="J154" s="37">
        <f>LN(RBA!H167/RBA!H166)*400</f>
        <v>-0.7386890372658651</v>
      </c>
      <c r="K154" s="38">
        <f>RBA!I167</f>
        <v>0.375</v>
      </c>
      <c r="L154" s="37">
        <f>LN(RBA!K167)</f>
        <v>7.7002146207257054</v>
      </c>
      <c r="M154" s="37">
        <f>LN(RBA!L167)</f>
        <v>8.6239404451082624</v>
      </c>
      <c r="N154" s="37">
        <f>LN(RBA!O167)</f>
        <v>4.9421088071426755</v>
      </c>
      <c r="O154" s="37">
        <f>RBA!J167</f>
        <v>0.25833333333333336</v>
      </c>
      <c r="P154" s="60"/>
      <c r="Q154" s="41">
        <v>13.043778313954947</v>
      </c>
      <c r="R154" s="41">
        <v>12.44672921127518</v>
      </c>
      <c r="S154" s="41">
        <v>4.5081992153618087</v>
      </c>
      <c r="T154" s="41">
        <v>1.9693112355961289</v>
      </c>
      <c r="U154" s="41">
        <v>2.1758450199646306</v>
      </c>
      <c r="V154" s="41">
        <v>0.88209783404192899</v>
      </c>
      <c r="W154" s="41">
        <v>1.6728146352933018</v>
      </c>
      <c r="X154" s="41">
        <v>0.94143625221341132</v>
      </c>
      <c r="Y154" s="41">
        <v>1.5455112097056307</v>
      </c>
      <c r="Z154" s="42">
        <v>0.55686831184729069</v>
      </c>
      <c r="AA154" s="41">
        <v>7.6539463191466268</v>
      </c>
      <c r="AB154" s="41">
        <v>8.620207343066836</v>
      </c>
      <c r="AC154" s="41">
        <v>5.0015929873916978</v>
      </c>
      <c r="AD154" s="41">
        <v>0.4525637942096114</v>
      </c>
      <c r="AE154" s="60"/>
      <c r="AF154" s="44">
        <v>1.5398587716024537E-3</v>
      </c>
      <c r="AG154" s="44">
        <v>4.4870374522609779E-4</v>
      </c>
      <c r="AH154" s="44">
        <v>-0.14765161236505087</v>
      </c>
      <c r="AI154" s="44">
        <v>3.0688764403871138E-2</v>
      </c>
      <c r="AJ154" s="44">
        <v>0.12082164670203621</v>
      </c>
      <c r="AK154" s="44">
        <v>-1.8331110348708111</v>
      </c>
      <c r="AL154" s="44">
        <v>-0.36195321207231723</v>
      </c>
      <c r="AM154" s="44">
        <v>-1.8452126200804098</v>
      </c>
      <c r="AN154" s="44">
        <v>-2.2842002469714959</v>
      </c>
      <c r="AO154" s="45">
        <v>-0.18186831184729069</v>
      </c>
      <c r="AP154" s="44">
        <v>4.6268301579078575E-2</v>
      </c>
      <c r="AQ154" s="44">
        <v>3.733102041426406E-3</v>
      </c>
      <c r="AR154" s="44">
        <v>-5.9484180249022245E-2</v>
      </c>
      <c r="AS154" s="44">
        <v>-0.19423046087627804</v>
      </c>
      <c r="AT154" s="60"/>
      <c r="AU154" s="60"/>
      <c r="AV154" s="60"/>
      <c r="AW154" s="60"/>
      <c r="AX154" s="60"/>
      <c r="AY154" s="37">
        <v>1.9419704037929133</v>
      </c>
      <c r="AZ154" s="37">
        <v>2.0221768388129053</v>
      </c>
      <c r="BA154" s="2">
        <v>2.0400644266538626</v>
      </c>
      <c r="BB154" s="2">
        <v>1.5961498072700966</v>
      </c>
      <c r="BC154" s="2">
        <v>0.15183896741533154</v>
      </c>
      <c r="BD154" s="2">
        <v>-1.8572261992098049E-2</v>
      </c>
    </row>
    <row r="155" spans="1:56">
      <c r="A155" s="39">
        <v>42551</v>
      </c>
      <c r="B155" s="37">
        <f>LN(RBA!D168)</f>
        <v>13.051350610157909</v>
      </c>
      <c r="C155" s="37">
        <f>LN(RBA!M168)</f>
        <v>12.451490277386384</v>
      </c>
      <c r="D155" s="37">
        <f>LN(RBA!G168)</f>
        <v>4.3944491546724391</v>
      </c>
      <c r="E155" s="37">
        <f>RBA!B168</f>
        <v>1.8399999999999999</v>
      </c>
      <c r="F155" s="37">
        <f>RBA!C168</f>
        <v>2.0833333333333335</v>
      </c>
      <c r="G155" s="37">
        <f>RBA!F168/RBA!F164*100-100</f>
        <v>-0.1026088805117098</v>
      </c>
      <c r="H155" s="37">
        <f>RBA!H168/RBA!H164*100-100</f>
        <v>1.0232558139534831</v>
      </c>
      <c r="I155" s="37">
        <f>LN(RBA!F168/RBA!F167)*400</f>
        <v>2.4900731101845013</v>
      </c>
      <c r="J155" s="37">
        <f>LN(RBA!H168/RBA!H167)*400</f>
        <v>1.4760164349814968</v>
      </c>
      <c r="K155" s="38">
        <f>RBA!I168</f>
        <v>0.375</v>
      </c>
      <c r="L155" s="37">
        <f>LN(RBA!K168)</f>
        <v>7.714378901789634</v>
      </c>
      <c r="M155" s="37">
        <f>LN(RBA!L168)</f>
        <v>8.6356757157067285</v>
      </c>
      <c r="N155" s="37">
        <f>LN(RBA!O168)</f>
        <v>4.9547989824845287</v>
      </c>
      <c r="O155" s="37">
        <f>RBA!J168</f>
        <v>0.25833333333333336</v>
      </c>
      <c r="P155" s="60"/>
      <c r="Q155" s="41">
        <v>13.049608401594973</v>
      </c>
      <c r="R155" s="41">
        <v>12.45179050359058</v>
      </c>
      <c r="S155" s="41">
        <v>4.5063735266870442</v>
      </c>
      <c r="T155" s="41">
        <v>1.885070001161665</v>
      </c>
      <c r="U155" s="41">
        <v>2.0992630195136877</v>
      </c>
      <c r="V155" s="41">
        <v>0.99365368883739125</v>
      </c>
      <c r="W155" s="41">
        <v>1.6388700401181415</v>
      </c>
      <c r="X155" s="41">
        <v>1.0668610028169463</v>
      </c>
      <c r="Y155" s="41">
        <v>1.5177410818358066</v>
      </c>
      <c r="Z155" s="42">
        <v>0.63283336736464713</v>
      </c>
      <c r="AA155" s="41">
        <v>7.6799050958972259</v>
      </c>
      <c r="AB155" s="41">
        <v>8.6338895653161902</v>
      </c>
      <c r="AC155" s="41">
        <v>4.9946735729758407</v>
      </c>
      <c r="AD155" s="41">
        <v>0.47997120698445089</v>
      </c>
      <c r="AE155" s="60"/>
      <c r="AF155" s="44">
        <v>1.742208562935943E-3</v>
      </c>
      <c r="AG155" s="44">
        <v>-3.0022620419600798E-4</v>
      </c>
      <c r="AH155" s="44">
        <v>-0.11192437201460503</v>
      </c>
      <c r="AI155" s="44">
        <v>-4.5070001161665152E-2</v>
      </c>
      <c r="AJ155" s="44">
        <v>-1.5929686180354174E-2</v>
      </c>
      <c r="AK155" s="44">
        <v>-1.096262569349101</v>
      </c>
      <c r="AL155" s="44">
        <v>-0.61561422616465844</v>
      </c>
      <c r="AM155" s="44">
        <v>1.423212107367555</v>
      </c>
      <c r="AN155" s="44">
        <v>-4.1724646854309766E-2</v>
      </c>
      <c r="AO155" s="45">
        <v>-0.25783336736464713</v>
      </c>
      <c r="AP155" s="44">
        <v>3.4473805892408116E-2</v>
      </c>
      <c r="AQ155" s="44">
        <v>1.7861503905383103E-3</v>
      </c>
      <c r="AR155" s="44">
        <v>-3.9874590491312034E-2</v>
      </c>
      <c r="AS155" s="44">
        <v>-0.22163787365111753</v>
      </c>
      <c r="AT155" s="60"/>
      <c r="AU155" s="60"/>
      <c r="AV155" s="60"/>
      <c r="AW155" s="60"/>
      <c r="AX155" s="60"/>
      <c r="AY155" s="37">
        <v>1.8629482620495832</v>
      </c>
      <c r="AZ155" s="37">
        <v>1.9407088180605108</v>
      </c>
      <c r="BA155" s="2">
        <v>2.007724534030956</v>
      </c>
      <c r="BB155" s="2">
        <v>1.5578496695717066</v>
      </c>
      <c r="BC155" s="2">
        <v>7.9539906731355359E-2</v>
      </c>
      <c r="BD155" s="2">
        <v>-8.1347691471918893E-2</v>
      </c>
    </row>
    <row r="156" spans="1:56">
      <c r="A156" s="39">
        <v>42643</v>
      </c>
      <c r="B156" s="37">
        <f>LN(RBA!D169)</f>
        <v>13.05254588029282</v>
      </c>
      <c r="C156" s="37">
        <f>LN(RBA!M169)</f>
        <v>12.458130131009023</v>
      </c>
      <c r="D156" s="37">
        <f>LN(RBA!G169)</f>
        <v>4.4355674016019115</v>
      </c>
      <c r="E156" s="37">
        <f>RBA!B169</f>
        <v>1.5899999999999999</v>
      </c>
      <c r="F156" s="37">
        <f>RBA!C169</f>
        <v>1.8066666666666666</v>
      </c>
      <c r="G156" s="37">
        <f>RBA!F169/RBA!F165*100-100</f>
        <v>1.0367532447459666</v>
      </c>
      <c r="H156" s="37">
        <f>RBA!H169/RBA!H165*100-100</f>
        <v>1.2962962962963047</v>
      </c>
      <c r="I156" s="37">
        <f>LN(RBA!F169/RBA!F168)*400</f>
        <v>4.8483233629189968</v>
      </c>
      <c r="J156" s="37">
        <f>LN(RBA!H169/RBA!H168)*400</f>
        <v>2.9357929952183879</v>
      </c>
      <c r="K156" s="38">
        <f>RBA!I169</f>
        <v>0.375</v>
      </c>
      <c r="L156" s="37">
        <f>LN(RBA!K169)</f>
        <v>7.7271389967904893</v>
      </c>
      <c r="M156" s="37">
        <f>LN(RBA!L169)</f>
        <v>8.6526923217743974</v>
      </c>
      <c r="N156" s="37">
        <f>LN(RBA!O169)</f>
        <v>4.9659641602919598</v>
      </c>
      <c r="O156" s="37">
        <f>RBA!J169</f>
        <v>0.25833333333333336</v>
      </c>
      <c r="P156" s="60"/>
      <c r="Q156" s="41">
        <v>13.055341733251286</v>
      </c>
      <c r="R156" s="41">
        <v>12.456646420942288</v>
      </c>
      <c r="S156" s="41">
        <v>4.5063635186054913</v>
      </c>
      <c r="T156" s="41">
        <v>1.8034837165476174</v>
      </c>
      <c r="U156" s="41">
        <v>2.0244938881673336</v>
      </c>
      <c r="V156" s="41">
        <v>1.1187534794634351</v>
      </c>
      <c r="W156" s="41">
        <v>1.6113364962151069</v>
      </c>
      <c r="X156" s="41">
        <v>1.1984394276973149</v>
      </c>
      <c r="Y156" s="41">
        <v>1.4970260574533889</v>
      </c>
      <c r="Z156" s="42">
        <v>0.70980615030321559</v>
      </c>
      <c r="AA156" s="41">
        <v>7.7059676655182061</v>
      </c>
      <c r="AB156" s="41">
        <v>8.6473603062109117</v>
      </c>
      <c r="AC156" s="41">
        <v>4.9882006823447744</v>
      </c>
      <c r="AD156" s="41">
        <v>0.50878474109137695</v>
      </c>
      <c r="AE156" s="60"/>
      <c r="AF156" s="44">
        <v>-2.7958529584655167E-3</v>
      </c>
      <c r="AG156" s="44">
        <v>1.4837100667346448E-3</v>
      </c>
      <c r="AH156" s="44">
        <v>-7.0796117003579795E-2</v>
      </c>
      <c r="AI156" s="44">
        <v>-0.21348371654761755</v>
      </c>
      <c r="AJ156" s="44">
        <v>-0.21782722150066691</v>
      </c>
      <c r="AK156" s="44">
        <v>-8.2000234717468423E-2</v>
      </c>
      <c r="AL156" s="44">
        <v>-0.31504019991880217</v>
      </c>
      <c r="AM156" s="44">
        <v>3.6498839352216819</v>
      </c>
      <c r="AN156" s="44">
        <v>1.438766937764999</v>
      </c>
      <c r="AO156" s="45">
        <v>-0.33480615030321559</v>
      </c>
      <c r="AP156" s="44">
        <v>2.1171331272283211E-2</v>
      </c>
      <c r="AQ156" s="44">
        <v>5.3320155634857258E-3</v>
      </c>
      <c r="AR156" s="44">
        <v>-2.2236522052814678E-2</v>
      </c>
      <c r="AS156" s="44">
        <v>-0.25045140775804359</v>
      </c>
      <c r="AT156" s="60"/>
      <c r="AU156" s="60"/>
      <c r="AV156" s="60"/>
      <c r="AW156" s="60"/>
      <c r="AX156" s="60"/>
      <c r="AY156" s="37">
        <v>1.7839261203062531</v>
      </c>
      <c r="AZ156" s="37">
        <v>1.8592407973081144</v>
      </c>
      <c r="BA156" s="2">
        <v>1.9753846414080494</v>
      </c>
      <c r="BB156" s="2">
        <v>1.5195495318733165</v>
      </c>
      <c r="BC156" s="2">
        <v>7.2408460473791791E-3</v>
      </c>
      <c r="BD156" s="2">
        <v>-0.14412312095173974</v>
      </c>
    </row>
    <row r="157" spans="1:56">
      <c r="A157" s="39">
        <v>42735</v>
      </c>
      <c r="B157" s="37">
        <f>LN(RBA!D170)</f>
        <v>13.06336468305115</v>
      </c>
      <c r="C157" s="37">
        <f>LN(RBA!M170)</f>
        <v>12.46528965488962</v>
      </c>
      <c r="D157" s="37">
        <f>LN(RBA!G170)</f>
        <v>4.5390303834835466</v>
      </c>
      <c r="E157" s="37">
        <f>RBA!B170</f>
        <v>1.5</v>
      </c>
      <c r="F157" s="37">
        <f>RBA!C170</f>
        <v>1.76</v>
      </c>
      <c r="G157" s="37">
        <f>RBA!F170/RBA!F166*100-100</f>
        <v>3.8502201412981663</v>
      </c>
      <c r="H157" s="37">
        <f>RBA!H170/RBA!H166*100-100</f>
        <v>1.4760147601476064</v>
      </c>
      <c r="I157" s="37">
        <f>LN(RBA!F170/RBA!F169)*400</f>
        <v>8.6771735477392955</v>
      </c>
      <c r="J157" s="37">
        <f>LN(RBA!H170/RBA!H169)*400</f>
        <v>2.1877903218141022</v>
      </c>
      <c r="K157" s="38">
        <f>RBA!I170</f>
        <v>0.45833333333333331</v>
      </c>
      <c r="L157" s="37">
        <f>LN(RBA!K170)</f>
        <v>7.7510915884927192</v>
      </c>
      <c r="M157" s="37">
        <f>LN(RBA!L170)</f>
        <v>8.6714326101632242</v>
      </c>
      <c r="N157" s="37">
        <f>LN(RBA!O170)</f>
        <v>4.9841059599940696</v>
      </c>
      <c r="O157" s="37">
        <f>RBA!J170</f>
        <v>0.28611111111111115</v>
      </c>
      <c r="P157" s="60"/>
      <c r="Q157" s="41">
        <v>13.0609718927657</v>
      </c>
      <c r="R157" s="41">
        <v>12.461273822780118</v>
      </c>
      <c r="S157" s="41">
        <v>4.5080610787138449</v>
      </c>
      <c r="T157" s="41">
        <v>1.7242587258073585</v>
      </c>
      <c r="U157" s="41">
        <v>1.9510640110246587</v>
      </c>
      <c r="V157" s="41">
        <v>1.252297403650372</v>
      </c>
      <c r="W157" s="41">
        <v>1.5902329436106459</v>
      </c>
      <c r="X157" s="41">
        <v>1.3310681490380256</v>
      </c>
      <c r="Y157" s="41">
        <v>1.4828617807732656</v>
      </c>
      <c r="Z157" s="42">
        <v>0.78638285466214741</v>
      </c>
      <c r="AA157" s="41">
        <v>7.732229002875969</v>
      </c>
      <c r="AB157" s="41">
        <v>8.6606374912213191</v>
      </c>
      <c r="AC157" s="41">
        <v>4.9821431840748822</v>
      </c>
      <c r="AD157" s="41">
        <v>0.53843894438468698</v>
      </c>
      <c r="AE157" s="60"/>
      <c r="AF157" s="44">
        <v>2.3927902854499195E-3</v>
      </c>
      <c r="AG157" s="44">
        <v>4.015832109502071E-3</v>
      </c>
      <c r="AH157" s="44">
        <v>3.0969304769701722E-2</v>
      </c>
      <c r="AI157" s="44">
        <v>-0.22425872580735851</v>
      </c>
      <c r="AJ157" s="44">
        <v>-0.19106401102465864</v>
      </c>
      <c r="AK157" s="44">
        <v>2.597922737647794</v>
      </c>
      <c r="AL157" s="44">
        <v>-0.11421818346303958</v>
      </c>
      <c r="AM157" s="44">
        <v>7.3461053987012699</v>
      </c>
      <c r="AN157" s="44">
        <v>0.70492854104083658</v>
      </c>
      <c r="AO157" s="45">
        <v>-0.3280495213288141</v>
      </c>
      <c r="AP157" s="44">
        <v>1.8862585616750138E-2</v>
      </c>
      <c r="AQ157" s="44">
        <v>1.0795118941905102E-2</v>
      </c>
      <c r="AR157" s="44">
        <v>1.962775919187365E-3</v>
      </c>
      <c r="AS157" s="44">
        <v>-0.25232783327357583</v>
      </c>
      <c r="AT157" s="60"/>
      <c r="AU157" s="60"/>
      <c r="AV157" s="60"/>
      <c r="AW157" s="60"/>
      <c r="AX157" s="60"/>
      <c r="AY157" s="37">
        <v>1.704903978562923</v>
      </c>
      <c r="AZ157" s="37">
        <v>1.7777727765557199</v>
      </c>
      <c r="BA157" s="2">
        <v>1.9430447487851419</v>
      </c>
      <c r="BB157" s="2">
        <v>1.4812493941749265</v>
      </c>
      <c r="BC157" s="2">
        <v>-6.5058214636597E-2</v>
      </c>
      <c r="BD157" s="2">
        <v>-0.20689855043156058</v>
      </c>
    </row>
    <row r="158" spans="1:56">
      <c r="A158" s="39">
        <v>42825</v>
      </c>
      <c r="B158" s="37">
        <f>LN(RBA!D171)</f>
        <v>13.066266987652398</v>
      </c>
      <c r="C158" s="37">
        <f>LN(RBA!M171)</f>
        <v>12.469121291140072</v>
      </c>
      <c r="D158" s="37">
        <f>LN(RBA!G171)</f>
        <v>4.5788262106484892</v>
      </c>
      <c r="E158" s="37">
        <f>RBA!B171</f>
        <v>1.5</v>
      </c>
      <c r="F158" s="37">
        <f>RBA!C171</f>
        <v>1.7833333333333332</v>
      </c>
      <c r="G158" s="37">
        <f>RBA!F171/RBA!F167*100-100</f>
        <v>5.6745710556873377</v>
      </c>
      <c r="H158" s="37">
        <f>RBA!H171/RBA!H167*100-100</f>
        <v>2.1256931608132987</v>
      </c>
      <c r="I158" s="37">
        <f>LN(RBA!F171/RBA!F170)*400</f>
        <v>6.0620705258542245</v>
      </c>
      <c r="J158" s="37">
        <f>LN(RBA!H171/RBA!H170)*400</f>
        <v>1.8140620661565452</v>
      </c>
      <c r="K158" s="38">
        <f>RBA!I171</f>
        <v>0.70833333333333337</v>
      </c>
      <c r="L158" s="37">
        <f>LN(RBA!K171)</f>
        <v>7.7834273289999496</v>
      </c>
      <c r="M158" s="37">
        <f>LN(RBA!L171)</f>
        <v>8.6910725462254383</v>
      </c>
      <c r="N158" s="37">
        <f>LN(RBA!O171)</f>
        <v>5.0033056413471799</v>
      </c>
      <c r="O158" s="37">
        <f>RBA!J171</f>
        <v>0.36944444444444441</v>
      </c>
      <c r="P158" s="60"/>
      <c r="Q158" s="41">
        <v>13.06649071657194</v>
      </c>
      <c r="R158" s="41">
        <v>12.46565049587268</v>
      </c>
      <c r="S158" s="41">
        <v>4.5113138470356748</v>
      </c>
      <c r="T158" s="41">
        <v>1.6469679456714197</v>
      </c>
      <c r="U158" s="41">
        <v>1.8783636311713161</v>
      </c>
      <c r="V158" s="41">
        <v>1.3891344089818161</v>
      </c>
      <c r="W158" s="41">
        <v>1.5753814222062581</v>
      </c>
      <c r="X158" s="41">
        <v>1.461924966482101</v>
      </c>
      <c r="Y158" s="41">
        <v>1.4756431253464286</v>
      </c>
      <c r="Z158" s="42">
        <v>0.86095042059665472</v>
      </c>
      <c r="AA158" s="41">
        <v>7.758797314918966</v>
      </c>
      <c r="AB158" s="41">
        <v>8.6737423783274643</v>
      </c>
      <c r="AC158" s="41">
        <v>4.9764560489162664</v>
      </c>
      <c r="AD158" s="41">
        <v>0.56821183258882979</v>
      </c>
      <c r="AE158" s="60"/>
      <c r="AF158" s="44">
        <v>-2.2372891954169916E-4</v>
      </c>
      <c r="AG158" s="44">
        <v>3.4707952673915798E-3</v>
      </c>
      <c r="AH158" s="44">
        <v>6.7512363612814319E-2</v>
      </c>
      <c r="AI158" s="44">
        <v>-0.14696794567141969</v>
      </c>
      <c r="AJ158" s="44">
        <v>-9.5030297837982891E-2</v>
      </c>
      <c r="AK158" s="44">
        <v>4.2854366467055218</v>
      </c>
      <c r="AL158" s="44">
        <v>0.55031173860704063</v>
      </c>
      <c r="AM158" s="44">
        <v>4.6001455593721232</v>
      </c>
      <c r="AN158" s="44">
        <v>0.33841894081011659</v>
      </c>
      <c r="AO158" s="45">
        <v>-0.15261708726332135</v>
      </c>
      <c r="AP158" s="44">
        <v>2.4630014080983642E-2</v>
      </c>
      <c r="AQ158" s="44">
        <v>1.7330167897974036E-2</v>
      </c>
      <c r="AR158" s="44">
        <v>2.684959243091356E-2</v>
      </c>
      <c r="AS158" s="44">
        <v>-0.19876738814438538</v>
      </c>
      <c r="AT158" s="60"/>
      <c r="AU158" s="60"/>
      <c r="AV158" s="60"/>
      <c r="AW158" s="60"/>
      <c r="AX158" s="60"/>
      <c r="AY158" s="37">
        <v>1.6258818368195929</v>
      </c>
      <c r="AZ158" s="37">
        <v>1.6963047558033253</v>
      </c>
      <c r="BA158" s="2">
        <v>1.9107048561622353</v>
      </c>
      <c r="BB158" s="2">
        <v>1.4429492564765365</v>
      </c>
      <c r="BC158" s="2">
        <v>-0.13735727532057318</v>
      </c>
      <c r="BD158" s="2">
        <v>-0.26967397991138142</v>
      </c>
    </row>
    <row r="159" spans="1:56">
      <c r="A159" s="39">
        <v>42916</v>
      </c>
      <c r="B159" s="37">
        <f>LN(RBA!D172)</f>
        <v>13.072008589849856</v>
      </c>
      <c r="C159" s="37">
        <f>LN(RBA!M172)</f>
        <v>12.47518715268262</v>
      </c>
      <c r="D159" s="37">
        <f>LN(RBA!G172)</f>
        <v>4.5325994931532563</v>
      </c>
      <c r="E159" s="37">
        <f>RBA!B172</f>
        <v>1.5</v>
      </c>
      <c r="F159" s="37">
        <f>RBA!C172</f>
        <v>1.74</v>
      </c>
      <c r="G159" s="37">
        <f>RBA!F172/RBA!F168*100-100</f>
        <v>4.3038570952254531</v>
      </c>
      <c r="H159" s="37">
        <f>RBA!H172/RBA!H168*100-100</f>
        <v>1.9337016574585704</v>
      </c>
      <c r="I159" s="37">
        <f>LN(RBA!F172/RBA!F171)*400</f>
        <v>-2.7323049910601567</v>
      </c>
      <c r="J159" s="37">
        <f>LN(RBA!H172/RBA!H171)*400</f>
        <v>0.72332750271347235</v>
      </c>
      <c r="K159" s="38">
        <f>RBA!I172</f>
        <v>0.95833333333333337</v>
      </c>
      <c r="L159" s="37">
        <f>LN(RBA!K172)</f>
        <v>7.8080739336265461</v>
      </c>
      <c r="M159" s="37">
        <f>LN(RBA!L172)</f>
        <v>8.7081642333303115</v>
      </c>
      <c r="N159" s="37">
        <f>LN(RBA!O172)</f>
        <v>4.9821925053525771</v>
      </c>
      <c r="O159" s="37">
        <f>RBA!J172</f>
        <v>0.45277777777777778</v>
      </c>
      <c r="P159" s="60"/>
      <c r="Q159" s="41">
        <v>13.071891536597654</v>
      </c>
      <c r="R159" s="41">
        <v>12.469756736883657</v>
      </c>
      <c r="S159" s="41">
        <v>4.5159888194100333</v>
      </c>
      <c r="T159" s="41">
        <v>1.5710441311667029</v>
      </c>
      <c r="U159" s="41">
        <v>1.8056635766860694</v>
      </c>
      <c r="V159" s="41">
        <v>1.5257371447524113</v>
      </c>
      <c r="W159" s="41">
        <v>1.5665325855387786</v>
      </c>
      <c r="X159" s="41">
        <v>1.5927789955467522</v>
      </c>
      <c r="Y159" s="41">
        <v>1.4762055450620208</v>
      </c>
      <c r="Z159" s="42">
        <v>0.93169075731111939</v>
      </c>
      <c r="AA159" s="41">
        <v>7.7857925977116578</v>
      </c>
      <c r="AB159" s="41">
        <v>8.6867029724587397</v>
      </c>
      <c r="AC159" s="41">
        <v>4.9710954743539801</v>
      </c>
      <c r="AD159" s="41">
        <v>0.59722371653245832</v>
      </c>
      <c r="AE159" s="60"/>
      <c r="AF159" s="44">
        <v>1.1705325220212615E-4</v>
      </c>
      <c r="AG159" s="44">
        <v>5.4304157989637503E-3</v>
      </c>
      <c r="AH159" s="44">
        <v>1.6610673743223003E-2</v>
      </c>
      <c r="AI159" s="44">
        <v>-7.104413116670294E-2</v>
      </c>
      <c r="AJ159" s="44">
        <v>-6.5663576686069369E-2</v>
      </c>
      <c r="AK159" s="44">
        <v>2.7781199504730418</v>
      </c>
      <c r="AL159" s="44">
        <v>0.36716907191979176</v>
      </c>
      <c r="AM159" s="44">
        <v>-4.3250839866069093</v>
      </c>
      <c r="AN159" s="44">
        <v>-0.75287804234854849</v>
      </c>
      <c r="AO159" s="45">
        <v>2.6642576022213982E-2</v>
      </c>
      <c r="AP159" s="44">
        <v>2.2281335914888345E-2</v>
      </c>
      <c r="AQ159" s="44">
        <v>2.1461260871571852E-2</v>
      </c>
      <c r="AR159" s="44">
        <v>1.1097030998596935E-2</v>
      </c>
      <c r="AS159" s="44">
        <v>-0.14444593875468054</v>
      </c>
      <c r="AT159" s="60"/>
      <c r="AU159" s="60"/>
      <c r="AV159" s="60"/>
      <c r="AW159" s="60"/>
      <c r="AX159" s="60"/>
      <c r="AY159" s="37">
        <v>1.5468596950762628</v>
      </c>
      <c r="AZ159" s="37">
        <v>1.6148367350509307</v>
      </c>
      <c r="BA159" s="2">
        <v>1.8783649635393287</v>
      </c>
      <c r="BB159" s="2">
        <v>1.4046491187781465</v>
      </c>
      <c r="BC159" s="2">
        <v>-0.20965633600454936</v>
      </c>
      <c r="BD159" s="2">
        <v>-0.33244940939120227</v>
      </c>
    </row>
    <row r="160" spans="1:56">
      <c r="A160" s="39">
        <v>43008</v>
      </c>
      <c r="B160" s="37">
        <f>LN(RBA!D173)</f>
        <v>13.081703869682379</v>
      </c>
      <c r="C160" s="37">
        <f>LN(RBA!M173)</f>
        <v>12.481914903177746</v>
      </c>
      <c r="D160" s="37">
        <f>LN(RBA!G173)</f>
        <v>4.5336741842830213</v>
      </c>
      <c r="E160" s="37">
        <f>RBA!B173</f>
        <v>1.5</v>
      </c>
      <c r="F160" s="37">
        <f>RBA!C173</f>
        <v>1.7066666666666668</v>
      </c>
      <c r="G160" s="37">
        <f>RBA!F173/RBA!F169*100-100</f>
        <v>3.3482698057041915</v>
      </c>
      <c r="H160" s="37">
        <f>RBA!H173/RBA!H169*100-100</f>
        <v>1.828153564899452</v>
      </c>
      <c r="I160" s="37">
        <f>LN(RBA!F173/RBA!F172)*400</f>
        <v>1.1668044710530865</v>
      </c>
      <c r="J160" s="37">
        <f>LN(RBA!H173/RBA!H172)*400</f>
        <v>2.5213951114370099</v>
      </c>
      <c r="K160" s="38">
        <f>RBA!I173</f>
        <v>1.125</v>
      </c>
      <c r="L160" s="37">
        <f>LN(RBA!K173)</f>
        <v>7.8201183075183121</v>
      </c>
      <c r="M160" s="37">
        <f>LN(RBA!L173)</f>
        <v>8.7187847173293207</v>
      </c>
      <c r="N160" s="37">
        <f>LN(RBA!O173)</f>
        <v>5.0146568247308227</v>
      </c>
      <c r="O160" s="37">
        <f>RBA!J173</f>
        <v>0.61944444444444446</v>
      </c>
      <c r="P160" s="60"/>
      <c r="Q160" s="41">
        <v>13.07716754493992</v>
      </c>
      <c r="R160" s="41">
        <v>12.473575011723771</v>
      </c>
      <c r="S160" s="41">
        <v>4.5219951869032284</v>
      </c>
      <c r="T160" s="41">
        <v>1.4958281823540651</v>
      </c>
      <c r="U160" s="41">
        <v>1.732175281711533</v>
      </c>
      <c r="V160" s="41">
        <v>1.6612566581609927</v>
      </c>
      <c r="W160" s="41">
        <v>1.5637810319816718</v>
      </c>
      <c r="X160" s="41">
        <v>1.7282744427237973</v>
      </c>
      <c r="Y160" s="41">
        <v>1.4855960056471911</v>
      </c>
      <c r="Z160" s="42">
        <v>0.99669038833038348</v>
      </c>
      <c r="AA160" s="41">
        <v>7.8133502410773064</v>
      </c>
      <c r="AB160" s="41">
        <v>8.6995581098994705</v>
      </c>
      <c r="AC160" s="41">
        <v>4.9660344388683457</v>
      </c>
      <c r="AD160" s="41">
        <v>0.6244706774266352</v>
      </c>
      <c r="AE160" s="60"/>
      <c r="AF160" s="44">
        <v>4.5363247424585751E-3</v>
      </c>
      <c r="AG160" s="44">
        <v>8.3398914539749569E-3</v>
      </c>
      <c r="AH160" s="44">
        <v>1.1678997379792833E-2</v>
      </c>
      <c r="AI160" s="44">
        <v>4.1718176459348832E-3</v>
      </c>
      <c r="AJ160" s="44">
        <v>-2.5508615044866234E-2</v>
      </c>
      <c r="AK160" s="44">
        <v>1.6870131475431989</v>
      </c>
      <c r="AL160" s="44">
        <v>0.26437253291778018</v>
      </c>
      <c r="AM160" s="44">
        <v>-0.56146997167071078</v>
      </c>
      <c r="AN160" s="44">
        <v>1.0357991057898188</v>
      </c>
      <c r="AO160" s="45">
        <v>0.12830961166961652</v>
      </c>
      <c r="AP160" s="44">
        <v>6.7680664410056934E-3</v>
      </c>
      <c r="AQ160" s="44">
        <v>1.9226607429850162E-2</v>
      </c>
      <c r="AR160" s="44">
        <v>4.8622385862477024E-2</v>
      </c>
      <c r="AS160" s="44">
        <v>-5.026232982190737E-3</v>
      </c>
      <c r="AT160" s="60"/>
      <c r="AU160" s="60"/>
      <c r="AV160" s="60"/>
      <c r="AW160" s="60"/>
      <c r="AX160" s="60"/>
      <c r="AY160" s="37">
        <v>1.4678375533329326</v>
      </c>
      <c r="AZ160" s="37">
        <v>1.5333687142985362</v>
      </c>
      <c r="BA160" s="2">
        <v>1.8460250709164212</v>
      </c>
      <c r="BB160" s="2">
        <v>1.3663489810797564</v>
      </c>
      <c r="BC160" s="2">
        <v>-0.28195539668852732</v>
      </c>
      <c r="BD160" s="2">
        <v>-0.39522483887102311</v>
      </c>
    </row>
    <row r="161" spans="1:56">
      <c r="A161" s="39">
        <v>43100</v>
      </c>
      <c r="B161" s="37">
        <f>LN(RBA!D174)</f>
        <v>13.086560018439052</v>
      </c>
      <c r="C161" s="37">
        <f>LN(RBA!M174)</f>
        <v>12.491277903207056</v>
      </c>
      <c r="D161" s="37">
        <f>LN(RBA!G174)</f>
        <v>4.5325994931532563</v>
      </c>
      <c r="E161" s="37">
        <f>RBA!B174</f>
        <v>1.5</v>
      </c>
      <c r="F161" s="37">
        <f>RBA!C174</f>
        <v>1.7299999999999998</v>
      </c>
      <c r="G161" s="37">
        <f>RBA!F174/RBA!F170*100-100</f>
        <v>1.2963680911407778</v>
      </c>
      <c r="H161" s="37">
        <f>RBA!H174/RBA!H170*100-100</f>
        <v>1.9090909090909065</v>
      </c>
      <c r="I161" s="37">
        <f>LN(RBA!F174/RBA!F173)*400</f>
        <v>0.65557864383871145</v>
      </c>
      <c r="J161" s="37">
        <f>LN(RBA!H174/RBA!H173)*400</f>
        <v>2.5056010339721659</v>
      </c>
      <c r="K161" s="38">
        <f>RBA!I174</f>
        <v>1.2083333333333333</v>
      </c>
      <c r="L161" s="37">
        <f>LN(RBA!K174)</f>
        <v>7.8419079326718135</v>
      </c>
      <c r="M161" s="37">
        <f>LN(RBA!L174)</f>
        <v>8.7269744232586746</v>
      </c>
      <c r="N161" s="37">
        <f>LN(RBA!O174)</f>
        <v>4.9866312225481391</v>
      </c>
      <c r="O161" s="37">
        <f>RBA!J174</f>
        <v>0.70277777777777783</v>
      </c>
      <c r="P161" s="60"/>
      <c r="Q161" s="41">
        <v>13.082312006854098</v>
      </c>
      <c r="R161" s="41">
        <v>12.477091180313625</v>
      </c>
      <c r="S161" s="41">
        <v>4.5292525222526612</v>
      </c>
      <c r="T161" s="41">
        <v>1.4206165967123847</v>
      </c>
      <c r="U161" s="41">
        <v>1.6570691406548932</v>
      </c>
      <c r="V161" s="41">
        <v>1.796580321375441</v>
      </c>
      <c r="W161" s="41">
        <v>1.5674508405783525</v>
      </c>
      <c r="X161" s="41">
        <v>1.8703523370134263</v>
      </c>
      <c r="Y161" s="41">
        <v>1.5043909240526205</v>
      </c>
      <c r="Z161" s="42">
        <v>1.0540524887893035</v>
      </c>
      <c r="AA161" s="41">
        <v>7.8416195606741237</v>
      </c>
      <c r="AB161" s="41">
        <v>8.7123600402220323</v>
      </c>
      <c r="AC161" s="41">
        <v>4.9612528565840606</v>
      </c>
      <c r="AD161" s="41">
        <v>0.64885851777070147</v>
      </c>
      <c r="AE161" s="60"/>
      <c r="AF161" s="44">
        <v>4.2480115849539146E-3</v>
      </c>
      <c r="AG161" s="44">
        <v>1.4186722893430925E-2</v>
      </c>
      <c r="AH161" s="44">
        <v>3.3469709005951032E-3</v>
      </c>
      <c r="AI161" s="44">
        <v>7.9383403287615284E-2</v>
      </c>
      <c r="AJ161" s="44">
        <v>7.2930859345106569E-2</v>
      </c>
      <c r="AK161" s="44">
        <v>-0.50021223023466321</v>
      </c>
      <c r="AL161" s="44">
        <v>0.34164006851255402</v>
      </c>
      <c r="AM161" s="44">
        <v>-1.2147736931747148</v>
      </c>
      <c r="AN161" s="44">
        <v>1.0012101099195454</v>
      </c>
      <c r="AO161" s="45">
        <v>0.15428084454402979</v>
      </c>
      <c r="AP161" s="44">
        <v>2.8837199768982913E-4</v>
      </c>
      <c r="AQ161" s="44">
        <v>1.4614383036642309E-2</v>
      </c>
      <c r="AR161" s="44">
        <v>2.5378365964078498E-2</v>
      </c>
      <c r="AS161" s="44">
        <v>5.3919260007076364E-2</v>
      </c>
      <c r="AT161" s="60"/>
      <c r="AU161" s="60"/>
      <c r="AV161" s="60"/>
      <c r="AW161" s="60"/>
      <c r="AX161" s="60"/>
      <c r="AY161" s="37">
        <v>1.3888154115896008</v>
      </c>
      <c r="AZ161" s="37">
        <v>1.4519006935461398</v>
      </c>
      <c r="BA161" s="2">
        <v>1.8136851782935146</v>
      </c>
      <c r="BB161" s="2">
        <v>1.3280488433813655</v>
      </c>
      <c r="BC161" s="2">
        <v>-0.3542544573725035</v>
      </c>
      <c r="BD161" s="2">
        <v>-0.45800026835084395</v>
      </c>
    </row>
    <row r="162" spans="1:56">
      <c r="A162" s="39">
        <v>43190</v>
      </c>
      <c r="B162" s="37">
        <f>LN(RBA!D175)</f>
        <v>13.095918780986169</v>
      </c>
      <c r="C162" s="37">
        <f>LN(RBA!M175)</f>
        <v>12.496620607395</v>
      </c>
      <c r="D162" s="37">
        <f>LN(RBA!G175)</f>
        <v>4.5496574760578321</v>
      </c>
      <c r="E162" s="37">
        <f>RBA!B175</f>
        <v>1.5</v>
      </c>
      <c r="F162" s="37">
        <f>RBA!C175</f>
        <v>1.83</v>
      </c>
      <c r="G162" s="37">
        <f>RBA!F175/RBA!F171*100-100</f>
        <v>0.76660640579970618</v>
      </c>
      <c r="H162" s="37">
        <f>RBA!H175/RBA!H171*100-100</f>
        <v>1.9004524886877761</v>
      </c>
      <c r="I162" s="37">
        <f>LN(RBA!F175/RBA!F174)*400</f>
        <v>3.9646535182532148</v>
      </c>
      <c r="J162" s="37">
        <f>LN(RBA!H175/RBA!H174)*400</f>
        <v>1.780154250990345</v>
      </c>
      <c r="K162" s="38">
        <f>RBA!I175</f>
        <v>1.4583333333333333</v>
      </c>
      <c r="L162" s="37">
        <f>LN(RBA!K175)</f>
        <v>7.8608013798521812</v>
      </c>
      <c r="M162" s="37">
        <f>LN(RBA!L175)</f>
        <v>8.7300998844322102</v>
      </c>
      <c r="N162" s="37">
        <f>LN(RBA!O175)</f>
        <v>4.979024016799114</v>
      </c>
      <c r="O162" s="37">
        <f>RBA!J175</f>
        <v>0.86944444444444446</v>
      </c>
      <c r="P162" s="60"/>
      <c r="Q162" s="41">
        <v>13.087321022798509</v>
      </c>
      <c r="R162" s="41">
        <v>12.480296315005976</v>
      </c>
      <c r="S162" s="41">
        <v>4.5376876975690923</v>
      </c>
      <c r="T162" s="41">
        <v>1.344708479106568</v>
      </c>
      <c r="U162" s="41">
        <v>1.5794996050389323</v>
      </c>
      <c r="V162" s="41">
        <v>1.933649889780851</v>
      </c>
      <c r="W162" s="41">
        <v>1.5780313232053083</v>
      </c>
      <c r="X162" s="41">
        <v>2.0206027886835338</v>
      </c>
      <c r="Y162" s="41">
        <v>1.5338140916701086</v>
      </c>
      <c r="Z162" s="42">
        <v>1.1019604273300287</v>
      </c>
      <c r="AA162" s="41">
        <v>7.8707541022018424</v>
      </c>
      <c r="AB162" s="41">
        <v>8.72517302962844</v>
      </c>
      <c r="AC162" s="41">
        <v>4.9567610306169829</v>
      </c>
      <c r="AD162" s="41">
        <v>0.66928989866838429</v>
      </c>
      <c r="AE162" s="60"/>
      <c r="AF162" s="44">
        <v>8.5977581876601761E-3</v>
      </c>
      <c r="AG162" s="44">
        <v>1.6324292389024109E-2</v>
      </c>
      <c r="AH162" s="44">
        <v>1.1969778488739813E-2</v>
      </c>
      <c r="AI162" s="44">
        <v>0.15529152089343201</v>
      </c>
      <c r="AJ162" s="44">
        <v>0.2505003949610678</v>
      </c>
      <c r="AK162" s="44">
        <v>-1.1670434839811448</v>
      </c>
      <c r="AL162" s="44">
        <v>0.3224211654824678</v>
      </c>
      <c r="AM162" s="44">
        <v>1.9440507295696809</v>
      </c>
      <c r="AN162" s="44">
        <v>0.24634015932023634</v>
      </c>
      <c r="AO162" s="45">
        <v>0.35637290600330451</v>
      </c>
      <c r="AP162" s="44">
        <v>-9.9527223496611583E-3</v>
      </c>
      <c r="AQ162" s="44">
        <v>4.9268548037701976E-3</v>
      </c>
      <c r="AR162" s="44">
        <v>2.2262986182131073E-2</v>
      </c>
      <c r="AS162" s="44">
        <v>0.20015454577606018</v>
      </c>
      <c r="AT162" s="60"/>
      <c r="AU162" s="60"/>
      <c r="AV162" s="60"/>
      <c r="AW162" s="60"/>
      <c r="AX162" s="60"/>
      <c r="AY162" s="37">
        <v>1.3097932698462706</v>
      </c>
      <c r="AZ162" s="37">
        <v>1.3704326727937453</v>
      </c>
      <c r="BA162" s="2">
        <v>1.781345285670608</v>
      </c>
      <c r="BB162" s="2">
        <v>1.2897487056829755</v>
      </c>
      <c r="BC162" s="2">
        <v>-0.42655351805647967</v>
      </c>
      <c r="BD162" s="2">
        <v>-0.5207756978306648</v>
      </c>
    </row>
    <row r="163" spans="1:56">
      <c r="A163" s="39">
        <v>43281</v>
      </c>
      <c r="B163" s="37">
        <f>LN(RBA!D176)</f>
        <v>13.103190751615518</v>
      </c>
      <c r="C163" s="37">
        <f>LN(RBA!M176)</f>
        <v>12.504238322461047</v>
      </c>
      <c r="D163" s="37">
        <f>LN(RBA!G176)</f>
        <v>4.5485998344996972</v>
      </c>
      <c r="E163" s="37">
        <f>RBA!B176</f>
        <v>1.5</v>
      </c>
      <c r="F163" s="37">
        <f>RBA!C176</f>
        <v>2.0299999999999998</v>
      </c>
      <c r="G163" s="37">
        <f>RBA!F176/RBA!F172*100-100</f>
        <v>1.932235494906692</v>
      </c>
      <c r="H163" s="37">
        <f>RBA!H176/RBA!H172*100-100</f>
        <v>2.0776874435411088</v>
      </c>
      <c r="I163" s="37">
        <f>LN(RBA!F176/RBA!F175)*400</f>
        <v>1.868182814699568</v>
      </c>
      <c r="J163" s="37">
        <f>LN(RBA!H176/RBA!H175)*400</f>
        <v>1.4184412027002846</v>
      </c>
      <c r="K163" s="38">
        <f>RBA!I176</f>
        <v>1.7083333333333333</v>
      </c>
      <c r="L163" s="37">
        <f>LN(RBA!K176)</f>
        <v>7.8683652429062141</v>
      </c>
      <c r="M163" s="37">
        <f>LN(RBA!L176)</f>
        <v>8.7300135615772447</v>
      </c>
      <c r="N163" s="37">
        <f>LN(RBA!O176)</f>
        <v>4.9520085353268541</v>
      </c>
      <c r="O163" s="37">
        <f>RBA!J176</f>
        <v>0.95277777777777783</v>
      </c>
      <c r="P163" s="60"/>
      <c r="Q163" s="41">
        <v>13.092193348238711</v>
      </c>
      <c r="R163" s="41">
        <v>12.483190354855383</v>
      </c>
      <c r="S163" s="41">
        <v>4.5472296768200939</v>
      </c>
      <c r="T163" s="41">
        <v>1.2674525490285764</v>
      </c>
      <c r="U163" s="41">
        <v>1.4986667081735234</v>
      </c>
      <c r="V163" s="41">
        <v>2.0740944861184203</v>
      </c>
      <c r="W163" s="41">
        <v>1.596225316781847</v>
      </c>
      <c r="X163" s="41">
        <v>2.1798566744437804</v>
      </c>
      <c r="Y163" s="41">
        <v>1.5757150562101545</v>
      </c>
      <c r="Z163" s="42">
        <v>1.1386939981225486</v>
      </c>
      <c r="AA163" s="41">
        <v>7.9009075915926932</v>
      </c>
      <c r="AB163" s="41">
        <v>8.7380704783101049</v>
      </c>
      <c r="AC163" s="41">
        <v>4.9525851255616979</v>
      </c>
      <c r="AD163" s="41">
        <v>0.68470118076091502</v>
      </c>
      <c r="AE163" s="60"/>
      <c r="AF163" s="44">
        <v>1.0997403376807213E-2</v>
      </c>
      <c r="AG163" s="44">
        <v>2.1047967605664297E-2</v>
      </c>
      <c r="AH163" s="44">
        <v>1.3701576796032455E-3</v>
      </c>
      <c r="AI163" s="44">
        <v>0.2325474509714236</v>
      </c>
      <c r="AJ163" s="44">
        <v>0.53133329182647637</v>
      </c>
      <c r="AK163" s="44">
        <v>-0.14185899121172829</v>
      </c>
      <c r="AL163" s="44">
        <v>0.48146212675926181</v>
      </c>
      <c r="AM163" s="44">
        <v>-0.31167385974421236</v>
      </c>
      <c r="AN163" s="44">
        <v>-0.15727385350986989</v>
      </c>
      <c r="AO163" s="45">
        <v>0.56963933521078469</v>
      </c>
      <c r="AP163" s="44">
        <v>-3.2542348686479095E-2</v>
      </c>
      <c r="AQ163" s="44">
        <v>-8.056916732860131E-3</v>
      </c>
      <c r="AR163" s="44">
        <v>-5.7659023484379901E-4</v>
      </c>
      <c r="AS163" s="44">
        <v>0.26807659701686282</v>
      </c>
      <c r="AT163" s="60"/>
      <c r="AU163" s="60"/>
      <c r="AV163" s="60"/>
      <c r="AW163" s="60"/>
      <c r="AX163" s="60"/>
      <c r="AY163" s="37">
        <v>1.2307711281029405</v>
      </c>
      <c r="AZ163" s="37">
        <v>1.2889646520413507</v>
      </c>
      <c r="BA163" s="2">
        <v>1.7490053930477005</v>
      </c>
      <c r="BB163" s="2">
        <v>1.2514485679845855</v>
      </c>
      <c r="BC163" s="2">
        <v>-0.49885257874045585</v>
      </c>
      <c r="BD163" s="2">
        <v>-0.58355112731048564</v>
      </c>
    </row>
    <row r="164" spans="1:56">
      <c r="A164" s="39">
        <v>43373</v>
      </c>
      <c r="B164" s="37">
        <f>LN(RBA!D177)</f>
        <v>13.107420283426489</v>
      </c>
      <c r="C164" s="37">
        <f>LN(RBA!M177)</f>
        <v>12.505425103346306</v>
      </c>
      <c r="D164" s="37">
        <f>LN(RBA!G177)</f>
        <v>4.5622626849768144</v>
      </c>
      <c r="E164" s="37">
        <f>RBA!B177</f>
        <v>1.5</v>
      </c>
      <c r="F164" s="37">
        <f>RBA!C177</f>
        <v>1.97</v>
      </c>
      <c r="G164" s="37">
        <f>RBA!F177/RBA!F173*100-100</f>
        <v>2.7308618342686941</v>
      </c>
      <c r="H164" s="37">
        <f>RBA!H177/RBA!H173*100-100</f>
        <v>1.8850987432675055</v>
      </c>
      <c r="I164" s="37">
        <f>LN(RBA!F177/RBA!F176)*400</f>
        <v>4.288541230926338</v>
      </c>
      <c r="J164" s="37">
        <f>LN(RBA!H177/RBA!H176)*400</f>
        <v>1.7660072836466774</v>
      </c>
      <c r="K164" s="38">
        <f>RBA!I177</f>
        <v>1.9583333333333333</v>
      </c>
      <c r="L164" s="37">
        <f>LN(RBA!K177)</f>
        <v>7.8642631504887053</v>
      </c>
      <c r="M164" s="37">
        <f>LN(RBA!L177)</f>
        <v>8.7401780101330946</v>
      </c>
      <c r="N164" s="37">
        <f>LN(RBA!O177)</f>
        <v>4.9569820754073763</v>
      </c>
      <c r="O164" s="37">
        <f>RBA!J177</f>
        <v>1.1194444444444445</v>
      </c>
      <c r="P164" s="60"/>
      <c r="Q164" s="41">
        <v>13.096933112239125</v>
      </c>
      <c r="R164" s="41">
        <v>12.485783441599146</v>
      </c>
      <c r="S164" s="41">
        <v>4.5578149050847934</v>
      </c>
      <c r="T164" s="41">
        <v>1.1882945831709291</v>
      </c>
      <c r="U164" s="41">
        <v>1.4139270461153899</v>
      </c>
      <c r="V164" s="41">
        <v>2.2188138309518584</v>
      </c>
      <c r="W164" s="41">
        <v>1.6229371714557026</v>
      </c>
      <c r="X164" s="41">
        <v>2.350159902709807</v>
      </c>
      <c r="Y164" s="41">
        <v>1.6320973279828315</v>
      </c>
      <c r="Z164" s="42">
        <v>1.162755728403104</v>
      </c>
      <c r="AA164" s="41">
        <v>7.9322275343274349</v>
      </c>
      <c r="AB164" s="41">
        <v>8.7511288657426896</v>
      </c>
      <c r="AC164" s="41">
        <v>4.9487652203791539</v>
      </c>
      <c r="AD164" s="41">
        <v>0.69415382128063485</v>
      </c>
      <c r="AE164" s="60"/>
      <c r="AF164" s="44">
        <v>1.0487171187364197E-2</v>
      </c>
      <c r="AG164" s="44">
        <v>1.96416617471602E-2</v>
      </c>
      <c r="AH164" s="44">
        <v>4.4477798920210532E-3</v>
      </c>
      <c r="AI164" s="44">
        <v>0.31170541682907094</v>
      </c>
      <c r="AJ164" s="44">
        <v>0.55607295388461009</v>
      </c>
      <c r="AK164" s="44">
        <v>0.51204800331683575</v>
      </c>
      <c r="AL164" s="44">
        <v>0.26216157181180288</v>
      </c>
      <c r="AM164" s="44">
        <v>1.938381328216531</v>
      </c>
      <c r="AN164" s="44">
        <v>0.13390995566384589</v>
      </c>
      <c r="AO164" s="45">
        <v>0.79557760493022922</v>
      </c>
      <c r="AP164" s="44">
        <v>-6.7964383838729603E-2</v>
      </c>
      <c r="AQ164" s="44">
        <v>-1.0950855609594967E-2</v>
      </c>
      <c r="AR164" s="44">
        <v>8.2168550282224473E-3</v>
      </c>
      <c r="AS164" s="44">
        <v>0.42529062316380961</v>
      </c>
      <c r="AT164" s="60"/>
      <c r="AU164" s="60"/>
      <c r="AV164" s="60"/>
      <c r="AW164" s="60"/>
      <c r="AX164" s="60"/>
      <c r="AY164" s="37">
        <v>1.1517489863596104</v>
      </c>
      <c r="AZ164" s="37">
        <v>1.2074966312889561</v>
      </c>
      <c r="BA164" s="2">
        <v>1.7166655004247939</v>
      </c>
      <c r="BB164" s="2">
        <v>1.2131484302861955</v>
      </c>
      <c r="BC164" s="2">
        <v>-0.57115163942443203</v>
      </c>
      <c r="BD164" s="2">
        <v>-0.64632655679030648</v>
      </c>
    </row>
    <row r="165" spans="1:56">
      <c r="A165" s="39">
        <v>43465</v>
      </c>
      <c r="B165" s="37">
        <f>LN(RBA!D178)</f>
        <v>13.109636736165594</v>
      </c>
      <c r="C165" s="37">
        <f>LN(RBA!M178)</f>
        <v>12.507746376608692</v>
      </c>
      <c r="D165" s="37">
        <f>LN(RBA!G178)</f>
        <v>4.5890408040582074</v>
      </c>
      <c r="E165" s="37">
        <f>RBA!B178</f>
        <v>1.5</v>
      </c>
      <c r="F165" s="37">
        <f>RBA!C178</f>
        <v>1.9633333333333336</v>
      </c>
      <c r="G165" s="37">
        <f>RBA!F178/RBA!F174*100-100</f>
        <v>3.492921241298788</v>
      </c>
      <c r="H165" s="37">
        <f>RBA!H178/RBA!H174*100-100</f>
        <v>1.7841213202497812</v>
      </c>
      <c r="I165" s="37">
        <f>LN(RBA!F178/RBA!F177)*400</f>
        <v>3.6118346659181624</v>
      </c>
      <c r="J165" s="37">
        <f>LN(RBA!H178/RBA!H177)*400</f>
        <v>2.108967978628999</v>
      </c>
      <c r="K165" s="38">
        <f>RBA!I178</f>
        <v>2.2083333333333335</v>
      </c>
      <c r="L165" s="37">
        <f>LN(RBA!K178)</f>
        <v>7.8703317081316913</v>
      </c>
      <c r="M165" s="37">
        <f>LN(RBA!L178)</f>
        <v>8.7482479266289825</v>
      </c>
      <c r="N165" s="37">
        <f>LN(RBA!O178)</f>
        <v>4.9508155640831868</v>
      </c>
      <c r="O165" s="37">
        <f>RBA!J178</f>
        <v>1.2861111111111112</v>
      </c>
      <c r="P165" s="60"/>
      <c r="Q165" s="41">
        <v>13.101551317241288</v>
      </c>
      <c r="R165" s="41">
        <v>12.488098871954325</v>
      </c>
      <c r="S165" s="41">
        <v>4.5693806837908681</v>
      </c>
      <c r="T165" s="41">
        <v>1.1068257003830027</v>
      </c>
      <c r="U165" s="41">
        <v>1.3249692982286463</v>
      </c>
      <c r="V165" s="41">
        <v>2.3686189829753674</v>
      </c>
      <c r="W165" s="41">
        <v>1.6593721512038342</v>
      </c>
      <c r="X165" s="41">
        <v>2.5333635857349148</v>
      </c>
      <c r="Y165" s="41">
        <v>1.70486612113977</v>
      </c>
      <c r="Z165" s="42">
        <v>1.1730041699924432</v>
      </c>
      <c r="AA165" s="41">
        <v>7.9648410969189012</v>
      </c>
      <c r="AB165" s="41">
        <v>8.764419635828899</v>
      </c>
      <c r="AC165" s="41">
        <v>4.9453410336614043</v>
      </c>
      <c r="AD165" s="41">
        <v>0.69687682533302064</v>
      </c>
      <c r="AE165" s="60"/>
      <c r="AF165" s="44">
        <v>8.0854189243062535E-3</v>
      </c>
      <c r="AG165" s="44">
        <v>1.9647504654367154E-2</v>
      </c>
      <c r="AH165" s="44">
        <v>1.9660120267339209E-2</v>
      </c>
      <c r="AI165" s="44">
        <v>0.39317429961699735</v>
      </c>
      <c r="AJ165" s="44">
        <v>0.63836403510468731</v>
      </c>
      <c r="AK165" s="44">
        <v>1.1243022583234206</v>
      </c>
      <c r="AL165" s="44">
        <v>0.12474916904594702</v>
      </c>
      <c r="AM165" s="44">
        <v>1.0784710801832476</v>
      </c>
      <c r="AN165" s="44">
        <v>0.404101857489229</v>
      </c>
      <c r="AO165" s="45">
        <v>1.0353291633408903</v>
      </c>
      <c r="AP165" s="44">
        <v>-9.4509388787209936E-2</v>
      </c>
      <c r="AQ165" s="44">
        <v>-1.6171709199916506E-2</v>
      </c>
      <c r="AR165" s="44">
        <v>5.4745304217824753E-3</v>
      </c>
      <c r="AS165" s="44">
        <v>0.58923428577809056</v>
      </c>
      <c r="AT165" s="60"/>
      <c r="AU165" s="60"/>
      <c r="AV165" s="60"/>
      <c r="AW165" s="60"/>
      <c r="AX165" s="60"/>
      <c r="AY165" s="37">
        <v>1.0727268446162803</v>
      </c>
      <c r="AZ165" s="37">
        <v>1.1260286105365616</v>
      </c>
      <c r="BA165" s="2">
        <v>1.6843256078018873</v>
      </c>
      <c r="BB165" s="2">
        <v>1.1748482925878054</v>
      </c>
      <c r="BC165" s="2">
        <v>-0.64345070010840821</v>
      </c>
      <c r="BD165" s="2">
        <v>-0.70910198627012733</v>
      </c>
    </row>
    <row r="166" spans="1:56">
      <c r="A166" s="39">
        <v>43555</v>
      </c>
      <c r="B166" s="37">
        <f>LN(RBA!D179)</f>
        <v>13.114613423944267</v>
      </c>
      <c r="C166" s="37">
        <f>LN(RBA!M179)</f>
        <v>12.508496768011813</v>
      </c>
      <c r="D166" s="37">
        <f>LN(RBA!G179)</f>
        <v>4.604169685654508</v>
      </c>
      <c r="E166" s="37">
        <f>RBA!B179</f>
        <v>1.5</v>
      </c>
      <c r="F166" s="37">
        <f>RBA!C179</f>
        <v>1.9533333333333331</v>
      </c>
      <c r="G166" s="37">
        <f>RBA!F179/RBA!F175*100-100</f>
        <v>3.4076895683282231</v>
      </c>
      <c r="H166" s="37">
        <f>RBA!H179/RBA!H175*100-100</f>
        <v>1.3321492007104752</v>
      </c>
      <c r="I166" s="37">
        <f>LN(RBA!F179/RBA!F178)*400</f>
        <v>3.6350974963225182</v>
      </c>
      <c r="J166" s="37">
        <f>LN(RBA!H179/RBA!H178)*400</f>
        <v>0</v>
      </c>
      <c r="K166" s="38">
        <f>RBA!I179</f>
        <v>2.375</v>
      </c>
      <c r="L166" s="37">
        <f>LN(RBA!K179)</f>
        <v>7.8813325498211997</v>
      </c>
      <c r="M166" s="37">
        <f>LN(RBA!L179)</f>
        <v>8.7629212225745388</v>
      </c>
      <c r="N166" s="37">
        <f>LN(RBA!O179)</f>
        <v>4.9257060384640816</v>
      </c>
      <c r="O166" s="37">
        <f>RBA!J179</f>
        <v>1.3416666666666668</v>
      </c>
      <c r="P166" s="60"/>
      <c r="Q166" s="41">
        <v>13.106065520168722</v>
      </c>
      <c r="R166" s="41">
        <v>12.490172218676566</v>
      </c>
      <c r="S166" s="41">
        <v>4.5818670942284276</v>
      </c>
      <c r="T166" s="41">
        <v>1.0228318353996912</v>
      </c>
      <c r="U166" s="41">
        <v>1.231829689473585</v>
      </c>
      <c r="V166" s="41">
        <v>2.5246410308852223</v>
      </c>
      <c r="W166" s="41">
        <v>1.7068993709855824</v>
      </c>
      <c r="X166" s="41">
        <v>2.7325303241025396</v>
      </c>
      <c r="Y166" s="41">
        <v>1.79601034355489</v>
      </c>
      <c r="Z166" s="42">
        <v>1.168795110714395</v>
      </c>
      <c r="AA166" s="41">
        <v>7.9988329681400225</v>
      </c>
      <c r="AB166" s="41">
        <v>8.7780073881866798</v>
      </c>
      <c r="AC166" s="41">
        <v>4.9423574195348934</v>
      </c>
      <c r="AD166" s="41">
        <v>0.69236500466302631</v>
      </c>
      <c r="AE166" s="60"/>
      <c r="AF166" s="44">
        <v>8.5479037755451515E-3</v>
      </c>
      <c r="AG166" s="44">
        <v>1.8324549335247298E-2</v>
      </c>
      <c r="AH166" s="44">
        <v>2.2302591426080376E-2</v>
      </c>
      <c r="AI166" s="44">
        <v>0.47716816460030875</v>
      </c>
      <c r="AJ166" s="44">
        <v>0.72150364385974819</v>
      </c>
      <c r="AK166" s="44">
        <v>0.88304853744300082</v>
      </c>
      <c r="AL166" s="44">
        <v>-0.37475017027510726</v>
      </c>
      <c r="AM166" s="44">
        <v>0.90256717221997862</v>
      </c>
      <c r="AN166" s="44">
        <v>-1.79601034355489</v>
      </c>
      <c r="AO166" s="45">
        <v>1.206204889285605</v>
      </c>
      <c r="AP166" s="44">
        <v>-0.11750041831882285</v>
      </c>
      <c r="AQ166" s="44">
        <v>-1.5086165612141045E-2</v>
      </c>
      <c r="AR166" s="44">
        <v>-1.6651381070811766E-2</v>
      </c>
      <c r="AS166" s="44">
        <v>0.64930166200364048</v>
      </c>
      <c r="AT166" s="60"/>
      <c r="AU166" s="60"/>
      <c r="AV166" s="60"/>
      <c r="AW166" s="60"/>
      <c r="AX166" s="60"/>
      <c r="AY166" s="37">
        <v>0.99370470287295021</v>
      </c>
      <c r="AZ166" s="37">
        <v>1.044560589784167</v>
      </c>
      <c r="BA166" s="2">
        <v>1.6519857151789799</v>
      </c>
      <c r="BB166" s="2">
        <v>1.1365481548894154</v>
      </c>
      <c r="BC166" s="2">
        <v>-0.71574976079238439</v>
      </c>
      <c r="BD166" s="2">
        <v>-0.77187741574994817</v>
      </c>
    </row>
    <row r="167" spans="1:56">
      <c r="A167" s="39">
        <v>43646</v>
      </c>
      <c r="B167" s="37">
        <f>LN(RBA!D180)</f>
        <v>13.119439105887082</v>
      </c>
      <c r="C167" s="37">
        <f>LN(RBA!M180)</f>
        <v>12.512509001840481</v>
      </c>
      <c r="D167" s="37">
        <f>LN(RBA!G180)</f>
        <v>4.6239919402286791</v>
      </c>
      <c r="E167" s="37">
        <f>RBA!B180</f>
        <v>1.4266666666666667</v>
      </c>
      <c r="F167" s="37">
        <f>RBA!C180</f>
        <v>1.5033333333333332</v>
      </c>
      <c r="G167" s="37">
        <f>RBA!F180/RBA!F176*100-100</f>
        <v>3.9034045291178643</v>
      </c>
      <c r="H167" s="37">
        <f>RBA!H180/RBA!H176*100-100</f>
        <v>1.5929203539823078</v>
      </c>
      <c r="I167" s="37">
        <f>LN(RBA!F180/RBA!F179)*400</f>
        <v>3.7811181845269966</v>
      </c>
      <c r="J167" s="37">
        <f>LN(RBA!H180/RBA!H179)*400</f>
        <v>2.4464908069744213</v>
      </c>
      <c r="K167" s="38">
        <f>RBA!I180</f>
        <v>2.375</v>
      </c>
      <c r="L167" s="37">
        <f>LN(RBA!K180)</f>
        <v>7.9018848147940615</v>
      </c>
      <c r="M167" s="37">
        <f>LN(RBA!L180)</f>
        <v>8.7701282169308978</v>
      </c>
      <c r="N167" s="37">
        <f>LN(RBA!O180)</f>
        <v>4.9167516537627014</v>
      </c>
      <c r="O167" s="37">
        <f>RBA!J180</f>
        <v>1.3416666666666668</v>
      </c>
      <c r="P167" s="60"/>
      <c r="Q167" s="41">
        <v>13.11049833133178</v>
      </c>
      <c r="R167" s="41">
        <v>12.492051334211927</v>
      </c>
      <c r="S167" s="41">
        <v>4.5952265052627492</v>
      </c>
      <c r="T167" s="41">
        <v>0.93634465689315027</v>
      </c>
      <c r="U167" s="41">
        <v>1.1349434223324395</v>
      </c>
      <c r="V167" s="41">
        <v>2.68871375228915</v>
      </c>
      <c r="W167" s="41">
        <v>1.7669659139909419</v>
      </c>
      <c r="X167" s="41">
        <v>2.9513967628212332</v>
      </c>
      <c r="Y167" s="41">
        <v>1.9077714667630428</v>
      </c>
      <c r="Z167" s="42">
        <v>1.1501314191198773</v>
      </c>
      <c r="AA167" s="41">
        <v>8.0342287683957387</v>
      </c>
      <c r="AB167" s="41">
        <v>8.7919466151157302</v>
      </c>
      <c r="AC167" s="41">
        <v>4.9398626537075803</v>
      </c>
      <c r="AD167" s="41">
        <v>0.68048144244421727</v>
      </c>
      <c r="AE167" s="60"/>
      <c r="AF167" s="44">
        <v>8.9407745553025109E-3</v>
      </c>
      <c r="AG167" s="44">
        <v>2.0457667628553722E-2</v>
      </c>
      <c r="AH167" s="44">
        <v>2.876543496592987E-2</v>
      </c>
      <c r="AI167" s="44">
        <v>0.49032200977351648</v>
      </c>
      <c r="AJ167" s="44">
        <v>0.36838991100089369</v>
      </c>
      <c r="AK167" s="44">
        <v>1.2146907768287143</v>
      </c>
      <c r="AL167" s="44">
        <v>-0.17404556000863414</v>
      </c>
      <c r="AM167" s="44">
        <v>0.82972142170576335</v>
      </c>
      <c r="AN167" s="44">
        <v>0.53871934021137857</v>
      </c>
      <c r="AO167" s="45">
        <v>1.2248685808801227</v>
      </c>
      <c r="AP167" s="44">
        <v>-0.13234395360167728</v>
      </c>
      <c r="AQ167" s="44">
        <v>-2.1818398184832333E-2</v>
      </c>
      <c r="AR167" s="44">
        <v>-2.3110999944878863E-2</v>
      </c>
      <c r="AS167" s="44">
        <v>0.66118522422244952</v>
      </c>
      <c r="AT167" s="60"/>
      <c r="AU167" s="60"/>
      <c r="AV167" s="60"/>
      <c r="AW167" s="60"/>
      <c r="AX167" s="60"/>
      <c r="AY167" s="37">
        <v>0.9146825611296201</v>
      </c>
      <c r="AZ167" s="37">
        <v>0.96309256903177065</v>
      </c>
      <c r="BA167" s="2">
        <v>1.6196458225560733</v>
      </c>
      <c r="BB167" s="2">
        <v>1.0982480171910254</v>
      </c>
      <c r="BC167" s="2">
        <v>-0.78804882147636235</v>
      </c>
      <c r="BD167" s="2">
        <v>-0.83465284522976901</v>
      </c>
    </row>
    <row r="168" spans="1:56">
      <c r="A168" s="39">
        <v>43738</v>
      </c>
      <c r="B168" s="37">
        <f>LN(RBA!D181)</f>
        <v>13.127720999680765</v>
      </c>
      <c r="C168" s="37">
        <f>LN(RBA!M181)</f>
        <v>12.5127813089457</v>
      </c>
      <c r="D168" s="37">
        <f>LN(RBA!G181)</f>
        <v>4.6376373761255927</v>
      </c>
      <c r="E168" s="37">
        <f>RBA!B181</f>
        <v>1.0066666666666666</v>
      </c>
      <c r="F168" s="37">
        <f>RBA!C181</f>
        <v>1.0233333333333332</v>
      </c>
      <c r="G168" s="37">
        <f>RBA!F181/RBA!F177*100-100</f>
        <v>3.6340172566675903</v>
      </c>
      <c r="H168" s="37">
        <f>RBA!H181/RBA!H177*100-100</f>
        <v>1.6740088105726869</v>
      </c>
      <c r="I168" s="37">
        <f>LN(RBA!F181/RBA!F180)*400</f>
        <v>3.2501263892082544</v>
      </c>
      <c r="J168" s="37">
        <f>LN(RBA!H181/RBA!H180)*400</f>
        <v>2.0851480754132843</v>
      </c>
      <c r="K168" s="38">
        <f>RBA!I181</f>
        <v>2.0416666666666665</v>
      </c>
      <c r="L168" s="37">
        <f>LN(RBA!K181)</f>
        <v>8.0328971910895071</v>
      </c>
      <c r="M168" s="37">
        <f>LN(RBA!L181)</f>
        <v>8.7614928066591027</v>
      </c>
      <c r="N168" s="37">
        <f>LN(RBA!O181)</f>
        <v>4.9063564899672638</v>
      </c>
      <c r="O168" s="37">
        <f>RBA!J181</f>
        <v>1.2305555555555554</v>
      </c>
      <c r="P168" s="60"/>
      <c r="Q168" s="41">
        <v>13.114877703480683</v>
      </c>
      <c r="R168" s="41">
        <v>12.493795523849803</v>
      </c>
      <c r="S168" s="41">
        <v>4.6094252248787519</v>
      </c>
      <c r="T168" s="41">
        <v>0.84769406363841027</v>
      </c>
      <c r="U168" s="41">
        <v>1.0351966390648555</v>
      </c>
      <c r="V168" s="41">
        <v>2.86322283013078</v>
      </c>
      <c r="W168" s="41">
        <v>1.8407846445534863</v>
      </c>
      <c r="X168" s="41">
        <v>3.1942636513821854</v>
      </c>
      <c r="Y168" s="41">
        <v>2.0412684558343579</v>
      </c>
      <c r="Z168" s="42">
        <v>1.117769841815611</v>
      </c>
      <c r="AA168" s="41">
        <v>8.0709806803295425</v>
      </c>
      <c r="AB168" s="41">
        <v>8.8062823800622425</v>
      </c>
      <c r="AC168" s="41">
        <v>4.9378946047742556</v>
      </c>
      <c r="AD168" s="41">
        <v>0.66149503538891141</v>
      </c>
      <c r="AE168" s="60"/>
      <c r="AF168" s="44">
        <v>1.2843296200081511E-2</v>
      </c>
      <c r="AG168" s="44">
        <v>1.8985785095896546E-2</v>
      </c>
      <c r="AH168" s="44">
        <v>2.8212151246840733E-2</v>
      </c>
      <c r="AI168" s="44">
        <v>0.15897260302825633</v>
      </c>
      <c r="AJ168" s="44">
        <v>-1.1863305731522278E-2</v>
      </c>
      <c r="AK168" s="44">
        <v>0.7707944265368103</v>
      </c>
      <c r="AL168" s="44">
        <v>-0.16677583398079943</v>
      </c>
      <c r="AM168" s="44">
        <v>5.5862737826068987E-2</v>
      </c>
      <c r="AN168" s="44">
        <v>4.3879619578926388E-2</v>
      </c>
      <c r="AO168" s="45">
        <v>0.92389682485105551</v>
      </c>
      <c r="AP168" s="44">
        <v>-3.8083489240035462E-2</v>
      </c>
      <c r="AQ168" s="44">
        <v>-4.4789573403139826E-2</v>
      </c>
      <c r="AR168" s="44">
        <v>-3.1538114806991757E-2</v>
      </c>
      <c r="AS168" s="44">
        <v>0.56906052016664399</v>
      </c>
      <c r="AT168" s="60"/>
      <c r="AU168" s="60"/>
      <c r="AV168" s="60"/>
      <c r="AW168" s="60"/>
      <c r="AX168" s="60"/>
      <c r="AY168" s="37">
        <v>0.83566041938628999</v>
      </c>
      <c r="AZ168" s="37">
        <v>0.88162454827937609</v>
      </c>
      <c r="BA168" s="2">
        <v>1.5873059299331667</v>
      </c>
      <c r="BB168" s="2">
        <v>1.0599478794926354</v>
      </c>
      <c r="BC168" s="2">
        <v>-0.86034788216033853</v>
      </c>
      <c r="BD168" s="2">
        <v>-0.89742827470958986</v>
      </c>
    </row>
    <row r="169" spans="1:56">
      <c r="A169" s="39">
        <v>43830</v>
      </c>
      <c r="B169" s="37">
        <f>LN(RBA!D182)</f>
        <v>13.132873947333879</v>
      </c>
      <c r="C169" s="37">
        <f>LN(RBA!M182)</f>
        <v>12.515500309441363</v>
      </c>
      <c r="D169" s="37">
        <f>LN(RBA!G182)</f>
        <v>4.5930976047538223</v>
      </c>
      <c r="E169" s="37">
        <f>RBA!B182</f>
        <v>0.7533333333333333</v>
      </c>
      <c r="F169" s="37">
        <f>RBA!C182</f>
        <v>0.89666666666666661</v>
      </c>
      <c r="G169" s="37">
        <f>RBA!F182/RBA!F178*100-100</f>
        <v>2.0656399077574576</v>
      </c>
      <c r="H169" s="37">
        <f>RBA!H182/RBA!H178*100-100</f>
        <v>1.8404907975460247</v>
      </c>
      <c r="I169" s="37">
        <f>LN(RBA!F182/RBA!F181)*400</f>
        <v>-2.4879625388868125</v>
      </c>
      <c r="J169" s="37">
        <f>LN(RBA!H182/RBA!H181)*400</f>
        <v>2.7633961375246439</v>
      </c>
      <c r="K169" s="38">
        <f>RBA!I182</f>
        <v>1.625</v>
      </c>
      <c r="L169" s="37">
        <f>LN(RBA!K182)</f>
        <v>8.069192120783482</v>
      </c>
      <c r="M169" s="37">
        <f>LN(RBA!L182)</f>
        <v>8.7724803180708317</v>
      </c>
      <c r="N169" s="37">
        <f>LN(RBA!O182)</f>
        <v>4.9040026523735598</v>
      </c>
      <c r="O169" s="37">
        <f>RBA!J182</f>
        <v>1.0916666666666666</v>
      </c>
      <c r="P169" s="60"/>
      <c r="Q169" s="41">
        <v>13.119237177349744</v>
      </c>
      <c r="R169" s="41">
        <v>12.495476878921851</v>
      </c>
      <c r="S169" s="41">
        <v>4.6244475394582079</v>
      </c>
      <c r="T169" s="41">
        <v>0.75751640566661005</v>
      </c>
      <c r="U169" s="41">
        <v>0.93370572562485388</v>
      </c>
      <c r="V169" s="41">
        <v>3.0513131290892592</v>
      </c>
      <c r="W169" s="41">
        <v>1.9294596485317828</v>
      </c>
      <c r="X169" s="41">
        <v>3.4659503151651503</v>
      </c>
      <c r="Y169" s="41">
        <v>2.1979569754265968</v>
      </c>
      <c r="Z169" s="42">
        <v>1.0732326682713671</v>
      </c>
      <c r="AA169" s="41">
        <v>8.1089581716139243</v>
      </c>
      <c r="AB169" s="41">
        <v>8.8210461099735422</v>
      </c>
      <c r="AC169" s="41">
        <v>4.9364766969547418</v>
      </c>
      <c r="AD169" s="41">
        <v>0.63608792097456557</v>
      </c>
      <c r="AE169" s="60"/>
      <c r="AF169" s="44">
        <v>1.36367699841351E-2</v>
      </c>
      <c r="AG169" s="44">
        <v>2.002343051951172E-2</v>
      </c>
      <c r="AH169" s="44">
        <v>-3.1349934704385518E-2</v>
      </c>
      <c r="AI169" s="44">
        <v>-4.1830723332767494E-3</v>
      </c>
      <c r="AJ169" s="44">
        <v>-3.7039058958187265E-2</v>
      </c>
      <c r="AK169" s="44">
        <v>-0.98567322133180157</v>
      </c>
      <c r="AL169" s="44">
        <v>-8.8968850985758019E-2</v>
      </c>
      <c r="AM169" s="44">
        <v>-5.9539128540519624</v>
      </c>
      <c r="AN169" s="44">
        <v>0.56543916209804701</v>
      </c>
      <c r="AO169" s="45">
        <v>0.5517673317286329</v>
      </c>
      <c r="AP169" s="44">
        <v>-3.9766050830442268E-2</v>
      </c>
      <c r="AQ169" s="44">
        <v>-4.8565791902710487E-2</v>
      </c>
      <c r="AR169" s="44">
        <v>-3.2474044581181971E-2</v>
      </c>
      <c r="AS169" s="44">
        <v>0.45557874569210099</v>
      </c>
      <c r="AT169" s="60"/>
      <c r="AU169" s="60"/>
      <c r="AV169" s="60"/>
      <c r="AW169" s="60"/>
      <c r="AX169" s="60"/>
      <c r="AY169" s="37">
        <v>0.75663827764295988</v>
      </c>
      <c r="AZ169" s="37">
        <v>0.80015652752698152</v>
      </c>
      <c r="BA169" s="2">
        <v>1.5549660373102601</v>
      </c>
      <c r="BB169" s="2">
        <v>1.0216477417942453</v>
      </c>
      <c r="BC169" s="2">
        <v>-0.93264694284431471</v>
      </c>
      <c r="BD169" s="2">
        <v>-0.9602037041894107</v>
      </c>
    </row>
    <row r="170" spans="1:56">
      <c r="A170" s="39">
        <v>43921</v>
      </c>
      <c r="B170" s="37">
        <f>LN(RBA!D183)</f>
        <v>13.130617220530667</v>
      </c>
      <c r="C170" s="37">
        <f>LN(RBA!M183)</f>
        <v>12.500494454845013</v>
      </c>
      <c r="D170" s="37">
        <f>LN(RBA!G183)</f>
        <v>4.5951198501345898</v>
      </c>
      <c r="E170" s="37">
        <f>RBA!B183</f>
        <v>0.64333333333333331</v>
      </c>
      <c r="F170" s="37">
        <f>RBA!C183</f>
        <v>0.77</v>
      </c>
      <c r="G170" s="37">
        <f>RBA!F183/RBA!F179*100-100</f>
        <v>1.6584415186214727</v>
      </c>
      <c r="H170" s="37">
        <f>RBA!H183/RBA!H179*100-100</f>
        <v>2.1910604732690615</v>
      </c>
      <c r="I170" s="37">
        <f>LN(RBA!F183/RBA!F182)*400</f>
        <v>2.0360761982923226</v>
      </c>
      <c r="J170" s="37">
        <f>LN(RBA!H183/RBA!H182)*400</f>
        <v>1.3745717994324389</v>
      </c>
      <c r="K170" s="38">
        <f>RBA!I183</f>
        <v>1.125</v>
      </c>
      <c r="L170" s="37">
        <f>LN(RBA!K183)</f>
        <v>8.1242258597340538</v>
      </c>
      <c r="M170" s="37">
        <f>LN(RBA!L183)</f>
        <v>8.7931538355472458</v>
      </c>
      <c r="N170" s="37">
        <f>LN(RBA!O183)</f>
        <v>4.870600115437556</v>
      </c>
      <c r="O170" s="37">
        <f>RBA!J183</f>
        <v>0.7583333333333333</v>
      </c>
      <c r="P170" s="60"/>
      <c r="Q170" s="41">
        <v>13.123618320733387</v>
      </c>
      <c r="R170" s="41">
        <v>12.497179356875407</v>
      </c>
      <c r="S170" s="41">
        <v>4.640295367977413</v>
      </c>
      <c r="T170" s="41">
        <v>0.66654739088578074</v>
      </c>
      <c r="U170" s="41">
        <v>0.83157965340037299</v>
      </c>
      <c r="V170" s="41">
        <v>3.2566112603603181</v>
      </c>
      <c r="W170" s="41">
        <v>2.0339907768881584</v>
      </c>
      <c r="X170" s="41">
        <v>3.7713109937610221</v>
      </c>
      <c r="Y170" s="41">
        <v>2.3793201149597558</v>
      </c>
      <c r="Z170" s="42">
        <v>1.0186196234724478</v>
      </c>
      <c r="AA170" s="41">
        <v>8.1480069077405943</v>
      </c>
      <c r="AB170" s="41">
        <v>8.8362412383135691</v>
      </c>
      <c r="AC170" s="41">
        <v>4.9356126431471035</v>
      </c>
      <c r="AD170" s="41">
        <v>0.60529789950374047</v>
      </c>
      <c r="AE170" s="60"/>
      <c r="AF170" s="44">
        <v>6.9988997972796341E-3</v>
      </c>
      <c r="AG170" s="44">
        <v>3.3150979696063843E-3</v>
      </c>
      <c r="AH170" s="44">
        <v>-4.5175517842823254E-2</v>
      </c>
      <c r="AI170" s="44">
        <v>-2.3214057552447431E-2</v>
      </c>
      <c r="AJ170" s="44">
        <v>-6.1579653400372969E-2</v>
      </c>
      <c r="AK170" s="44">
        <v>-1.5981697417388454</v>
      </c>
      <c r="AL170" s="44">
        <v>0.15706969638090307</v>
      </c>
      <c r="AM170" s="44">
        <v>-1.7352347954686995</v>
      </c>
      <c r="AN170" s="44">
        <v>-1.0047483155273169</v>
      </c>
      <c r="AO170" s="45">
        <v>0.10638037652755217</v>
      </c>
      <c r="AP170" s="44">
        <v>-2.3781048006540573E-2</v>
      </c>
      <c r="AQ170" s="44">
        <v>-4.3087402766323279E-2</v>
      </c>
      <c r="AR170" s="44">
        <v>-6.5012527709547463E-2</v>
      </c>
      <c r="AS170" s="44">
        <v>0.15303543382959284</v>
      </c>
      <c r="AT170" s="60"/>
      <c r="AU170" s="60"/>
      <c r="AV170" s="60"/>
      <c r="AW170" s="60"/>
      <c r="AX170" s="60"/>
      <c r="AY170" s="37">
        <v>0.67761613589962977</v>
      </c>
      <c r="AZ170" s="37">
        <v>0.71868850677458695</v>
      </c>
      <c r="BA170" s="2">
        <v>1.5226261446873526</v>
      </c>
      <c r="BB170" s="2">
        <v>0.98334760409585531</v>
      </c>
      <c r="BC170" s="2">
        <v>-1.0049460035282909</v>
      </c>
      <c r="BD170" s="2">
        <v>-1.0229791336692315</v>
      </c>
    </row>
    <row r="171" spans="1:56">
      <c r="A171" s="39">
        <v>44012</v>
      </c>
      <c r="B171" s="37">
        <f>LN(RBA!D184)</f>
        <v>13.057831256246278</v>
      </c>
      <c r="C171" s="37">
        <f>LN(RBA!M184)</f>
        <v>12.371167504471138</v>
      </c>
      <c r="D171" s="37">
        <f>LN(RBA!G184)</f>
        <v>4.5900565481780431</v>
      </c>
      <c r="E171" s="37">
        <f>RBA!B184</f>
        <v>0.1466666666666667</v>
      </c>
      <c r="F171" s="37">
        <f>RBA!C184</f>
        <v>0.12333333333333334</v>
      </c>
      <c r="G171" s="37">
        <f>RBA!F184/RBA!F180*100-100</f>
        <v>-0.24024262125567475</v>
      </c>
      <c r="H171" s="37">
        <f>RBA!H184/RBA!H180*100-100</f>
        <v>-0.34843205574912872</v>
      </c>
      <c r="I171" s="37">
        <f>LN(RBA!F184/RBA!F183)*400</f>
        <v>-3.7603667161110801</v>
      </c>
      <c r="J171" s="37">
        <f>LN(RBA!H184/RBA!H183)*400</f>
        <v>-7.6192779882777453</v>
      </c>
      <c r="K171" s="38">
        <f>RBA!I184</f>
        <v>0.125</v>
      </c>
      <c r="L171" s="37">
        <f>LN(RBA!K184)</f>
        <v>8.2242664564006329</v>
      </c>
      <c r="M171" s="37">
        <f>LN(RBA!L184)</f>
        <v>8.8464324760495199</v>
      </c>
      <c r="N171" s="37">
        <f>LN(RBA!O184)</f>
        <v>4.8772519453011212</v>
      </c>
      <c r="O171" s="37">
        <f>RBA!J184</f>
        <v>9.1666666666666674E-2</v>
      </c>
      <c r="P171" s="60"/>
      <c r="Q171" s="41">
        <v>13.128071224407288</v>
      </c>
      <c r="R171" s="41">
        <v>12.498999429801884</v>
      </c>
      <c r="S171" s="41">
        <v>4.6569510357034769</v>
      </c>
      <c r="T171" s="41">
        <v>0.57552011278374549</v>
      </c>
      <c r="U171" s="41">
        <v>0.72990424436750245</v>
      </c>
      <c r="V171" s="41">
        <v>3.4821277893763565</v>
      </c>
      <c r="W171" s="41">
        <v>2.1553222750530758</v>
      </c>
      <c r="X171" s="41">
        <v>4.1114787312269128</v>
      </c>
      <c r="Y171" s="41">
        <v>2.587194363330144</v>
      </c>
      <c r="Z171" s="42">
        <v>0.95637528698648644</v>
      </c>
      <c r="AA171" s="41">
        <v>8.1879477004194978</v>
      </c>
      <c r="AB171" s="41">
        <v>8.8518408449263273</v>
      </c>
      <c r="AC171" s="41">
        <v>4.9352858599715459</v>
      </c>
      <c r="AD171" s="41">
        <v>0.57044750799505439</v>
      </c>
      <c r="AE171" s="60"/>
      <c r="AF171" s="44">
        <v>-7.0239968161009969E-2</v>
      </c>
      <c r="AG171" s="44">
        <v>-0.12783192533074583</v>
      </c>
      <c r="AH171" s="44">
        <v>-6.689448752543381E-2</v>
      </c>
      <c r="AI171" s="44">
        <v>-0.42885344611707876</v>
      </c>
      <c r="AJ171" s="44">
        <v>-0.60657091103416916</v>
      </c>
      <c r="AK171" s="44">
        <v>-3.7223704106320312</v>
      </c>
      <c r="AL171" s="44">
        <v>-2.5037543308022046</v>
      </c>
      <c r="AM171" s="44">
        <v>-7.8718454473379929</v>
      </c>
      <c r="AN171" s="44">
        <v>-10.206472351607889</v>
      </c>
      <c r="AO171" s="45">
        <v>-0.83137528698648644</v>
      </c>
      <c r="AP171" s="44">
        <v>3.6318755981135098E-2</v>
      </c>
      <c r="AQ171" s="44">
        <v>-5.4083688768074012E-3</v>
      </c>
      <c r="AR171" s="44">
        <v>-5.8033914670424736E-2</v>
      </c>
      <c r="AS171" s="44">
        <v>-0.47878084132838772</v>
      </c>
      <c r="AT171" s="60"/>
      <c r="AU171" s="60"/>
      <c r="AV171" s="60"/>
      <c r="AW171" s="60"/>
      <c r="AX171" s="60"/>
      <c r="AY171" s="37">
        <v>0.59859399415629966</v>
      </c>
      <c r="AZ171" s="37">
        <v>0.63722048602219239</v>
      </c>
      <c r="BA171" s="2">
        <v>1.490286252064446</v>
      </c>
      <c r="BB171" s="2">
        <v>0.9450474663974644</v>
      </c>
      <c r="BC171" s="2">
        <v>-1.0772450642122671</v>
      </c>
      <c r="BD171" s="2">
        <v>-1.0857545631490524</v>
      </c>
    </row>
    <row r="172" spans="1:56">
      <c r="A172" s="39">
        <v>44104</v>
      </c>
      <c r="B172" s="37">
        <f>LN(RBA!D185)</f>
        <v>13.09217423654113</v>
      </c>
      <c r="C172" s="37">
        <f>LN(RBA!M185)</f>
        <v>12.444124513577503</v>
      </c>
      <c r="D172" s="37">
        <f>LN(RBA!G185)</f>
        <v>4.6051701859880918</v>
      </c>
      <c r="E172" s="37">
        <f>RBA!B185</f>
        <v>0.13</v>
      </c>
      <c r="F172" s="37">
        <f>RBA!C185</f>
        <v>9.6666666666666679E-2</v>
      </c>
      <c r="G172" s="37">
        <f>RBA!F185/RBA!F181*100-100</f>
        <v>-4.4037360291611094E-3</v>
      </c>
      <c r="H172" s="37">
        <f>RBA!H185/RBA!H181*100-100</f>
        <v>0.69324090121315862</v>
      </c>
      <c r="I172" s="37">
        <f>LN(RBA!F185/RBA!F184)*400</f>
        <v>4.1946377247197315</v>
      </c>
      <c r="J172" s="37">
        <f>LN(RBA!H185/RBA!H184)*400</f>
        <v>6.2447061888452859</v>
      </c>
      <c r="K172" s="38">
        <f>RBA!I185</f>
        <v>0.125</v>
      </c>
      <c r="L172" s="37">
        <f>LN(RBA!K185)</f>
        <v>8.266663797772134</v>
      </c>
      <c r="M172" s="37">
        <f>LN(RBA!L185)</f>
        <v>8.8715428138893415</v>
      </c>
      <c r="N172" s="37">
        <f>LN(RBA!O185)</f>
        <v>4.9405703743694662</v>
      </c>
      <c r="O172" s="37">
        <f>RBA!J185</f>
        <v>9.1666666666666674E-2</v>
      </c>
      <c r="P172" s="60"/>
      <c r="Q172" s="41">
        <v>13.132650353459491</v>
      </c>
      <c r="R172" s="41">
        <v>12.501035641728929</v>
      </c>
      <c r="S172" s="41">
        <v>4.674368633204856</v>
      </c>
      <c r="T172" s="41">
        <v>0.48515315606235693</v>
      </c>
      <c r="U172" s="41">
        <v>0.62972683321895662</v>
      </c>
      <c r="V172" s="41">
        <v>3.7298744254811855</v>
      </c>
      <c r="W172" s="41">
        <v>2.2944965570172351</v>
      </c>
      <c r="X172" s="41">
        <v>4.4865020498727661</v>
      </c>
      <c r="Y172" s="41">
        <v>2.8227882417368648</v>
      </c>
      <c r="Z172" s="42">
        <v>0.88901072611644549</v>
      </c>
      <c r="AA172" s="41">
        <v>8.2285864982055745</v>
      </c>
      <c r="AB172" s="41">
        <v>8.8677910800290949</v>
      </c>
      <c r="AC172" s="41">
        <v>4.9354391312184553</v>
      </c>
      <c r="AD172" s="41">
        <v>0.53295493061326926</v>
      </c>
      <c r="AE172" s="60"/>
      <c r="AF172" s="44">
        <v>-4.0476116918361171E-2</v>
      </c>
      <c r="AG172" s="44">
        <v>-5.6911128151426738E-2</v>
      </c>
      <c r="AH172" s="44">
        <v>-6.9198447216764158E-2</v>
      </c>
      <c r="AI172" s="44">
        <v>-0.35515315606235692</v>
      </c>
      <c r="AJ172" s="44">
        <v>-0.53306016655228994</v>
      </c>
      <c r="AK172" s="44">
        <v>-3.7342781615103466</v>
      </c>
      <c r="AL172" s="44">
        <v>-1.6012556558040765</v>
      </c>
      <c r="AM172" s="44">
        <v>-0.29186432515303462</v>
      </c>
      <c r="AN172" s="44">
        <v>3.4219179471084211</v>
      </c>
      <c r="AO172" s="45">
        <v>-0.76401072611644549</v>
      </c>
      <c r="AP172" s="44">
        <v>3.8077299566559475E-2</v>
      </c>
      <c r="AQ172" s="44">
        <v>3.751733860246631E-3</v>
      </c>
      <c r="AR172" s="44">
        <v>5.131243151010878E-3</v>
      </c>
      <c r="AS172" s="44">
        <v>-0.44128826394660259</v>
      </c>
      <c r="AT172" s="60"/>
      <c r="AU172" s="60"/>
      <c r="AV172" s="60"/>
      <c r="AW172" s="60"/>
      <c r="AX172" s="60"/>
      <c r="AY172" s="37">
        <v>0.51957185241296955</v>
      </c>
      <c r="AZ172" s="37">
        <v>0.55575246526979782</v>
      </c>
      <c r="BA172" s="2">
        <v>1.4579463594415394</v>
      </c>
      <c r="BB172" s="2">
        <v>0.90674732869907437</v>
      </c>
      <c r="BC172" s="2">
        <v>-1.1495441248962432</v>
      </c>
      <c r="BD172" s="2">
        <v>-1.1485299926288732</v>
      </c>
    </row>
    <row r="173" spans="1:56">
      <c r="A173" s="39">
        <v>44196</v>
      </c>
      <c r="B173" s="37">
        <f>LN(RBA!D186)</f>
        <v>13.125982819314636</v>
      </c>
      <c r="C173" s="37">
        <f>LN(RBA!M186)</f>
        <v>12.489441680192128</v>
      </c>
      <c r="D173" s="37">
        <f>LN(RBA!G186)</f>
        <v>4.6596583712721609</v>
      </c>
      <c r="E173" s="37">
        <f>RBA!B186</f>
        <v>7.6666666666666675E-2</v>
      </c>
      <c r="F173" s="37">
        <f>RBA!C186</f>
        <v>3.6666666666666674E-2</v>
      </c>
      <c r="G173" s="37">
        <f>RBA!F186/RBA!F182*100-100</f>
        <v>1.6175535650628774</v>
      </c>
      <c r="H173" s="37">
        <f>RBA!H186/RBA!H182*100-100</f>
        <v>0.86058519793459709</v>
      </c>
      <c r="I173" s="37">
        <f>LN(RBA!F186/RBA!F185)*400</f>
        <v>3.948095010187151</v>
      </c>
      <c r="J173" s="37">
        <f>LN(RBA!H186/RBA!H185)*400</f>
        <v>3.4276130900405466</v>
      </c>
      <c r="K173" s="38">
        <f>RBA!I186</f>
        <v>0.125</v>
      </c>
      <c r="L173" s="37">
        <f>LN(RBA!K186)</f>
        <v>8.3105229568795398</v>
      </c>
      <c r="M173" s="37">
        <f>LN(RBA!L186)</f>
        <v>8.8895569793022435</v>
      </c>
      <c r="N173" s="37">
        <f>LN(RBA!O186)</f>
        <v>4.9349802920710184</v>
      </c>
      <c r="O173" s="37">
        <f>RBA!J186</f>
        <v>9.1666666666666674E-2</v>
      </c>
      <c r="P173" s="60"/>
      <c r="Q173" s="41">
        <v>13.137366272997943</v>
      </c>
      <c r="R173" s="41">
        <v>12.503306641730857</v>
      </c>
      <c r="S173" s="41">
        <v>4.6924604419953049</v>
      </c>
      <c r="T173" s="41">
        <v>0.39589707201964464</v>
      </c>
      <c r="U173" s="41">
        <v>0.53171564782805369</v>
      </c>
      <c r="V173" s="41">
        <v>3.999536396511973</v>
      </c>
      <c r="W173" s="41">
        <v>2.4509911903145851</v>
      </c>
      <c r="X173" s="41">
        <v>4.8915095686039409</v>
      </c>
      <c r="Y173" s="41">
        <v>3.0809312261592674</v>
      </c>
      <c r="Z173" s="42">
        <v>0.81851739861092132</v>
      </c>
      <c r="AA173" s="41">
        <v>8.2697519488762516</v>
      </c>
      <c r="AB173" s="41">
        <v>8.8840347136086013</v>
      </c>
      <c r="AC173" s="41">
        <v>4.9359789694815506</v>
      </c>
      <c r="AD173" s="41">
        <v>0.49393911349731673</v>
      </c>
      <c r="AE173" s="60"/>
      <c r="AF173" s="44">
        <v>-1.1383453683306399E-2</v>
      </c>
      <c r="AG173" s="44">
        <v>-1.3864961538729403E-2</v>
      </c>
      <c r="AH173" s="44">
        <v>-3.2802070723144006E-2</v>
      </c>
      <c r="AI173" s="44">
        <v>-0.31923040535297798</v>
      </c>
      <c r="AJ173" s="44">
        <v>-0.49504898116138701</v>
      </c>
      <c r="AK173" s="44">
        <v>-2.3819828314490956</v>
      </c>
      <c r="AL173" s="44">
        <v>-1.590405992379988</v>
      </c>
      <c r="AM173" s="44">
        <v>-0.94341455841678989</v>
      </c>
      <c r="AN173" s="44">
        <v>0.3466818638812792</v>
      </c>
      <c r="AO173" s="45">
        <v>-0.69351739861092132</v>
      </c>
      <c r="AP173" s="44">
        <v>4.0771008003288145E-2</v>
      </c>
      <c r="AQ173" s="44">
        <v>5.5222656936422254E-3</v>
      </c>
      <c r="AR173" s="44">
        <v>-9.9867741053216719E-4</v>
      </c>
      <c r="AS173" s="44">
        <v>-0.40227244683065005</v>
      </c>
      <c r="AT173" s="60"/>
      <c r="AU173" s="60"/>
      <c r="AV173" s="60"/>
      <c r="AW173" s="60"/>
      <c r="AX173" s="60"/>
      <c r="AY173" s="37">
        <v>0.44054971066963944</v>
      </c>
      <c r="AZ173" s="37">
        <v>0.47428444451740148</v>
      </c>
      <c r="BA173" s="2">
        <v>1.4256064668186319</v>
      </c>
      <c r="BB173" s="2">
        <v>0.86844719100068435</v>
      </c>
      <c r="BC173" s="2">
        <v>-1.2218431855802212</v>
      </c>
      <c r="BD173" s="2">
        <v>-1.2113054221086941</v>
      </c>
    </row>
    <row r="174" spans="1:56">
      <c r="A174" s="39">
        <v>44286</v>
      </c>
      <c r="B174" s="37">
        <f>LN(RBA!D187)</f>
        <v>13.145265119049503</v>
      </c>
      <c r="C174" s="37">
        <f>LN(RBA!M187)</f>
        <v>12.501101414794983</v>
      </c>
      <c r="D174" s="37">
        <f>LN(RBA!G187)</f>
        <v>4.7344425216922303</v>
      </c>
      <c r="E174" s="37">
        <f>RBA!B187</f>
        <v>0.03</v>
      </c>
      <c r="F174" s="37">
        <f>RBA!C187</f>
        <v>1.6666666666666666E-2</v>
      </c>
      <c r="G174" s="37">
        <f>RBA!F187/RBA!F183*100-100</f>
        <v>3.1231986850427234</v>
      </c>
      <c r="H174" s="37">
        <f>RBA!H187/RBA!H183*100-100</f>
        <v>1.1149228130360171</v>
      </c>
      <c r="I174" s="37">
        <f>LN(RBA!F187/RBA!F186)*400</f>
        <v>7.9193104682615072</v>
      </c>
      <c r="J174" s="37">
        <f>LN(RBA!H187/RBA!H186)*400</f>
        <v>2.3819721601652142</v>
      </c>
      <c r="K174" s="38">
        <f>RBA!I187</f>
        <v>0.125</v>
      </c>
      <c r="L174" s="37">
        <f>LN(RBA!K187)</f>
        <v>8.3534773105637967</v>
      </c>
      <c r="M174" s="37">
        <f>LN(RBA!L187)</f>
        <v>8.9046298254871896</v>
      </c>
      <c r="N174" s="37">
        <f>LN(RBA!O187)</f>
        <v>4.9793292706312755</v>
      </c>
      <c r="O174" s="37">
        <f>RBA!J187</f>
        <v>9.1666666666666674E-2</v>
      </c>
      <c r="P174" s="60"/>
      <c r="Q174" s="41">
        <v>13.142204250557512</v>
      </c>
      <c r="R174" s="41">
        <v>12.505795509426887</v>
      </c>
      <c r="S174" s="41">
        <v>4.711095494559066</v>
      </c>
      <c r="T174" s="41">
        <v>0.30798044123109913</v>
      </c>
      <c r="U174" s="41">
        <v>0.43620575346401669</v>
      </c>
      <c r="V174" s="41">
        <v>4.2884650064549419</v>
      </c>
      <c r="W174" s="41">
        <v>2.6232829576941974</v>
      </c>
      <c r="X174" s="41">
        <v>5.3214474911225738</v>
      </c>
      <c r="Y174" s="41">
        <v>3.3585914912936436</v>
      </c>
      <c r="Z174" s="42">
        <v>0.7464092555146874</v>
      </c>
      <c r="AA174" s="41">
        <v>8.3112964985211857</v>
      </c>
      <c r="AB174" s="41">
        <v>8.9005168604852383</v>
      </c>
      <c r="AC174" s="41">
        <v>4.936815094381517</v>
      </c>
      <c r="AD174" s="41">
        <v>0.45424319762116183</v>
      </c>
      <c r="AE174" s="60"/>
      <c r="AF174" s="44">
        <v>3.0608684919908313E-3</v>
      </c>
      <c r="AG174" s="44">
        <v>-4.6940946319047328E-3</v>
      </c>
      <c r="AH174" s="44">
        <v>2.3347027133164389E-2</v>
      </c>
      <c r="AI174" s="44">
        <v>-0.27798044123109911</v>
      </c>
      <c r="AJ174" s="44">
        <v>-0.41953908679735002</v>
      </c>
      <c r="AK174" s="44">
        <v>-1.1652663214122185</v>
      </c>
      <c r="AL174" s="44">
        <v>-1.5083601446581802</v>
      </c>
      <c r="AM174" s="44">
        <v>2.5978629771389334</v>
      </c>
      <c r="AN174" s="44">
        <v>-0.97661933112842947</v>
      </c>
      <c r="AO174" s="45">
        <v>-0.6214092555146874</v>
      </c>
      <c r="AP174" s="44">
        <v>4.2180812042611038E-2</v>
      </c>
      <c r="AQ174" s="44">
        <v>4.112965001951352E-3</v>
      </c>
      <c r="AR174" s="44">
        <v>4.2514176249758506E-2</v>
      </c>
      <c r="AS174" s="44">
        <v>-0.36257653095449516</v>
      </c>
      <c r="AT174" s="60"/>
      <c r="AU174" s="60"/>
      <c r="AV174" s="60"/>
      <c r="AW174" s="60"/>
      <c r="AX174" s="60"/>
      <c r="AY174" s="37">
        <v>0.36152756892630933</v>
      </c>
      <c r="AZ174" s="37">
        <v>0.39281642376500692</v>
      </c>
      <c r="BA174" s="2">
        <v>1.3932665741957253</v>
      </c>
      <c r="BB174" s="2">
        <v>0.83014705330229432</v>
      </c>
      <c r="BC174" s="2">
        <v>-1.2941422462641974</v>
      </c>
      <c r="BD174" s="2">
        <v>-1.2740808515885149</v>
      </c>
    </row>
    <row r="175" spans="1:56">
      <c r="A175" s="39">
        <v>44377</v>
      </c>
      <c r="B175" s="37">
        <f>LN(RBA!D188)</f>
        <v>13.151131575938972</v>
      </c>
      <c r="C175" s="37">
        <f>LN(RBA!M188)</f>
        <v>12.511433768554898</v>
      </c>
      <c r="D175" s="37">
        <f>LN(RBA!G188)</f>
        <v>4.8007369695320667</v>
      </c>
      <c r="E175" s="37">
        <f>RBA!B188</f>
        <v>0.03</v>
      </c>
      <c r="F175" s="37">
        <f>RBA!C188</f>
        <v>3.6666666666666667E-2</v>
      </c>
      <c r="G175" s="37">
        <f>RBA!F188/RBA!F184*100-100</f>
        <v>6.2824015184069566</v>
      </c>
      <c r="H175" s="37">
        <f>RBA!H188/RBA!H184*100-100</f>
        <v>3.8461538461538396</v>
      </c>
      <c r="I175" s="37">
        <f>LN(RBA!F188/RBA!F187)*400</f>
        <v>8.3097691145624051</v>
      </c>
      <c r="J175" s="37">
        <f>LN(RBA!H188/RBA!H187)*400</f>
        <v>3.0418397540876851</v>
      </c>
      <c r="K175" s="38">
        <f>RBA!I188</f>
        <v>0.125</v>
      </c>
      <c r="L175" s="37">
        <f>LN(RBA!K188)</f>
        <v>8.3856255835892366</v>
      </c>
      <c r="M175" s="37">
        <f>LN(RBA!L188)</f>
        <v>8.9163539353828849</v>
      </c>
      <c r="N175" s="37">
        <f>LN(RBA!O188)</f>
        <v>4.9781952961001643</v>
      </c>
      <c r="O175" s="37">
        <f>RBA!J188</f>
        <v>9.1666666666666674E-2</v>
      </c>
      <c r="P175" s="60"/>
      <c r="Q175" s="41">
        <v>13.147142439014516</v>
      </c>
      <c r="R175" s="41">
        <v>12.508476658835274</v>
      </c>
      <c r="S175" s="41">
        <v>4.7301223220861779</v>
      </c>
      <c r="T175" s="41">
        <v>0.22143232526886522</v>
      </c>
      <c r="U175" s="41">
        <v>0.34322280978284264</v>
      </c>
      <c r="V175" s="41">
        <v>4.5925228200266579</v>
      </c>
      <c r="W175" s="41">
        <v>2.8088546381599051</v>
      </c>
      <c r="X175" s="41">
        <v>5.77067238703179</v>
      </c>
      <c r="Y175" s="41">
        <v>3.6529538880012096</v>
      </c>
      <c r="Z175" s="42">
        <v>0.67376679949838503</v>
      </c>
      <c r="AA175" s="41">
        <v>8.353098075110033</v>
      </c>
      <c r="AB175" s="41">
        <v>8.9171860868954536</v>
      </c>
      <c r="AC175" s="41">
        <v>4.9378566013656586</v>
      </c>
      <c r="AD175" s="41">
        <v>0.41445890367950033</v>
      </c>
      <c r="AE175" s="60"/>
      <c r="AF175" s="44">
        <v>3.9891369244564601E-3</v>
      </c>
      <c r="AG175" s="44">
        <v>2.9571097196239293E-3</v>
      </c>
      <c r="AH175" s="44">
        <v>7.0614647445888856E-2</v>
      </c>
      <c r="AI175" s="44">
        <v>-0.19143232526886522</v>
      </c>
      <c r="AJ175" s="44">
        <v>-0.30655614311617596</v>
      </c>
      <c r="AK175" s="44">
        <v>1.6898786983802987</v>
      </c>
      <c r="AL175" s="44">
        <v>1.0372992079939345</v>
      </c>
      <c r="AM175" s="44">
        <v>2.5390967275306151</v>
      </c>
      <c r="AN175" s="44">
        <v>-0.61111413391352443</v>
      </c>
      <c r="AO175" s="45">
        <v>-0.54876679949838503</v>
      </c>
      <c r="AP175" s="44">
        <v>3.2527508479203604E-2</v>
      </c>
      <c r="AQ175" s="44">
        <v>-8.3215151256865738E-4</v>
      </c>
      <c r="AR175" s="44">
        <v>4.0338694734505687E-2</v>
      </c>
      <c r="AS175" s="44">
        <v>-0.32279223701283366</v>
      </c>
      <c r="AT175" s="60"/>
      <c r="AU175" s="60"/>
      <c r="AV175" s="60"/>
      <c r="AW175" s="60"/>
      <c r="AX175" s="60"/>
      <c r="AY175" s="37">
        <v>0.28250542718297922</v>
      </c>
      <c r="AZ175" s="37">
        <v>0.31134840301261235</v>
      </c>
      <c r="BA175" s="2">
        <v>1.3609266815728187</v>
      </c>
      <c r="BB175" s="2">
        <v>0.7918469156039043</v>
      </c>
      <c r="BC175" s="2">
        <v>-1.3664413069481736</v>
      </c>
      <c r="BD175" s="2">
        <v>-1.3368562810683358</v>
      </c>
    </row>
    <row r="176" spans="1:56">
      <c r="A176" s="39">
        <v>44469</v>
      </c>
      <c r="B176" s="37">
        <f>LN(RBA!D189)</f>
        <v>13.13266414189796</v>
      </c>
      <c r="C176" s="37">
        <f>LN(RBA!M189)</f>
        <v>12.462770888371038</v>
      </c>
      <c r="D176" s="37">
        <f>LN(RBA!G189)</f>
        <v>4.8072943700782256</v>
      </c>
      <c r="E176" s="37">
        <f>RBA!B189</f>
        <v>0.03</v>
      </c>
      <c r="F176" s="37">
        <f>RBA!C189</f>
        <v>1.3333333333333334E-2</v>
      </c>
      <c r="G176" s="37">
        <f>RBA!F189/RBA!F185*100-100</f>
        <v>6.8482101085276526</v>
      </c>
      <c r="H176" s="37">
        <f>RBA!H189/RBA!H185*100-100</f>
        <v>3.0120481927710756</v>
      </c>
      <c r="I176" s="37">
        <f>LN(RBA!F189/RBA!F188)*400</f>
        <v>6.318443085286658</v>
      </c>
      <c r="J176" s="37">
        <f>LN(RBA!H189/RBA!H188)*400</f>
        <v>3.0188822541531617</v>
      </c>
      <c r="K176" s="38">
        <f>RBA!I189</f>
        <v>0.125</v>
      </c>
      <c r="L176" s="37">
        <f>LN(RBA!K189)</f>
        <v>8.432097070062138</v>
      </c>
      <c r="M176" s="37">
        <f>LN(RBA!L189)</f>
        <v>8.9448207546145362</v>
      </c>
      <c r="N176" s="37">
        <f>LN(RBA!O189)</f>
        <v>4.9422085168576775</v>
      </c>
      <c r="O176" s="37">
        <f>RBA!J189</f>
        <v>9.1666666666666674E-2</v>
      </c>
      <c r="P176" s="60"/>
      <c r="Q176" s="41">
        <v>13.152160904288078</v>
      </c>
      <c r="R176" s="41">
        <v>12.51132157016513</v>
      </c>
      <c r="S176" s="41">
        <v>4.7494040476586381</v>
      </c>
      <c r="T176" s="41">
        <v>0.1361080479293183</v>
      </c>
      <c r="U176" s="41">
        <v>0.25253026451128013</v>
      </c>
      <c r="V176" s="41">
        <v>4.9068441104928047</v>
      </c>
      <c r="W176" s="41">
        <v>3.0042462856251304</v>
      </c>
      <c r="X176" s="41">
        <v>6.2351644902954257</v>
      </c>
      <c r="Y176" s="41">
        <v>3.9605928800612267</v>
      </c>
      <c r="Z176" s="42">
        <v>0.6012821524479588</v>
      </c>
      <c r="AA176" s="41">
        <v>8.3950609696199763</v>
      </c>
      <c r="AB176" s="41">
        <v>8.9339935296788209</v>
      </c>
      <c r="AC176" s="41">
        <v>4.9390391572414334</v>
      </c>
      <c r="AD176" s="41">
        <v>0.37495134203518138</v>
      </c>
      <c r="AE176" s="60"/>
      <c r="AF176" s="44">
        <v>-1.9496762390117439E-2</v>
      </c>
      <c r="AG176" s="44">
        <v>-4.8550681794091943E-2</v>
      </c>
      <c r="AH176" s="44">
        <v>5.789032241958747E-2</v>
      </c>
      <c r="AI176" s="44">
        <v>-0.1061080479293183</v>
      </c>
      <c r="AJ176" s="44">
        <v>-0.2391969311779468</v>
      </c>
      <c r="AK176" s="44">
        <v>1.9413659980348479</v>
      </c>
      <c r="AL176" s="44">
        <v>7.8019071459451972E-3</v>
      </c>
      <c r="AM176" s="44">
        <v>8.3278594991232247E-2</v>
      </c>
      <c r="AN176" s="44">
        <v>-0.94171062590806498</v>
      </c>
      <c r="AO176" s="45">
        <v>-0.4762821524479588</v>
      </c>
      <c r="AP176" s="44">
        <v>3.7036100442161768E-2</v>
      </c>
      <c r="AQ176" s="44">
        <v>1.0827224935715307E-2</v>
      </c>
      <c r="AR176" s="44">
        <v>3.169359616244094E-3</v>
      </c>
      <c r="AS176" s="44">
        <v>-0.2832846753685147</v>
      </c>
      <c r="AT176" s="60"/>
      <c r="AU176" s="60"/>
      <c r="AV176" s="60"/>
      <c r="AW176" s="60"/>
      <c r="AX176" s="60"/>
      <c r="AY176" s="37">
        <v>0.20348328543964911</v>
      </c>
      <c r="AZ176" s="37">
        <v>0.22988038226021779</v>
      </c>
      <c r="BA176" s="2">
        <v>1.3285867889499112</v>
      </c>
      <c r="BB176" s="2">
        <v>0.75354677790551428</v>
      </c>
      <c r="BC176" s="2">
        <v>-1.4387403676321497</v>
      </c>
      <c r="BD176" s="2">
        <v>-1.3996317105481566</v>
      </c>
    </row>
    <row r="177" spans="1:56">
      <c r="A177" s="39">
        <v>44561</v>
      </c>
      <c r="B177" s="37">
        <f>LN(RBA!D190)</f>
        <v>13.170475216325105</v>
      </c>
      <c r="C177" s="37">
        <f>LN(RBA!M190)</f>
        <v>12.526186815538569</v>
      </c>
      <c r="D177" s="37">
        <f>LN(RBA!G190)</f>
        <v>4.7553128444178112</v>
      </c>
      <c r="E177" s="37">
        <f>RBA!B190</f>
        <v>3.6666666666666674E-2</v>
      </c>
      <c r="F177" s="37">
        <f>RBA!C190</f>
        <v>4.6666666666666669E-2</v>
      </c>
      <c r="G177" s="37">
        <f>RBA!F190/RBA!F186*100-100</f>
        <v>5.5869243942505733</v>
      </c>
      <c r="H177" s="37">
        <f>RBA!H190/RBA!H186*100-100</f>
        <v>3.4982935153583554</v>
      </c>
      <c r="I177" s="37">
        <f>LN(RBA!F190/RBA!F189)*400</f>
        <v>-0.80178043077151351</v>
      </c>
      <c r="J177" s="37">
        <f>LN(RBA!H190/RBA!H189)*400</f>
        <v>5.3112813544307924</v>
      </c>
      <c r="K177" s="38">
        <f>RBA!I190</f>
        <v>0.125</v>
      </c>
      <c r="L177" s="37">
        <f>LN(RBA!K190)</f>
        <v>8.4771939833143826</v>
      </c>
      <c r="M177" s="37">
        <f>LN(RBA!L190)</f>
        <v>8.9711775698625562</v>
      </c>
      <c r="N177" s="37">
        <f>LN(RBA!O190)</f>
        <v>4.9430295450829007</v>
      </c>
      <c r="O177" s="37">
        <f>RBA!J190</f>
        <v>9.1666666666666674E-2</v>
      </c>
      <c r="P177" s="60"/>
      <c r="Q177" s="41">
        <v>13.157242205507897</v>
      </c>
      <c r="R177" s="41">
        <v>12.514303571819136</v>
      </c>
      <c r="S177" s="41">
        <v>4.7688479285130985</v>
      </c>
      <c r="T177" s="41">
        <v>5.1743287805540758E-2</v>
      </c>
      <c r="U177" s="41">
        <v>0.16369996778663004</v>
      </c>
      <c r="V177" s="41">
        <v>5.2276193253055521</v>
      </c>
      <c r="W177" s="41">
        <v>3.2066462660082911</v>
      </c>
      <c r="X177" s="41">
        <v>6.7124909703320244</v>
      </c>
      <c r="Y177" s="41">
        <v>4.2777009849192593</v>
      </c>
      <c r="Z177" s="42">
        <v>0.52930445699966677</v>
      </c>
      <c r="AA177" s="41">
        <v>8.4371098027209968</v>
      </c>
      <c r="AB177" s="41">
        <v>8.9508898055802177</v>
      </c>
      <c r="AC177" s="41">
        <v>4.940323640500508</v>
      </c>
      <c r="AD177" s="41">
        <v>0.33588387790292096</v>
      </c>
      <c r="AE177" s="60"/>
      <c r="AF177" s="44">
        <v>1.3233010817208068E-2</v>
      </c>
      <c r="AG177" s="44">
        <v>1.1883243719433167E-2</v>
      </c>
      <c r="AH177" s="44">
        <v>-1.3535084095287253E-2</v>
      </c>
      <c r="AI177" s="44">
        <v>-1.5076621138874084E-2</v>
      </c>
      <c r="AJ177" s="44">
        <v>-0.11703330111996338</v>
      </c>
      <c r="AK177" s="44">
        <v>0.35930506894502123</v>
      </c>
      <c r="AL177" s="44">
        <v>0.29164724935006436</v>
      </c>
      <c r="AM177" s="44">
        <v>-7.5142714011035379</v>
      </c>
      <c r="AN177" s="44">
        <v>1.0335803695115331</v>
      </c>
      <c r="AO177" s="45">
        <v>-0.40430445699966677</v>
      </c>
      <c r="AP177" s="44">
        <v>4.008418059338581E-2</v>
      </c>
      <c r="AQ177" s="44">
        <v>2.0287764282338472E-2</v>
      </c>
      <c r="AR177" s="44">
        <v>2.7059045823927264E-3</v>
      </c>
      <c r="AS177" s="44">
        <v>-0.24421721123625428</v>
      </c>
      <c r="AT177" s="60"/>
      <c r="AU177" s="60"/>
      <c r="AV177" s="60"/>
      <c r="AW177" s="60"/>
      <c r="AX177" s="60"/>
      <c r="AY177" s="37">
        <v>0.124461143696319</v>
      </c>
      <c r="AZ177" s="37">
        <v>0.14841236150782322</v>
      </c>
      <c r="BA177" s="2">
        <v>1.2962468963270046</v>
      </c>
      <c r="BB177" s="2">
        <v>0.71524664020712425</v>
      </c>
      <c r="BC177" s="2">
        <v>-1.5110394283161259</v>
      </c>
      <c r="BD177" s="2">
        <v>-1.4624071400279774</v>
      </c>
    </row>
    <row r="178" spans="1:56">
      <c r="A178" s="39">
        <v>44651</v>
      </c>
      <c r="B178" s="37">
        <f>LN(RBA!D191)</f>
        <v>13.177559645272078</v>
      </c>
      <c r="C178" s="37">
        <f>LN(RBA!M191)</f>
        <v>12.547930354427724</v>
      </c>
      <c r="D178" s="37">
        <f>LN(RBA!G191)</f>
        <v>4.8275134171315317</v>
      </c>
      <c r="E178" s="37">
        <f>RBA!B191</f>
        <v>5.000000000000001E-2</v>
      </c>
      <c r="F178" s="37">
        <f>RBA!C191</f>
        <v>0.10333333333333335</v>
      </c>
      <c r="G178" s="37">
        <f>RBA!F191/RBA!F187*100-100</f>
        <v>6.9691174086800913</v>
      </c>
      <c r="H178" s="37">
        <f>RBA!H191/RBA!H187*100-100</f>
        <v>5.0890585241730264</v>
      </c>
      <c r="I178" s="37">
        <f>LN(RBA!F191/RBA!F190)*400</f>
        <v>13.121562017156227</v>
      </c>
      <c r="J178" s="37">
        <f>LN(RBA!H191/RBA!H190)*400</f>
        <v>8.4831890740369822</v>
      </c>
      <c r="K178" s="38">
        <f>RBA!I191</f>
        <v>0.20833333333333334</v>
      </c>
      <c r="L178" s="37">
        <f>LN(RBA!K191)</f>
        <v>8.5122347184827039</v>
      </c>
      <c r="M178" s="37">
        <f>LN(RBA!L191)</f>
        <v>8.9896817307141053</v>
      </c>
      <c r="N178" s="37">
        <f>LN(RBA!O191)</f>
        <v>4.9514524491747718</v>
      </c>
      <c r="O178" s="37">
        <f>RBA!J191</f>
        <v>0.14722222222222223</v>
      </c>
      <c r="P178" s="60"/>
      <c r="Q178" s="41">
        <v>13.162356716327185</v>
      </c>
      <c r="R178" s="41">
        <v>12.51736564802386</v>
      </c>
      <c r="S178" s="41">
        <v>4.7883974033377239</v>
      </c>
      <c r="T178" s="41">
        <v>-3.1992594039340856E-2</v>
      </c>
      <c r="U178" s="41">
        <v>7.6154271664207157E-2</v>
      </c>
      <c r="V178" s="41">
        <v>5.5522522656658451</v>
      </c>
      <c r="W178" s="41">
        <v>3.4132478214197723</v>
      </c>
      <c r="X178" s="41">
        <v>7.2002710456820003</v>
      </c>
      <c r="Y178" s="41">
        <v>4.5998821508796803</v>
      </c>
      <c r="Z178" s="42">
        <v>0.45788517944448726</v>
      </c>
      <c r="AA178" s="41">
        <v>8.4791923426458542</v>
      </c>
      <c r="AB178" s="41">
        <v>8.9678322983601095</v>
      </c>
      <c r="AC178" s="41">
        <v>4.9416729104843125</v>
      </c>
      <c r="AD178" s="41">
        <v>0.29724282357532983</v>
      </c>
      <c r="AE178" s="60"/>
      <c r="AF178" s="44">
        <v>1.5202928944892946E-2</v>
      </c>
      <c r="AG178" s="44">
        <v>3.056470640386344E-2</v>
      </c>
      <c r="AH178" s="44">
        <v>3.9116013793807802E-2</v>
      </c>
      <c r="AI178" s="44">
        <v>8.1992594039340866E-2</v>
      </c>
      <c r="AJ178" s="44">
        <v>2.7179061669126189E-2</v>
      </c>
      <c r="AK178" s="44">
        <v>1.4168651430142463</v>
      </c>
      <c r="AL178" s="44">
        <v>1.6758107027532541</v>
      </c>
      <c r="AM178" s="44">
        <v>5.9212909714742272</v>
      </c>
      <c r="AN178" s="44">
        <v>3.8833069231573019</v>
      </c>
      <c r="AO178" s="45">
        <v>-0.24955184611115391</v>
      </c>
      <c r="AP178" s="44">
        <v>3.3042375836849658E-2</v>
      </c>
      <c r="AQ178" s="44">
        <v>2.1849432353995724E-2</v>
      </c>
      <c r="AR178" s="44">
        <v>9.7795386904593329E-3</v>
      </c>
      <c r="AS178" s="44">
        <v>-0.1500206013531076</v>
      </c>
      <c r="AT178" s="60"/>
      <c r="AU178" s="60"/>
      <c r="AV178" s="60"/>
      <c r="AW178" s="60"/>
      <c r="AX178" s="60"/>
      <c r="AY178" s="37">
        <v>4.5439001952988889E-2</v>
      </c>
      <c r="AZ178" s="37">
        <v>6.6944340755428655E-2</v>
      </c>
      <c r="BA178" s="2">
        <v>1.263907003704098</v>
      </c>
      <c r="BB178" s="2">
        <v>0.67694650250873423</v>
      </c>
      <c r="BC178" s="2">
        <v>-1.5833384890001021</v>
      </c>
      <c r="BD178" s="2">
        <v>-1.5251825695077983</v>
      </c>
    </row>
    <row r="179" spans="1:56">
      <c r="A179" s="39">
        <v>44742</v>
      </c>
      <c r="B179" s="37">
        <f>LN(RBA!D192)</f>
        <v>13.18644929613288</v>
      </c>
      <c r="C179" s="37">
        <f>LN(RBA!M192)</f>
        <v>12.569235497404431</v>
      </c>
      <c r="D179" s="37">
        <f>LN(RBA!G192)</f>
        <v>4.8729046206301758</v>
      </c>
      <c r="E179" s="37">
        <f>RBA!B192</f>
        <v>0.34666666666666668</v>
      </c>
      <c r="F179" s="37">
        <f>RBA!C192</f>
        <v>1.0033333333333332</v>
      </c>
      <c r="G179" s="37">
        <f>RBA!F192/RBA!F188*100-100</f>
        <v>8.2561191649724179</v>
      </c>
      <c r="H179" s="37">
        <f>RBA!H192/RBA!H188*100-100</f>
        <v>6.1447811447811489</v>
      </c>
      <c r="I179" s="37">
        <f>LN(RBA!F192/RBA!F191)*400</f>
        <v>13.093658280225501</v>
      </c>
      <c r="J179" s="37">
        <f>LN(RBA!H192/RBA!H191)*400</f>
        <v>7.0401817343108295</v>
      </c>
      <c r="K179" s="38">
        <f>RBA!I192</f>
        <v>0.95833333333333337</v>
      </c>
      <c r="L179" s="37">
        <f>LN(RBA!K192)</f>
        <v>8.5317256813925901</v>
      </c>
      <c r="M179" s="37">
        <f>LN(RBA!L192)</f>
        <v>9.010839858250911</v>
      </c>
      <c r="N179" s="37">
        <f>LN(RBA!O192)</f>
        <v>4.9899911281641591</v>
      </c>
      <c r="O179" s="37">
        <f>RBA!J192</f>
        <v>0.67499999999999993</v>
      </c>
      <c r="P179" s="60"/>
      <c r="Q179" s="41">
        <v>13.167483081030912</v>
      </c>
      <c r="R179" s="41">
        <v>12.520458210033192</v>
      </c>
      <c r="S179" s="41">
        <v>4.8079874513931218</v>
      </c>
      <c r="T179" s="41">
        <v>-0.1154396594304118</v>
      </c>
      <c r="U179" s="41">
        <v>-1.0757617613873727E-2</v>
      </c>
      <c r="V179" s="41">
        <v>5.8783712984427181</v>
      </c>
      <c r="W179" s="41">
        <v>3.6214264735008039</v>
      </c>
      <c r="X179" s="41">
        <v>7.6914275152600791</v>
      </c>
      <c r="Y179" s="41">
        <v>4.9233863139778089</v>
      </c>
      <c r="Z179" s="42">
        <v>0.38682309578777374</v>
      </c>
      <c r="AA179" s="41">
        <v>8.5212814102401815</v>
      </c>
      <c r="AB179" s="41">
        <v>8.9847910716316388</v>
      </c>
      <c r="AC179" s="41">
        <v>4.9430515177246415</v>
      </c>
      <c r="AD179" s="41">
        <v>0.25886185558799618</v>
      </c>
      <c r="AE179" s="60"/>
      <c r="AF179" s="44">
        <v>1.8966215101967165E-2</v>
      </c>
      <c r="AG179" s="44">
        <v>4.8777287371239098E-2</v>
      </c>
      <c r="AH179" s="44">
        <v>6.491716923705404E-2</v>
      </c>
      <c r="AI179" s="44">
        <v>0.46210632609707847</v>
      </c>
      <c r="AJ179" s="44">
        <v>1.0140909509472069</v>
      </c>
      <c r="AK179" s="44">
        <v>2.3777478665296998</v>
      </c>
      <c r="AL179" s="44">
        <v>2.523354671280345</v>
      </c>
      <c r="AM179" s="44">
        <v>5.402230764965422</v>
      </c>
      <c r="AN179" s="44">
        <v>2.1167954203330206</v>
      </c>
      <c r="AO179" s="45">
        <v>0.57151023754555963</v>
      </c>
      <c r="AP179" s="44">
        <v>1.0444271152408646E-2</v>
      </c>
      <c r="AQ179" s="44">
        <v>2.6048786619272235E-2</v>
      </c>
      <c r="AR179" s="44">
        <v>4.6939610439517665E-2</v>
      </c>
      <c r="AS179" s="44">
        <v>0.41613814441200375</v>
      </c>
      <c r="AT179" s="60"/>
      <c r="AU179" s="60"/>
      <c r="AV179" s="60"/>
      <c r="AW179" s="60"/>
      <c r="AX179" s="60"/>
      <c r="AY179" s="37">
        <v>-3.3583139790341221E-2</v>
      </c>
      <c r="AZ179" s="37">
        <v>-1.4523679996967687E-2</v>
      </c>
      <c r="BA179" s="2">
        <v>1.2315671110811905</v>
      </c>
      <c r="BB179" s="2">
        <v>0.6386463648103442</v>
      </c>
      <c r="BC179" s="2">
        <v>-1.6556375496840783</v>
      </c>
      <c r="BD179" s="2">
        <v>-1.5879579989876191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7B6B-628F-4553-98E1-BD222FC0727E}">
  <dimension ref="A1:AS149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1.5703125" defaultRowHeight="15"/>
  <cols>
    <col min="1" max="1" width="11.5703125" style="2"/>
    <col min="2" max="2" width="12.5703125" style="2" bestFit="1" customWidth="1"/>
    <col min="3" max="3" width="12.5703125" style="2" customWidth="1"/>
    <col min="4" max="4" width="12" style="2" bestFit="1" customWidth="1"/>
    <col min="5" max="6" width="12.5703125" style="2" bestFit="1" customWidth="1"/>
    <col min="7" max="8" width="11.5703125" style="2"/>
    <col min="9" max="9" width="12" style="2" bestFit="1" customWidth="1"/>
    <col min="10" max="11" width="11.5703125" style="2"/>
    <col min="12" max="12" width="12" style="2" bestFit="1" customWidth="1"/>
    <col min="13" max="13" width="11.5703125" style="2"/>
    <col min="14" max="14" width="12" style="2" bestFit="1" customWidth="1"/>
    <col min="15" max="15" width="12" style="2" customWidth="1"/>
    <col min="16" max="16" width="12" style="2" bestFit="1" customWidth="1"/>
    <col min="17" max="16384" width="11.5703125" style="2"/>
  </cols>
  <sheetData>
    <row r="1" spans="1:45" s="36" customFormat="1">
      <c r="A1" s="36" t="s">
        <v>96</v>
      </c>
      <c r="B1" s="36" t="s">
        <v>80</v>
      </c>
      <c r="C1" s="36" t="s">
        <v>95</v>
      </c>
      <c r="D1" s="36" t="s">
        <v>81</v>
      </c>
      <c r="E1" s="36" t="s">
        <v>17</v>
      </c>
      <c r="F1" s="36" t="s">
        <v>22</v>
      </c>
      <c r="G1" s="36" t="s">
        <v>82</v>
      </c>
      <c r="H1" s="36" t="s">
        <v>50</v>
      </c>
      <c r="I1" s="36" t="s">
        <v>93</v>
      </c>
      <c r="J1" s="36" t="s">
        <v>94</v>
      </c>
      <c r="K1" s="36" t="s">
        <v>92</v>
      </c>
      <c r="L1" s="36" t="s">
        <v>64</v>
      </c>
      <c r="M1" s="36" t="s">
        <v>65</v>
      </c>
      <c r="N1" s="36" t="s">
        <v>79</v>
      </c>
      <c r="O1" s="36" t="s">
        <v>131</v>
      </c>
      <c r="P1" s="40" t="s">
        <v>105</v>
      </c>
      <c r="Q1" s="40" t="s">
        <v>106</v>
      </c>
      <c r="R1" s="40" t="s">
        <v>107</v>
      </c>
      <c r="S1" s="40" t="s">
        <v>108</v>
      </c>
      <c r="T1" s="40" t="s">
        <v>109</v>
      </c>
      <c r="U1" s="40" t="s">
        <v>110</v>
      </c>
      <c r="V1" s="40" t="s">
        <v>111</v>
      </c>
      <c r="W1" s="40" t="s">
        <v>112</v>
      </c>
      <c r="X1" s="40" t="s">
        <v>113</v>
      </c>
      <c r="Y1" s="40" t="s">
        <v>114</v>
      </c>
      <c r="Z1" s="40" t="s">
        <v>115</v>
      </c>
      <c r="AA1" s="40" t="s">
        <v>116</v>
      </c>
      <c r="AB1" s="40" t="s">
        <v>117</v>
      </c>
      <c r="AC1" s="40" t="s">
        <v>132</v>
      </c>
      <c r="AD1" s="43" t="s">
        <v>118</v>
      </c>
      <c r="AE1" s="43" t="s">
        <v>119</v>
      </c>
      <c r="AF1" s="43" t="s">
        <v>120</v>
      </c>
      <c r="AG1" s="43" t="s">
        <v>121</v>
      </c>
      <c r="AH1" s="43" t="s">
        <v>122</v>
      </c>
      <c r="AI1" s="43" t="s">
        <v>123</v>
      </c>
      <c r="AJ1" s="43" t="s">
        <v>124</v>
      </c>
      <c r="AK1" s="43" t="s">
        <v>125</v>
      </c>
      <c r="AL1" s="43" t="s">
        <v>126</v>
      </c>
      <c r="AM1" s="43" t="s">
        <v>127</v>
      </c>
      <c r="AN1" s="43" t="s">
        <v>128</v>
      </c>
      <c r="AO1" s="43" t="s">
        <v>129</v>
      </c>
      <c r="AP1" s="43" t="s">
        <v>130</v>
      </c>
      <c r="AQ1" s="43" t="s">
        <v>133</v>
      </c>
    </row>
    <row r="2" spans="1:45">
      <c r="A2" s="39">
        <v>31320</v>
      </c>
      <c r="B2" s="37">
        <f>LN(RBA!D45)</f>
        <v>12.097434542223212</v>
      </c>
      <c r="C2" s="37">
        <f>LN(RBA!M45)</f>
        <v>11.449868512434344</v>
      </c>
      <c r="D2" s="37">
        <f>LN(RBA!G45)</f>
        <v>4.0306945351456447</v>
      </c>
      <c r="E2" s="37">
        <f>RBA!B45</f>
        <v>16.128666666666668</v>
      </c>
      <c r="F2" s="37">
        <f>RBA!C45</f>
        <v>16.056666666666668</v>
      </c>
      <c r="G2" s="37">
        <f>RBA!F45/RBA!F41*100-100</f>
        <v>6.0021852343954407</v>
      </c>
      <c r="H2" s="37">
        <f>RBA!H45/RBA!H41*100-100</f>
        <v>7.5880758807588222</v>
      </c>
      <c r="I2" s="37">
        <f>LN(RBA!F45/RBA!F44)*400</f>
        <v>3.9586738226812321</v>
      </c>
      <c r="J2" s="37">
        <f>LN(RBA!H45/RBA!H44)*400</f>
        <v>9.1723764255668438</v>
      </c>
      <c r="K2" s="38">
        <f>RBA!I45</f>
        <v>8</v>
      </c>
      <c r="L2" s="37">
        <f>LN(RBA!K45)</f>
        <v>4.2659983086137592</v>
      </c>
      <c r="M2" s="37">
        <f>LN(RBA!L45)</f>
        <v>5.8502379075874797</v>
      </c>
      <c r="N2" s="37">
        <f>LN(RBA!O45)</f>
        <v>4.7607685423610668</v>
      </c>
      <c r="O2" s="37">
        <f>LN(RBA!N45)</f>
        <v>10.711364222532975</v>
      </c>
      <c r="P2" s="41">
        <v>12.08916970473555</v>
      </c>
      <c r="Q2" s="41">
        <v>11.44399498299177</v>
      </c>
      <c r="R2" s="41">
        <v>3.9636464404450265</v>
      </c>
      <c r="S2" s="41">
        <v>16.987322392835289</v>
      </c>
      <c r="T2" s="41">
        <v>16.912288619307336</v>
      </c>
      <c r="U2" s="41">
        <v>7.4747912290664145</v>
      </c>
      <c r="V2" s="41">
        <v>9.2972282399669819</v>
      </c>
      <c r="W2" s="41">
        <v>7.3107709785278674</v>
      </c>
      <c r="X2" s="41">
        <v>9.27193136360426</v>
      </c>
      <c r="Y2" s="42">
        <v>7.3653311275198279</v>
      </c>
      <c r="Z2" s="41">
        <v>4.2475825489771886</v>
      </c>
      <c r="AA2" s="41">
        <v>5.8288760249140914</v>
      </c>
      <c r="AB2" s="41">
        <v>4.6533886600534826</v>
      </c>
      <c r="AC2" s="41">
        <v>10.718616355057376</v>
      </c>
      <c r="AD2" s="44">
        <v>8.2648374876619357E-3</v>
      </c>
      <c r="AE2" s="44">
        <v>5.8735294425744655E-3</v>
      </c>
      <c r="AF2" s="44">
        <v>6.7048094700618233E-2</v>
      </c>
      <c r="AG2" s="44">
        <v>-0.85865572616862096</v>
      </c>
      <c r="AH2" s="44">
        <v>-0.85562195264066787</v>
      </c>
      <c r="AI2" s="44">
        <v>-1.4726059946709738</v>
      </c>
      <c r="AJ2" s="44">
        <v>-1.7091523592081597</v>
      </c>
      <c r="AK2" s="44">
        <v>-3.3520971558466353</v>
      </c>
      <c r="AL2" s="44">
        <v>-9.9554938037416107E-2</v>
      </c>
      <c r="AM2" s="45">
        <v>0.63466887248017212</v>
      </c>
      <c r="AN2" s="44">
        <v>1.8415759636570606E-2</v>
      </c>
      <c r="AO2" s="44">
        <v>2.1361882673388344E-2</v>
      </c>
      <c r="AP2" s="44">
        <v>0.10737988230758422</v>
      </c>
      <c r="AQ2" s="44">
        <v>-7.2521325244014889E-3</v>
      </c>
      <c r="AR2" s="37">
        <f t="shared" ref="AR2:AR36" si="0">B2-P2</f>
        <v>8.2648374876619357E-3</v>
      </c>
      <c r="AS2" s="37">
        <f t="shared" ref="AS2:AS36" si="1">AD2</f>
        <v>8.2648374876619357E-3</v>
      </c>
    </row>
    <row r="3" spans="1:45">
      <c r="A3" s="39">
        <v>31412</v>
      </c>
      <c r="B3" s="37">
        <f>LN(RBA!D46)</f>
        <v>12.094761124378907</v>
      </c>
      <c r="C3" s="37">
        <f>LN(RBA!M46)</f>
        <v>11.463483088156362</v>
      </c>
      <c r="D3" s="37">
        <f>LN(RBA!G46)</f>
        <v>3.9871304779149512</v>
      </c>
      <c r="E3" s="37">
        <f>RBA!B46</f>
        <v>17.866666666666667</v>
      </c>
      <c r="F3" s="37">
        <f>RBA!C46</f>
        <v>18.033333333333331</v>
      </c>
      <c r="G3" s="37">
        <f>RBA!F46/RBA!F42*100-100</f>
        <v>7.3279504339379855</v>
      </c>
      <c r="H3" s="37">
        <f>RBA!H46/RBA!H42*100-100</f>
        <v>8.2887700534759432</v>
      </c>
      <c r="I3" s="37">
        <f>LN(RBA!F46/RBA!F45)*400</f>
        <v>8.8008895049105202</v>
      </c>
      <c r="J3" s="37">
        <f>LN(RBA!H46/RBA!H45)*400</f>
        <v>7.9803145677394767</v>
      </c>
      <c r="K3" s="38">
        <f>RBA!I46</f>
        <v>7.916666666666667</v>
      </c>
      <c r="L3" s="37">
        <f>LN(RBA!K46)</f>
        <v>4.2841381338547562</v>
      </c>
      <c r="M3" s="37">
        <f>LN(RBA!L46)</f>
        <v>5.8750964474573539</v>
      </c>
      <c r="N3" s="37">
        <f>LN(RBA!O46)</f>
        <v>4.6984277558323653</v>
      </c>
      <c r="O3" s="37">
        <f>LN(RBA!N46)</f>
        <v>10.720757629298637</v>
      </c>
      <c r="P3" s="41">
        <v>12.097898549356648</v>
      </c>
      <c r="Q3" s="41">
        <v>11.451674921676469</v>
      </c>
      <c r="R3" s="41">
        <v>3.9726693046067552</v>
      </c>
      <c r="S3" s="41">
        <v>16.761432487200469</v>
      </c>
      <c r="T3" s="41">
        <v>16.704700899411272</v>
      </c>
      <c r="U3" s="41">
        <v>7.4584609358017309</v>
      </c>
      <c r="V3" s="41">
        <v>9.1701657429371455</v>
      </c>
      <c r="W3" s="41">
        <v>7.2784604612695123</v>
      </c>
      <c r="X3" s="41">
        <v>9.08370807635829</v>
      </c>
      <c r="Y3" s="42">
        <v>7.3701706054527971</v>
      </c>
      <c r="Z3" s="41">
        <v>4.2814152888362713</v>
      </c>
      <c r="AA3" s="41">
        <v>5.8601244060415798</v>
      </c>
      <c r="AB3" s="41">
        <v>4.6568134259282985</v>
      </c>
      <c r="AC3" s="41">
        <v>10.724869986474401</v>
      </c>
      <c r="AD3" s="44">
        <v>-3.1374249777407215E-3</v>
      </c>
      <c r="AE3" s="44">
        <v>1.1808166479893245E-2</v>
      </c>
      <c r="AF3" s="44">
        <v>1.4461173308196074E-2</v>
      </c>
      <c r="AG3" s="44">
        <v>1.1052341794661977</v>
      </c>
      <c r="AH3" s="44">
        <v>1.3286324339220599</v>
      </c>
      <c r="AI3" s="44">
        <v>-0.13051050186374535</v>
      </c>
      <c r="AJ3" s="44">
        <v>-0.88139568946120228</v>
      </c>
      <c r="AK3" s="44">
        <v>1.522429043641008</v>
      </c>
      <c r="AL3" s="44">
        <v>-1.1033935086188134</v>
      </c>
      <c r="AM3" s="45">
        <v>0.54649606121386984</v>
      </c>
      <c r="AN3" s="44">
        <v>2.7228450184848541E-3</v>
      </c>
      <c r="AO3" s="44">
        <v>1.4972041415774129E-2</v>
      </c>
      <c r="AP3" s="44">
        <v>4.1614329904066771E-2</v>
      </c>
      <c r="AQ3" s="44">
        <v>-4.1123571757637478E-3</v>
      </c>
      <c r="AR3" s="37">
        <f t="shared" si="0"/>
        <v>-3.1374249777407215E-3</v>
      </c>
      <c r="AS3" s="37">
        <f t="shared" si="1"/>
        <v>-3.1374249777407215E-3</v>
      </c>
    </row>
    <row r="4" spans="1:45">
      <c r="A4" s="39">
        <v>31502</v>
      </c>
      <c r="B4" s="37">
        <f>LN(RBA!D47)</f>
        <v>12.101250873612763</v>
      </c>
      <c r="C4" s="37">
        <f>LN(RBA!M47)</f>
        <v>11.450187987645785</v>
      </c>
      <c r="D4" s="37">
        <f>LN(RBA!G47)</f>
        <v>3.9815490680767565</v>
      </c>
      <c r="E4" s="37">
        <f>RBA!B47</f>
        <v>18.258333333333336</v>
      </c>
      <c r="F4" s="37">
        <f>RBA!C47</f>
        <v>17.900000000000002</v>
      </c>
      <c r="G4" s="37">
        <f>RBA!F47/RBA!F43*100-100</f>
        <v>6.232369701562618</v>
      </c>
      <c r="H4" s="37">
        <f>RBA!H47/RBA!H43*100-100</f>
        <v>9.2348284960422262</v>
      </c>
      <c r="I4" s="37">
        <f>LN(RBA!F47/RBA!F46)*400</f>
        <v>4.8856572550546398</v>
      </c>
      <c r="J4" s="37">
        <f>LN(RBA!H47/RBA!H46)*400</f>
        <v>8.7915626875100674</v>
      </c>
      <c r="K4" s="38">
        <f>RBA!I47</f>
        <v>7.583333333333333</v>
      </c>
      <c r="L4" s="37">
        <f>LN(RBA!K47)</f>
        <v>4.2742047590199519</v>
      </c>
      <c r="M4" s="37">
        <f>LN(RBA!L47)</f>
        <v>5.8890967709567494</v>
      </c>
      <c r="N4" s="37">
        <f>LN(RBA!O47)</f>
        <v>4.6931434413856206</v>
      </c>
      <c r="O4" s="37">
        <f>LN(RBA!N47)</f>
        <v>10.735846524165751</v>
      </c>
      <c r="P4" s="41">
        <v>12.106632559501183</v>
      </c>
      <c r="Q4" s="41">
        <v>11.459358531317072</v>
      </c>
      <c r="R4" s="41">
        <v>3.9817340738276723</v>
      </c>
      <c r="S4" s="41">
        <v>16.535005921736797</v>
      </c>
      <c r="T4" s="41">
        <v>16.496578415794808</v>
      </c>
      <c r="U4" s="41">
        <v>7.4412102637903788</v>
      </c>
      <c r="V4" s="41">
        <v>9.0420350256828055</v>
      </c>
      <c r="W4" s="41">
        <v>7.2440548832887526</v>
      </c>
      <c r="X4" s="41">
        <v>8.8954225672760465</v>
      </c>
      <c r="Y4" s="42">
        <v>7.3754067514310666</v>
      </c>
      <c r="Z4" s="41">
        <v>4.3152595385451269</v>
      </c>
      <c r="AA4" s="41">
        <v>5.8913861383457409</v>
      </c>
      <c r="AB4" s="41">
        <v>4.6603053042295564</v>
      </c>
      <c r="AC4" s="41">
        <v>10.731119085308595</v>
      </c>
      <c r="AD4" s="44">
        <v>-5.3816858884196961E-3</v>
      </c>
      <c r="AE4" s="44">
        <v>-9.1705436712867794E-3</v>
      </c>
      <c r="AF4" s="44">
        <v>-1.8500575091584537E-4</v>
      </c>
      <c r="AG4" s="44">
        <v>1.7233274115965393</v>
      </c>
      <c r="AH4" s="44">
        <v>1.4034215842051943</v>
      </c>
      <c r="AI4" s="44">
        <v>-1.2088405622277607</v>
      </c>
      <c r="AJ4" s="44">
        <v>0.19279347035942074</v>
      </c>
      <c r="AK4" s="44">
        <v>-2.3583976282341128</v>
      </c>
      <c r="AL4" s="44">
        <v>-0.1038598797659791</v>
      </c>
      <c r="AM4" s="45">
        <v>0.20792658190226643</v>
      </c>
      <c r="AN4" s="44">
        <v>-4.1054779525175E-2</v>
      </c>
      <c r="AO4" s="44">
        <v>-2.2893673889914368E-3</v>
      </c>
      <c r="AP4" s="44">
        <v>3.2838137156064207E-2</v>
      </c>
      <c r="AQ4" s="44">
        <v>4.7274388571558745E-3</v>
      </c>
      <c r="AR4" s="37">
        <f t="shared" si="0"/>
        <v>-5.3816858884196961E-3</v>
      </c>
      <c r="AS4" s="37">
        <f t="shared" si="1"/>
        <v>-5.3816858884196961E-3</v>
      </c>
    </row>
    <row r="5" spans="1:45">
      <c r="A5" s="39">
        <v>31593</v>
      </c>
      <c r="B5" s="37">
        <f>LN(RBA!D48)</f>
        <v>12.09954478212034</v>
      </c>
      <c r="C5" s="37">
        <f>LN(RBA!M48)</f>
        <v>11.470372807048975</v>
      </c>
      <c r="D5" s="37">
        <f>LN(RBA!G48)</f>
        <v>3.983413001514819</v>
      </c>
      <c r="E5" s="37">
        <f>RBA!B48</f>
        <v>15.897333333333336</v>
      </c>
      <c r="F5" s="37">
        <f>RBA!C48</f>
        <v>15.056666666666667</v>
      </c>
      <c r="G5" s="37">
        <f>RBA!F48/RBA!F44*100-100</f>
        <v>6.5711005800992837</v>
      </c>
      <c r="H5" s="37">
        <f>RBA!H48/RBA!H44*100-100</f>
        <v>8.5051546391752737</v>
      </c>
      <c r="I5" s="37">
        <f>LN(RBA!F48/RBA!F47)*400</f>
        <v>7.8116544129502756</v>
      </c>
      <c r="J5" s="37">
        <f>LN(RBA!H48/RBA!H47)*400</f>
        <v>6.7067439428268427</v>
      </c>
      <c r="K5" s="38">
        <f>RBA!I48</f>
        <v>6.833333333333333</v>
      </c>
      <c r="L5" s="37">
        <f>LN(RBA!K48)</f>
        <v>4.3159669571643713</v>
      </c>
      <c r="M5" s="37">
        <f>LN(RBA!L48)</f>
        <v>5.9243333345154054</v>
      </c>
      <c r="N5" s="37">
        <f>LN(RBA!O48)</f>
        <v>4.6793233009203838</v>
      </c>
      <c r="O5" s="37">
        <f>LN(RBA!N48)</f>
        <v>10.730295492352372</v>
      </c>
      <c r="P5" s="41">
        <v>12.115374939801979</v>
      </c>
      <c r="Q5" s="41">
        <v>11.467056862973529</v>
      </c>
      <c r="R5" s="41">
        <v>3.9908916914002841</v>
      </c>
      <c r="S5" s="41">
        <v>16.308196807977584</v>
      </c>
      <c r="T5" s="41">
        <v>16.288216800008755</v>
      </c>
      <c r="U5" s="41">
        <v>7.4220372652220243</v>
      </c>
      <c r="V5" s="41">
        <v>8.9112169956735414</v>
      </c>
      <c r="W5" s="41">
        <v>7.2064107020154617</v>
      </c>
      <c r="X5" s="41">
        <v>8.7063229935783681</v>
      </c>
      <c r="Y5" s="42">
        <v>7.3817777935381947</v>
      </c>
      <c r="Z5" s="41">
        <v>4.3491285097316652</v>
      </c>
      <c r="AA5" s="41">
        <v>5.9226839305291321</v>
      </c>
      <c r="AB5" s="41">
        <v>4.6639574163398887</v>
      </c>
      <c r="AC5" s="41">
        <v>10.737356548753898</v>
      </c>
      <c r="AD5" s="44">
        <v>-1.5830157681639534E-2</v>
      </c>
      <c r="AE5" s="44">
        <v>3.3159440754459979E-3</v>
      </c>
      <c r="AF5" s="44">
        <v>-7.478689885465073E-3</v>
      </c>
      <c r="AG5" s="44">
        <v>-0.41086347464424833</v>
      </c>
      <c r="AH5" s="44">
        <v>-1.231550133342088</v>
      </c>
      <c r="AI5" s="44">
        <v>-0.85093668512274068</v>
      </c>
      <c r="AJ5" s="44">
        <v>-0.40606235649826772</v>
      </c>
      <c r="AK5" s="44">
        <v>0.60524371093481388</v>
      </c>
      <c r="AL5" s="44">
        <v>-1.9995790507515254</v>
      </c>
      <c r="AM5" s="45">
        <v>-0.54844446020486171</v>
      </c>
      <c r="AN5" s="44">
        <v>-3.3161552567293917E-2</v>
      </c>
      <c r="AO5" s="44">
        <v>1.6494039862733345E-3</v>
      </c>
      <c r="AP5" s="44">
        <v>1.5365884580495148E-2</v>
      </c>
      <c r="AQ5" s="44">
        <v>-7.061056401525434E-3</v>
      </c>
      <c r="AR5" s="37">
        <f t="shared" si="0"/>
        <v>-1.5830157681639534E-2</v>
      </c>
      <c r="AS5" s="37">
        <f t="shared" si="1"/>
        <v>-1.5830157681639534E-2</v>
      </c>
    </row>
    <row r="6" spans="1:45">
      <c r="A6" s="39">
        <v>31685</v>
      </c>
      <c r="B6" s="37">
        <f>LN(RBA!D49)</f>
        <v>12.102355223698501</v>
      </c>
      <c r="C6" s="37">
        <f>LN(RBA!M49)</f>
        <v>11.477381185445337</v>
      </c>
      <c r="D6" s="37">
        <f>LN(RBA!G49)</f>
        <v>3.9357395320454622</v>
      </c>
      <c r="E6" s="37">
        <f>RBA!B49</f>
        <v>16.73</v>
      </c>
      <c r="F6" s="37">
        <f>RBA!C49</f>
        <v>16.766666666666666</v>
      </c>
      <c r="G6" s="37">
        <f>RBA!F49/RBA!F45*100-100</f>
        <v>7.1785565184696338</v>
      </c>
      <c r="H6" s="37">
        <f>RBA!H49/RBA!H45*100-100</f>
        <v>8.816120906801018</v>
      </c>
      <c r="I6" s="37">
        <f>LN(RBA!F49/RBA!F48)*400</f>
        <v>6.2322028920781349</v>
      </c>
      <c r="J6" s="37">
        <f>LN(RBA!H49/RBA!H48)*400</f>
        <v>10.317101824691592</v>
      </c>
      <c r="K6" s="38">
        <f>RBA!I49</f>
        <v>6.041666666666667</v>
      </c>
      <c r="L6" s="37">
        <f>LN(RBA!K49)</f>
        <v>4.3612242577945874</v>
      </c>
      <c r="M6" s="37">
        <f>LN(RBA!L49)</f>
        <v>5.9433766363009264</v>
      </c>
      <c r="N6" s="37">
        <f>LN(RBA!O49)</f>
        <v>4.5325926752541417</v>
      </c>
      <c r="O6" s="37">
        <f>LN(RBA!N49)</f>
        <v>10.748293023786088</v>
      </c>
      <c r="P6" s="41">
        <v>12.124125531338183</v>
      </c>
      <c r="Q6" s="41">
        <v>11.474775236115997</v>
      </c>
      <c r="R6" s="41">
        <v>4.0001929849885025</v>
      </c>
      <c r="S6" s="41">
        <v>16.082236337088389</v>
      </c>
      <c r="T6" s="41">
        <v>16.080788822094046</v>
      </c>
      <c r="U6" s="41">
        <v>7.3991844669349414</v>
      </c>
      <c r="V6" s="41">
        <v>8.7762130562979106</v>
      </c>
      <c r="W6" s="41">
        <v>7.1629103763618645</v>
      </c>
      <c r="X6" s="41">
        <v>8.5155926000612414</v>
      </c>
      <c r="Y6" s="42">
        <v>7.3901519139714278</v>
      </c>
      <c r="Z6" s="41">
        <v>4.3830097547865927</v>
      </c>
      <c r="AA6" s="41">
        <v>5.954039060439694</v>
      </c>
      <c r="AB6" s="41">
        <v>4.6678834074776505</v>
      </c>
      <c r="AC6" s="41">
        <v>10.743578228653528</v>
      </c>
      <c r="AD6" s="44">
        <v>-2.1770307639682684E-2</v>
      </c>
      <c r="AE6" s="44">
        <v>2.6059493293395519E-3</v>
      </c>
      <c r="AF6" s="44">
        <v>-6.4453452943040279E-2</v>
      </c>
      <c r="AG6" s="44">
        <v>0.64776366291161125</v>
      </c>
      <c r="AH6" s="44">
        <v>0.68587784457261947</v>
      </c>
      <c r="AI6" s="44">
        <v>-0.22062794846530753</v>
      </c>
      <c r="AJ6" s="44">
        <v>3.9907850503107412E-2</v>
      </c>
      <c r="AK6" s="44">
        <v>-0.93070748428372951</v>
      </c>
      <c r="AL6" s="44">
        <v>1.801509224630351</v>
      </c>
      <c r="AM6" s="45">
        <v>-1.3484852473047608</v>
      </c>
      <c r="AN6" s="44">
        <v>-2.1785496992005271E-2</v>
      </c>
      <c r="AO6" s="44">
        <v>-1.0662424138767612E-2</v>
      </c>
      <c r="AP6" s="44">
        <v>-0.13529073222350885</v>
      </c>
      <c r="AQ6" s="44">
        <v>4.7147951325605675E-3</v>
      </c>
      <c r="AR6" s="37">
        <f t="shared" si="0"/>
        <v>-2.1770307639682684E-2</v>
      </c>
      <c r="AS6" s="37">
        <f t="shared" si="1"/>
        <v>-2.1770307639682684E-2</v>
      </c>
    </row>
    <row r="7" spans="1:45">
      <c r="A7" s="39">
        <v>31777</v>
      </c>
      <c r="B7" s="37">
        <f>LN(RBA!D50)</f>
        <v>12.118628447614352</v>
      </c>
      <c r="C7" s="37">
        <f>LN(RBA!M50)</f>
        <v>11.475130135474826</v>
      </c>
      <c r="D7" s="37">
        <f>LN(RBA!G50)</f>
        <v>3.9337844972096589</v>
      </c>
      <c r="E7" s="37">
        <f>RBA!B50</f>
        <v>16.164666666666665</v>
      </c>
      <c r="F7" s="37">
        <f>RBA!C50</f>
        <v>16.083333333333332</v>
      </c>
      <c r="G7" s="37">
        <f>RBA!F50/RBA!F46*100-100</f>
        <v>6.6062889872753345</v>
      </c>
      <c r="H7" s="37">
        <f>RBA!H50/RBA!H46*100-100</f>
        <v>9.6296296296296333</v>
      </c>
      <c r="I7" s="37">
        <f>LN(RBA!F50/RBA!F49)*400</f>
        <v>6.6594134926114936</v>
      </c>
      <c r="J7" s="37">
        <f>LN(RBA!H50/RBA!H49)*400</f>
        <v>10.959589675245738</v>
      </c>
      <c r="K7" s="38">
        <f>RBA!I50</f>
        <v>5.916666666666667</v>
      </c>
      <c r="L7" s="37">
        <f>LN(RBA!K50)</f>
        <v>4.3840620617859516</v>
      </c>
      <c r="M7" s="37">
        <f>LN(RBA!L50)</f>
        <v>5.9598784162237619</v>
      </c>
      <c r="N7" s="37">
        <f>LN(RBA!O50)</f>
        <v>4.5901237052720898</v>
      </c>
      <c r="O7" s="37">
        <f>LN(RBA!N50)</f>
        <v>10.741187355728798</v>
      </c>
      <c r="P7" s="41">
        <v>12.132874281340392</v>
      </c>
      <c r="Q7" s="41">
        <v>11.482521042679682</v>
      </c>
      <c r="R7" s="41">
        <v>4.0096841080750609</v>
      </c>
      <c r="S7" s="41">
        <v>15.85809891056312</v>
      </c>
      <c r="T7" s="41">
        <v>15.874697533258283</v>
      </c>
      <c r="U7" s="41">
        <v>7.3703625603392027</v>
      </c>
      <c r="V7" s="41">
        <v>8.6352708219716572</v>
      </c>
      <c r="W7" s="41">
        <v>7.1113146425595222</v>
      </c>
      <c r="X7" s="41">
        <v>8.3211648946139327</v>
      </c>
      <c r="Y7" s="42">
        <v>7.4010545171403868</v>
      </c>
      <c r="Z7" s="41">
        <v>4.4168701001302635</v>
      </c>
      <c r="AA7" s="41">
        <v>5.9854738368028571</v>
      </c>
      <c r="AB7" s="41">
        <v>4.6722065265390604</v>
      </c>
      <c r="AC7" s="41">
        <v>10.749775563690458</v>
      </c>
      <c r="AD7" s="44">
        <v>-1.4245833726040047E-2</v>
      </c>
      <c r="AE7" s="44">
        <v>-7.3909072048561342E-3</v>
      </c>
      <c r="AF7" s="44">
        <v>-7.5899610865401979E-2</v>
      </c>
      <c r="AG7" s="44">
        <v>0.30656775610354536</v>
      </c>
      <c r="AH7" s="44">
        <v>0.208635800075049</v>
      </c>
      <c r="AI7" s="44">
        <v>-0.76407357306386814</v>
      </c>
      <c r="AJ7" s="44">
        <v>0.99435880765797613</v>
      </c>
      <c r="AK7" s="44">
        <v>-0.45190114994802855</v>
      </c>
      <c r="AL7" s="44">
        <v>2.6384247806318051</v>
      </c>
      <c r="AM7" s="45">
        <v>-1.4843878504737198</v>
      </c>
      <c r="AN7" s="44">
        <v>-3.2808038344311896E-2</v>
      </c>
      <c r="AO7" s="44">
        <v>-2.5595420579095141E-2</v>
      </c>
      <c r="AP7" s="44">
        <v>-8.208282126697064E-2</v>
      </c>
      <c r="AQ7" s="44">
        <v>-8.5882079616599327E-3</v>
      </c>
      <c r="AR7" s="37">
        <f t="shared" si="0"/>
        <v>-1.4245833726040047E-2</v>
      </c>
      <c r="AS7" s="37">
        <f t="shared" si="1"/>
        <v>-1.4245833726040047E-2</v>
      </c>
    </row>
    <row r="8" spans="1:45">
      <c r="A8" s="39">
        <v>31867</v>
      </c>
      <c r="B8" s="37">
        <f>LN(RBA!D51)</f>
        <v>12.128262443959352</v>
      </c>
      <c r="C8" s="37">
        <f>LN(RBA!M51)</f>
        <v>11.477919855771413</v>
      </c>
      <c r="D8" s="37">
        <f>LN(RBA!G51)</f>
        <v>3.9396381724611196</v>
      </c>
      <c r="E8" s="37">
        <f>RBA!B51</f>
        <v>16.425666666666668</v>
      </c>
      <c r="F8" s="37">
        <f>RBA!C51</f>
        <v>16.323333333333334</v>
      </c>
      <c r="G8" s="37">
        <f>RBA!F51/RBA!F47*100-100</f>
        <v>6.9271966493894581</v>
      </c>
      <c r="H8" s="37">
        <f>RBA!H51/RBA!H47*100-100</f>
        <v>9.4202898550724683</v>
      </c>
      <c r="I8" s="37">
        <f>LN(RBA!F51/RBA!F50)*400</f>
        <v>6.0879339012756839</v>
      </c>
      <c r="J8" s="37">
        <f>LN(RBA!H51/RBA!H50)*400</f>
        <v>8.0270252203236687</v>
      </c>
      <c r="K8" s="38">
        <f>RBA!I51</f>
        <v>6</v>
      </c>
      <c r="L8" s="37">
        <f>LN(RBA!K51)</f>
        <v>4.4251100702077721</v>
      </c>
      <c r="M8" s="37">
        <f>LN(RBA!L51)</f>
        <v>5.9864469801461837</v>
      </c>
      <c r="N8" s="37">
        <f>LN(RBA!O51)</f>
        <v>4.6057170823667617</v>
      </c>
      <c r="O8" s="37">
        <f>LN(RBA!N51)</f>
        <v>10.737176805872972</v>
      </c>
      <c r="P8" s="41">
        <v>12.14159753059692</v>
      </c>
      <c r="Q8" s="41">
        <v>11.490303303318113</v>
      </c>
      <c r="R8" s="41">
        <v>4.0193709307346017</v>
      </c>
      <c r="S8" s="41">
        <v>15.637163782184999</v>
      </c>
      <c r="T8" s="41">
        <v>15.670774658361912</v>
      </c>
      <c r="U8" s="41">
        <v>7.3331443443770876</v>
      </c>
      <c r="V8" s="41">
        <v>8.4866628495170886</v>
      </c>
      <c r="W8" s="41">
        <v>7.0488025446623137</v>
      </c>
      <c r="X8" s="41">
        <v>8.1220993283911014</v>
      </c>
      <c r="Y8" s="42">
        <v>7.4141682041751213</v>
      </c>
      <c r="Z8" s="41">
        <v>4.450662756247409</v>
      </c>
      <c r="AA8" s="41">
        <v>6.0170039043289627</v>
      </c>
      <c r="AB8" s="41">
        <v>4.6769654657126942</v>
      </c>
      <c r="AC8" s="41">
        <v>10.755942939294615</v>
      </c>
      <c r="AD8" s="44">
        <v>-1.3335086637567883E-2</v>
      </c>
      <c r="AE8" s="44">
        <v>-1.2383447546699955E-2</v>
      </c>
      <c r="AF8" s="44">
        <v>-7.9732758273482141E-2</v>
      </c>
      <c r="AG8" s="44">
        <v>0.7885028844816695</v>
      </c>
      <c r="AH8" s="44">
        <v>0.65255867497142184</v>
      </c>
      <c r="AI8" s="44">
        <v>-0.4059476949876295</v>
      </c>
      <c r="AJ8" s="44">
        <v>0.9336270055553797</v>
      </c>
      <c r="AK8" s="44">
        <v>-0.96086864338662981</v>
      </c>
      <c r="AL8" s="44">
        <v>-9.5074108067432661E-2</v>
      </c>
      <c r="AM8" s="45">
        <v>-1.4141682041751213</v>
      </c>
      <c r="AN8" s="44">
        <v>-2.5552686039636896E-2</v>
      </c>
      <c r="AO8" s="44">
        <v>-3.0556924182778999E-2</v>
      </c>
      <c r="AP8" s="44">
        <v>-7.1248383345932531E-2</v>
      </c>
      <c r="AQ8" s="44">
        <v>-1.8766133421642905E-2</v>
      </c>
      <c r="AR8" s="37">
        <f t="shared" si="0"/>
        <v>-1.3335086637567883E-2</v>
      </c>
      <c r="AS8" s="37">
        <f t="shared" si="1"/>
        <v>-1.3335086637567883E-2</v>
      </c>
    </row>
    <row r="9" spans="1:45">
      <c r="A9" s="39">
        <v>31958</v>
      </c>
      <c r="B9" s="37">
        <f>LN(RBA!D52)</f>
        <v>12.143904645818564</v>
      </c>
      <c r="C9" s="37">
        <f>LN(RBA!M52)</f>
        <v>11.482888848593689</v>
      </c>
      <c r="D9" s="37">
        <f>LN(RBA!G52)</f>
        <v>3.9608131695975781</v>
      </c>
      <c r="E9" s="37">
        <f>RBA!B52</f>
        <v>14.082666666666668</v>
      </c>
      <c r="F9" s="37">
        <f>RBA!C52</f>
        <v>14.299999999999999</v>
      </c>
      <c r="G9" s="37">
        <f>RBA!F52/RBA!F48*100-100</f>
        <v>7.118624980323446</v>
      </c>
      <c r="H9" s="37">
        <f>RBA!H52/RBA!H48*100-100</f>
        <v>9.2636579572446465</v>
      </c>
      <c r="I9" s="37">
        <f>LN(RBA!F52/RBA!F51)*400</f>
        <v>8.5271213368578938</v>
      </c>
      <c r="J9" s="37">
        <f>LN(RBA!H52/RBA!H51)*400</f>
        <v>6.1337456000426966</v>
      </c>
      <c r="K9" s="38">
        <f>RBA!I52</f>
        <v>6.75</v>
      </c>
      <c r="L9" s="37">
        <f>LN(RBA!K52)</f>
        <v>4.4691900834333467</v>
      </c>
      <c r="M9" s="37">
        <f>LN(RBA!L52)</f>
        <v>6.0097390466271099</v>
      </c>
      <c r="N9" s="37">
        <f>LN(RBA!O52)</f>
        <v>4.6390876399713266</v>
      </c>
      <c r="O9" s="37">
        <f>LN(RBA!N52)</f>
        <v>10.772300858223186</v>
      </c>
      <c r="P9" s="41">
        <v>12.150262716249999</v>
      </c>
      <c r="Q9" s="41">
        <v>11.498126419367814</v>
      </c>
      <c r="R9" s="41">
        <v>4.0292118857849752</v>
      </c>
      <c r="S9" s="41">
        <v>15.421001810584807</v>
      </c>
      <c r="T9" s="41">
        <v>15.469982319640426</v>
      </c>
      <c r="U9" s="41">
        <v>7.2846250720077093</v>
      </c>
      <c r="V9" s="41">
        <v>8.3292831700112959</v>
      </c>
      <c r="W9" s="41">
        <v>6.9722706885054002</v>
      </c>
      <c r="X9" s="41">
        <v>7.919104368035299</v>
      </c>
      <c r="Y9" s="42">
        <v>7.4282478337991353</v>
      </c>
      <c r="Z9" s="41">
        <v>4.4843204285987941</v>
      </c>
      <c r="AA9" s="41">
        <v>6.0486289105904891</v>
      </c>
      <c r="AB9" s="41">
        <v>4.6821476154238368</v>
      </c>
      <c r="AC9" s="41">
        <v>10.762069373265948</v>
      </c>
      <c r="AD9" s="44">
        <v>-6.3580704314354364E-3</v>
      </c>
      <c r="AE9" s="44">
        <v>-1.5237570774125686E-2</v>
      </c>
      <c r="AF9" s="44">
        <v>-6.8398716187397124E-2</v>
      </c>
      <c r="AG9" s="44">
        <v>-1.3383351439181386</v>
      </c>
      <c r="AH9" s="44">
        <v>-1.1699823196404271</v>
      </c>
      <c r="AI9" s="44">
        <v>-0.16600009168426322</v>
      </c>
      <c r="AJ9" s="44">
        <v>0.93437478723335055</v>
      </c>
      <c r="AK9" s="44">
        <v>1.5548506483524935</v>
      </c>
      <c r="AL9" s="44">
        <v>-1.7853587679926024</v>
      </c>
      <c r="AM9" s="45">
        <v>-0.67824783379913534</v>
      </c>
      <c r="AN9" s="44">
        <v>-1.5130345165447423E-2</v>
      </c>
      <c r="AO9" s="44">
        <v>-3.8889863963379234E-2</v>
      </c>
      <c r="AP9" s="44">
        <v>-4.305997545251028E-2</v>
      </c>
      <c r="AQ9" s="44">
        <v>1.0231484957238024E-2</v>
      </c>
      <c r="AR9" s="37">
        <f t="shared" si="0"/>
        <v>-6.3580704314354364E-3</v>
      </c>
      <c r="AS9" s="37">
        <f t="shared" si="1"/>
        <v>-6.3580704314354364E-3</v>
      </c>
    </row>
    <row r="10" spans="1:45">
      <c r="A10" s="39">
        <v>32050</v>
      </c>
      <c r="B10" s="37">
        <f>LN(RBA!D53)</f>
        <v>12.161854264814584</v>
      </c>
      <c r="C10" s="37">
        <f>LN(RBA!M53)</f>
        <v>11.497750911599281</v>
      </c>
      <c r="D10" s="37">
        <f>LN(RBA!G53)</f>
        <v>3.9871304779149512</v>
      </c>
      <c r="E10" s="37">
        <f>RBA!B53</f>
        <v>12.130666666666665</v>
      </c>
      <c r="F10" s="37">
        <f>RBA!C53</f>
        <v>12.410000000000002</v>
      </c>
      <c r="G10" s="37">
        <f>RBA!F53/RBA!F49*100-100</f>
        <v>6.9362588740645066</v>
      </c>
      <c r="H10" s="37">
        <f>RBA!H53/RBA!H49*100-100</f>
        <v>8.3333333333333286</v>
      </c>
      <c r="I10" s="37">
        <f>LN(RBA!F53/RBA!F52)*400</f>
        <v>5.5506350732168874</v>
      </c>
      <c r="J10" s="37">
        <f>LN(RBA!H53/RBA!H52)*400</f>
        <v>6.8967225738023812</v>
      </c>
      <c r="K10" s="38">
        <f>RBA!I53</f>
        <v>6.916666666666667</v>
      </c>
      <c r="L10" s="37">
        <f>LN(RBA!K53)</f>
        <v>4.5193835132873685</v>
      </c>
      <c r="M10" s="37">
        <f>LN(RBA!L53)</f>
        <v>6.0456425517152415</v>
      </c>
      <c r="N10" s="37">
        <f>LN(RBA!O53)</f>
        <v>4.6558514499464323</v>
      </c>
      <c r="O10" s="37">
        <f>LN(RBA!N53)</f>
        <v>10.766691804278379</v>
      </c>
      <c r="P10" s="41">
        <v>12.158828941012718</v>
      </c>
      <c r="Q10" s="41">
        <v>11.5059870525106</v>
      </c>
      <c r="R10" s="41">
        <v>4.0391155730701129</v>
      </c>
      <c r="S10" s="41">
        <v>15.211676668696136</v>
      </c>
      <c r="T10" s="41">
        <v>15.273690488501179</v>
      </c>
      <c r="U10" s="41">
        <v>7.2216462788808169</v>
      </c>
      <c r="V10" s="41">
        <v>8.1626093314098451</v>
      </c>
      <c r="W10" s="41">
        <v>6.8780151370218272</v>
      </c>
      <c r="X10" s="41">
        <v>7.7128290588715354</v>
      </c>
      <c r="Y10" s="42">
        <v>7.4411644096083274</v>
      </c>
      <c r="Z10" s="41">
        <v>4.5177598522164102</v>
      </c>
      <c r="AA10" s="41">
        <v>6.0803294050823036</v>
      </c>
      <c r="AB10" s="41">
        <v>4.6876958358581824</v>
      </c>
      <c r="AC10" s="41">
        <v>10.768132154571024</v>
      </c>
      <c r="AD10" s="44">
        <v>3.0253238018662643E-3</v>
      </c>
      <c r="AE10" s="44">
        <v>-8.2361409113183015E-3</v>
      </c>
      <c r="AF10" s="44">
        <v>-5.1985095155161698E-2</v>
      </c>
      <c r="AG10" s="44">
        <v>-3.0810100020294708</v>
      </c>
      <c r="AH10" s="44">
        <v>-2.8636904885011774</v>
      </c>
      <c r="AI10" s="44">
        <v>-0.28538740481631031</v>
      </c>
      <c r="AJ10" s="44">
        <v>0.17072400192348347</v>
      </c>
      <c r="AK10" s="44">
        <v>-1.3273800638049398</v>
      </c>
      <c r="AL10" s="44">
        <v>-0.81610648506915417</v>
      </c>
      <c r="AM10" s="45">
        <v>-0.52449774294166041</v>
      </c>
      <c r="AN10" s="44">
        <v>1.6236610709583488E-3</v>
      </c>
      <c r="AO10" s="44">
        <v>-3.468685336706212E-2</v>
      </c>
      <c r="AP10" s="44">
        <v>-3.1844385911750095E-2</v>
      </c>
      <c r="AQ10" s="44">
        <v>-1.4403502926452205E-3</v>
      </c>
      <c r="AR10" s="37">
        <f t="shared" si="0"/>
        <v>3.0253238018662643E-3</v>
      </c>
      <c r="AS10" s="37">
        <f t="shared" si="1"/>
        <v>3.0253238018662643E-3</v>
      </c>
    </row>
    <row r="11" spans="1:45">
      <c r="A11" s="39">
        <v>32142</v>
      </c>
      <c r="B11" s="37">
        <f>LN(RBA!D54)</f>
        <v>12.181836303832405</v>
      </c>
      <c r="C11" s="37">
        <f>LN(RBA!M54)</f>
        <v>11.507862670627766</v>
      </c>
      <c r="D11" s="37">
        <f>LN(RBA!G54)</f>
        <v>3.9889840465642745</v>
      </c>
      <c r="E11" s="37">
        <f>RBA!B54</f>
        <v>11.432333333333332</v>
      </c>
      <c r="F11" s="37">
        <f>RBA!C54</f>
        <v>11.966666666666667</v>
      </c>
      <c r="G11" s="37">
        <f>RBA!F54/RBA!F50*100-100</f>
        <v>6.1834702074809798</v>
      </c>
      <c r="H11" s="37">
        <f>RBA!H54/RBA!H50*100-100</f>
        <v>7.2072072072072189</v>
      </c>
      <c r="I11" s="37">
        <f>LN(RBA!F54/RBA!F53)*400</f>
        <v>3.8336148652672626</v>
      </c>
      <c r="J11" s="37">
        <f>LN(RBA!H54/RBA!H53)*400</f>
        <v>6.7798233255093692</v>
      </c>
      <c r="K11" s="38">
        <f>RBA!I54</f>
        <v>6.875</v>
      </c>
      <c r="L11" s="37">
        <f>LN(RBA!K54)</f>
        <v>4.5787029997729203</v>
      </c>
      <c r="M11" s="37">
        <f>LN(RBA!L54)</f>
        <v>6.0788021208896525</v>
      </c>
      <c r="N11" s="37">
        <f>LN(RBA!O54)</f>
        <v>4.6078556775999173</v>
      </c>
      <c r="O11" s="37">
        <f>LN(RBA!N54)</f>
        <v>10.801100943741554</v>
      </c>
      <c r="P11" s="41">
        <v>12.167251333804144</v>
      </c>
      <c r="Q11" s="41">
        <v>11.51387234094655</v>
      </c>
      <c r="R11" s="41">
        <v>4.0489478432363288</v>
      </c>
      <c r="S11" s="41">
        <v>15.010415569987625</v>
      </c>
      <c r="T11" s="41">
        <v>15.082537897401753</v>
      </c>
      <c r="U11" s="41">
        <v>7.1409457505888554</v>
      </c>
      <c r="V11" s="41">
        <v>7.9867028659103223</v>
      </c>
      <c r="W11" s="41">
        <v>6.7633037347998624</v>
      </c>
      <c r="X11" s="41">
        <v>7.5028065969948265</v>
      </c>
      <c r="Y11" s="42">
        <v>7.4503650303024695</v>
      </c>
      <c r="Z11" s="41">
        <v>4.5508883056665201</v>
      </c>
      <c r="AA11" s="41">
        <v>6.1120616311342939</v>
      </c>
      <c r="AB11" s="41">
        <v>4.6935260747167673</v>
      </c>
      <c r="AC11" s="41">
        <v>10.774114966854503</v>
      </c>
      <c r="AD11" s="44">
        <v>1.4584970028261424E-2</v>
      </c>
      <c r="AE11" s="44">
        <v>-6.0096703187841882E-3</v>
      </c>
      <c r="AF11" s="44">
        <v>-5.9963796672054315E-2</v>
      </c>
      <c r="AG11" s="44">
        <v>-3.5780822366542928</v>
      </c>
      <c r="AH11" s="44">
        <v>-3.1158712307350864</v>
      </c>
      <c r="AI11" s="44">
        <v>-0.95747554310787564</v>
      </c>
      <c r="AJ11" s="44">
        <v>-0.77949565870310344</v>
      </c>
      <c r="AK11" s="44">
        <v>-2.9296888695325998</v>
      </c>
      <c r="AL11" s="44">
        <v>-0.72298327148545738</v>
      </c>
      <c r="AM11" s="45">
        <v>-0.57536503030246955</v>
      </c>
      <c r="AN11" s="44">
        <v>2.781469410640014E-2</v>
      </c>
      <c r="AO11" s="44">
        <v>-3.3259510244641355E-2</v>
      </c>
      <c r="AP11" s="44">
        <v>-8.5670397116849983E-2</v>
      </c>
      <c r="AQ11" s="44">
        <v>2.6985976887051066E-2</v>
      </c>
      <c r="AR11" s="37">
        <f t="shared" si="0"/>
        <v>1.4584970028261424E-2</v>
      </c>
      <c r="AS11" s="37">
        <f t="shared" si="1"/>
        <v>1.4584970028261424E-2</v>
      </c>
    </row>
    <row r="12" spans="1:45">
      <c r="A12" s="39">
        <v>32233</v>
      </c>
      <c r="B12" s="37">
        <f>LN(RBA!D55)</f>
        <v>12.186170913323265</v>
      </c>
      <c r="C12" s="37">
        <f>LN(RBA!M55)</f>
        <v>11.516718263208924</v>
      </c>
      <c r="D12" s="37">
        <f>LN(RBA!G55)</f>
        <v>4.0377742107337067</v>
      </c>
      <c r="E12" s="37">
        <f>RBA!B55</f>
        <v>10.715333333333334</v>
      </c>
      <c r="F12" s="37">
        <f>RBA!C55</f>
        <v>10.983333333333334</v>
      </c>
      <c r="G12" s="37">
        <f>RBA!F55/RBA!F51*100-100</f>
        <v>7.9065093965966753</v>
      </c>
      <c r="H12" s="37">
        <f>RBA!H55/RBA!H51*100-100</f>
        <v>6.8432671081677796</v>
      </c>
      <c r="I12" s="37">
        <f>LN(RBA!F55/RBA!F54)*400</f>
        <v>12.526633727197753</v>
      </c>
      <c r="J12" s="37">
        <f>LN(RBA!H55/RBA!H54)*400</f>
        <v>6.6668209940846577</v>
      </c>
      <c r="K12" s="38">
        <f>RBA!I55</f>
        <v>6.833333333333333</v>
      </c>
      <c r="L12" s="37">
        <f>LN(RBA!K55)</f>
        <v>4.6025868520524877</v>
      </c>
      <c r="M12" s="37">
        <f>LN(RBA!L55)</f>
        <v>6.099168065789252</v>
      </c>
      <c r="N12" s="37">
        <f>LN(RBA!O55)</f>
        <v>4.6099283312163131</v>
      </c>
      <c r="O12" s="37">
        <f>LN(RBA!N55)</f>
        <v>10.798636360656856</v>
      </c>
      <c r="P12" s="41">
        <v>12.175486914370723</v>
      </c>
      <c r="Q12" s="41">
        <v>11.521764275287675</v>
      </c>
      <c r="R12" s="41">
        <v>4.0585420562454653</v>
      </c>
      <c r="S12" s="41">
        <v>14.816520096676646</v>
      </c>
      <c r="T12" s="41">
        <v>14.895373472244414</v>
      </c>
      <c r="U12" s="41">
        <v>7.0390829055962598</v>
      </c>
      <c r="V12" s="41">
        <v>7.801732008211518</v>
      </c>
      <c r="W12" s="41">
        <v>6.6245747138878954</v>
      </c>
      <c r="X12" s="41">
        <v>7.2880601119470203</v>
      </c>
      <c r="Y12" s="42">
        <v>7.4529689834919948</v>
      </c>
      <c r="Z12" s="41">
        <v>4.5836140823035567</v>
      </c>
      <c r="AA12" s="41">
        <v>6.1437601527929946</v>
      </c>
      <c r="AB12" s="41">
        <v>4.6995343769594324</v>
      </c>
      <c r="AC12" s="41">
        <v>10.780000593542113</v>
      </c>
      <c r="AD12" s="44">
        <v>1.068399895254224E-2</v>
      </c>
      <c r="AE12" s="44">
        <v>-5.0460120787505502E-3</v>
      </c>
      <c r="AF12" s="44">
        <v>-2.0767845511758587E-2</v>
      </c>
      <c r="AG12" s="44">
        <v>-4.1011867633433123</v>
      </c>
      <c r="AH12" s="44">
        <v>-3.9120401389110793</v>
      </c>
      <c r="AI12" s="44">
        <v>0.86742649100041547</v>
      </c>
      <c r="AJ12" s="44">
        <v>-0.95846490004373841</v>
      </c>
      <c r="AK12" s="44">
        <v>5.9020590133098576</v>
      </c>
      <c r="AL12" s="44">
        <v>-0.62123911786236263</v>
      </c>
      <c r="AM12" s="45">
        <v>-0.61963565015866173</v>
      </c>
      <c r="AN12" s="44">
        <v>1.8972769748931029E-2</v>
      </c>
      <c r="AO12" s="44">
        <v>-4.459208700374262E-2</v>
      </c>
      <c r="AP12" s="44">
        <v>-8.9606045743119367E-2</v>
      </c>
      <c r="AQ12" s="44">
        <v>1.8635767114743018E-2</v>
      </c>
      <c r="AR12" s="37">
        <f t="shared" si="0"/>
        <v>1.068399895254224E-2</v>
      </c>
      <c r="AS12" s="37">
        <f t="shared" si="1"/>
        <v>1.068399895254224E-2</v>
      </c>
    </row>
    <row r="13" spans="1:45">
      <c r="A13" s="39">
        <v>32324</v>
      </c>
      <c r="B13" s="37">
        <f>LN(RBA!D56)</f>
        <v>12.186900019741364</v>
      </c>
      <c r="C13" s="37">
        <f>LN(RBA!M56)</f>
        <v>11.515462244622199</v>
      </c>
      <c r="D13" s="37">
        <f>LN(RBA!G56)</f>
        <v>4.0809215418899605</v>
      </c>
      <c r="E13" s="37">
        <f>RBA!B56</f>
        <v>12.316666666666665</v>
      </c>
      <c r="F13" s="37">
        <f>RBA!C56</f>
        <v>12.256666666666668</v>
      </c>
      <c r="G13" s="37">
        <f>RBA!F56/RBA!F52*100-100</f>
        <v>8.1543411095624521</v>
      </c>
      <c r="H13" s="37">
        <f>RBA!H56/RBA!H52*100-100</f>
        <v>7.173913043478251</v>
      </c>
      <c r="I13" s="37">
        <f>LN(RBA!F56/RBA!F55)*400</f>
        <v>9.4447584602042021</v>
      </c>
      <c r="J13" s="37">
        <f>LN(RBA!H56/RBA!H55)*400</f>
        <v>7.3697069304233143</v>
      </c>
      <c r="K13" s="38">
        <f>RBA!I56</f>
        <v>7.5</v>
      </c>
      <c r="L13" s="37">
        <f>LN(RBA!K56)</f>
        <v>4.6480764069985492</v>
      </c>
      <c r="M13" s="37">
        <f>LN(RBA!L56)</f>
        <v>6.1300692984566636</v>
      </c>
      <c r="N13" s="37">
        <f>LN(RBA!O56)</f>
        <v>4.6868267455419375</v>
      </c>
      <c r="O13" s="37">
        <f>LN(RBA!N56)</f>
        <v>10.786225637377539</v>
      </c>
      <c r="P13" s="41">
        <v>12.183501818065171</v>
      </c>
      <c r="Q13" s="41">
        <v>11.529641090102032</v>
      </c>
      <c r="R13" s="41">
        <v>4.0676940946864448</v>
      </c>
      <c r="S13" s="41">
        <v>14.627055529582664</v>
      </c>
      <c r="T13" s="41">
        <v>14.70909871941222</v>
      </c>
      <c r="U13" s="41">
        <v>6.912018740153024</v>
      </c>
      <c r="V13" s="41">
        <v>7.6073778082255314</v>
      </c>
      <c r="W13" s="41">
        <v>6.4564352507908591</v>
      </c>
      <c r="X13" s="41">
        <v>7.0671608687252867</v>
      </c>
      <c r="Y13" s="42">
        <v>7.4457359536433989</v>
      </c>
      <c r="Z13" s="41">
        <v>4.6158628596657696</v>
      </c>
      <c r="AA13" s="41">
        <v>6.1753387469110379</v>
      </c>
      <c r="AB13" s="41">
        <v>4.7055632435478216</v>
      </c>
      <c r="AC13" s="41">
        <v>10.785788684295138</v>
      </c>
      <c r="AD13" s="44">
        <v>3.3982016761928691E-3</v>
      </c>
      <c r="AE13" s="44">
        <v>-1.4178845479833058E-2</v>
      </c>
      <c r="AF13" s="44">
        <v>1.3227447203515652E-2</v>
      </c>
      <c r="AG13" s="44">
        <v>-2.3103888629159997</v>
      </c>
      <c r="AH13" s="44">
        <v>-2.4524320527455519</v>
      </c>
      <c r="AI13" s="44">
        <v>1.2423223694094281</v>
      </c>
      <c r="AJ13" s="44">
        <v>-0.43346476474728046</v>
      </c>
      <c r="AK13" s="44">
        <v>2.988323209413343</v>
      </c>
      <c r="AL13" s="44">
        <v>0.30254606169802756</v>
      </c>
      <c r="AM13" s="45">
        <v>5.4264046356601092E-2</v>
      </c>
      <c r="AN13" s="44">
        <v>3.2213547332779591E-2</v>
      </c>
      <c r="AO13" s="44">
        <v>-4.5269448454374306E-2</v>
      </c>
      <c r="AP13" s="44">
        <v>-1.8736498005884172E-2</v>
      </c>
      <c r="AQ13" s="44">
        <v>4.3695308240110364E-4</v>
      </c>
      <c r="AR13" s="37">
        <f t="shared" si="0"/>
        <v>3.3982016761928691E-3</v>
      </c>
      <c r="AS13" s="37">
        <f t="shared" si="1"/>
        <v>3.3982016761928691E-3</v>
      </c>
    </row>
    <row r="14" spans="1:45">
      <c r="A14" s="39">
        <v>32416</v>
      </c>
      <c r="B14" s="37">
        <f>LN(RBA!D57)</f>
        <v>12.19500664254624</v>
      </c>
      <c r="C14" s="37">
        <f>LN(RBA!M57)</f>
        <v>11.529566236118352</v>
      </c>
      <c r="D14" s="37">
        <f>LN(RBA!G57)</f>
        <v>4.133565275375382</v>
      </c>
      <c r="E14" s="37">
        <f>RBA!B57</f>
        <v>12.897333333333334</v>
      </c>
      <c r="F14" s="37">
        <f>RBA!C57</f>
        <v>13.346666666666666</v>
      </c>
      <c r="G14" s="37">
        <f>RBA!F57/RBA!F53*100-100</f>
        <v>9.586594127138909</v>
      </c>
      <c r="H14" s="37">
        <f>RBA!H57/RBA!H53*100-100</f>
        <v>7.2649572649572889</v>
      </c>
      <c r="I14" s="37">
        <f>LN(RBA!F57/RBA!F56)*400</f>
        <v>10.812938821869315</v>
      </c>
      <c r="J14" s="37">
        <f>LN(RBA!H57/RBA!H56)*400</f>
        <v>7.2363782596157051</v>
      </c>
      <c r="K14" s="38">
        <f>RBA!I57</f>
        <v>8.0833333333333339</v>
      </c>
      <c r="L14" s="37">
        <f>LN(RBA!K57)</f>
        <v>4.6846281073228067</v>
      </c>
      <c r="M14" s="37">
        <f>LN(RBA!L57)</f>
        <v>6.1624196666766053</v>
      </c>
      <c r="N14" s="37">
        <f>LN(RBA!O57)</f>
        <v>4.7550447524038981</v>
      </c>
      <c r="O14" s="37">
        <f>LN(RBA!N57)</f>
        <v>10.765972362331734</v>
      </c>
      <c r="P14" s="41">
        <v>12.191268857739546</v>
      </c>
      <c r="Q14" s="41">
        <v>11.537477866200135</v>
      </c>
      <c r="R14" s="41">
        <v>4.0761868612447447</v>
      </c>
      <c r="S14" s="41">
        <v>14.436523907798058</v>
      </c>
      <c r="T14" s="41">
        <v>14.518170120201408</v>
      </c>
      <c r="U14" s="41">
        <v>6.7562563920660166</v>
      </c>
      <c r="V14" s="41">
        <v>7.4027222753019357</v>
      </c>
      <c r="W14" s="41">
        <v>6.2571813088970041</v>
      </c>
      <c r="X14" s="41">
        <v>6.8382918578781302</v>
      </c>
      <c r="Y14" s="42">
        <v>7.4250383529418276</v>
      </c>
      <c r="Z14" s="41">
        <v>4.6475721732725006</v>
      </c>
      <c r="AA14" s="41">
        <v>6.2066833202866789</v>
      </c>
      <c r="AB14" s="41">
        <v>4.711399171664989</v>
      </c>
      <c r="AC14" s="41">
        <v>10.791490536129308</v>
      </c>
      <c r="AD14" s="44">
        <v>3.7377848066935115E-3</v>
      </c>
      <c r="AE14" s="44">
        <v>-7.911630081782306E-3</v>
      </c>
      <c r="AF14" s="44">
        <v>5.7378414130637267E-2</v>
      </c>
      <c r="AG14" s="44">
        <v>-1.5391905744647243</v>
      </c>
      <c r="AH14" s="44">
        <v>-1.1715034535347417</v>
      </c>
      <c r="AI14" s="44">
        <v>2.8303377350728924</v>
      </c>
      <c r="AJ14" s="44">
        <v>-0.13776501034464683</v>
      </c>
      <c r="AK14" s="44">
        <v>4.5557575129723107</v>
      </c>
      <c r="AL14" s="44">
        <v>0.39808640173757492</v>
      </c>
      <c r="AM14" s="45">
        <v>0.65829498039150636</v>
      </c>
      <c r="AN14" s="44">
        <v>3.705593405030605E-2</v>
      </c>
      <c r="AO14" s="44">
        <v>-4.4263653610073561E-2</v>
      </c>
      <c r="AP14" s="44">
        <v>4.3645580738909118E-2</v>
      </c>
      <c r="AQ14" s="44">
        <v>-2.5518173797573596E-2</v>
      </c>
      <c r="AR14" s="37">
        <f t="shared" si="0"/>
        <v>3.7377848066935115E-3</v>
      </c>
      <c r="AS14" s="37">
        <f t="shared" si="1"/>
        <v>3.7377848066935115E-3</v>
      </c>
    </row>
    <row r="15" spans="1:45">
      <c r="A15" s="39">
        <v>32508</v>
      </c>
      <c r="B15" s="37">
        <f>LN(RBA!D58)</f>
        <v>12.210637212027754</v>
      </c>
      <c r="C15" s="37">
        <f>LN(RBA!M58)</f>
        <v>11.545218390166491</v>
      </c>
      <c r="D15" s="37">
        <f>LN(RBA!G58)</f>
        <v>4.1399550734741526</v>
      </c>
      <c r="E15" s="37">
        <f>RBA!B58</f>
        <v>14.11</v>
      </c>
      <c r="F15" s="37">
        <f>RBA!C58</f>
        <v>14.613333333333335</v>
      </c>
      <c r="G15" s="37">
        <f>RBA!F58/RBA!F54*100-100</f>
        <v>10.302707638607771</v>
      </c>
      <c r="H15" s="37">
        <f>RBA!H58/RBA!H54*100-100</f>
        <v>7.5630252100840352</v>
      </c>
      <c r="I15" s="37">
        <f>LN(RBA!F58/RBA!F57)*400</f>
        <v>6.4389841577511309</v>
      </c>
      <c r="J15" s="37">
        <f>LN(RBA!H58/RBA!H57)*400</f>
        <v>7.8898021391114295</v>
      </c>
      <c r="K15" s="38">
        <f>RBA!I58</f>
        <v>8.4583333333333339</v>
      </c>
      <c r="L15" s="37">
        <f>LN(RBA!K58)</f>
        <v>4.7312828779776854</v>
      </c>
      <c r="M15" s="37">
        <f>LN(RBA!L58)</f>
        <v>6.2190462353068012</v>
      </c>
      <c r="N15" s="37">
        <f>LN(RBA!O58)</f>
        <v>4.7768381544797487</v>
      </c>
      <c r="O15" s="37">
        <f>LN(RBA!N58)</f>
        <v>10.786461389375802</v>
      </c>
      <c r="P15" s="41">
        <v>12.198762970121962</v>
      </c>
      <c r="Q15" s="41">
        <v>11.545240822614071</v>
      </c>
      <c r="R15" s="41">
        <v>4.0838115257603462</v>
      </c>
      <c r="S15" s="41">
        <v>14.237983277375886</v>
      </c>
      <c r="T15" s="41">
        <v>14.315511385875253</v>
      </c>
      <c r="U15" s="41">
        <v>6.5690754506229903</v>
      </c>
      <c r="V15" s="41">
        <v>7.1865765033123399</v>
      </c>
      <c r="W15" s="41">
        <v>6.0269765536004671</v>
      </c>
      <c r="X15" s="41">
        <v>6.5998251612426202</v>
      </c>
      <c r="Y15" s="42">
        <v>7.3872825086014009</v>
      </c>
      <c r="Z15" s="41">
        <v>4.6786996921101771</v>
      </c>
      <c r="AA15" s="41">
        <v>6.2376514863128909</v>
      </c>
      <c r="AB15" s="41">
        <v>4.7168169481827373</v>
      </c>
      <c r="AC15" s="41">
        <v>10.797117719156031</v>
      </c>
      <c r="AD15" s="44">
        <v>1.1874241905792005E-2</v>
      </c>
      <c r="AE15" s="44">
        <v>-2.2432447579490145E-5</v>
      </c>
      <c r="AF15" s="44">
        <v>5.6143547713806363E-2</v>
      </c>
      <c r="AG15" s="44">
        <v>-0.12798327737588622</v>
      </c>
      <c r="AH15" s="44">
        <v>0.29782194745808255</v>
      </c>
      <c r="AI15" s="44">
        <v>3.7336321879847807</v>
      </c>
      <c r="AJ15" s="44">
        <v>0.37644870677169529</v>
      </c>
      <c r="AK15" s="44">
        <v>0.41200760415066373</v>
      </c>
      <c r="AL15" s="44">
        <v>1.2899769778688093</v>
      </c>
      <c r="AM15" s="45">
        <v>1.071050824731933</v>
      </c>
      <c r="AN15" s="44">
        <v>5.258318586750832E-2</v>
      </c>
      <c r="AO15" s="44">
        <v>-1.8605251006089674E-2</v>
      </c>
      <c r="AP15" s="44">
        <v>6.0021206297011354E-2</v>
      </c>
      <c r="AQ15" s="44">
        <v>-1.0656329780228901E-2</v>
      </c>
      <c r="AR15" s="37">
        <f t="shared" si="0"/>
        <v>1.1874241905792005E-2</v>
      </c>
      <c r="AS15" s="37">
        <f t="shared" si="1"/>
        <v>1.1874241905792005E-2</v>
      </c>
    </row>
    <row r="16" spans="1:45">
      <c r="A16" s="39">
        <v>32598</v>
      </c>
      <c r="B16" s="37">
        <f>LN(RBA!D59)</f>
        <v>12.220818390676014</v>
      </c>
      <c r="C16" s="37">
        <f>LN(RBA!M59)</f>
        <v>11.567271594710341</v>
      </c>
      <c r="D16" s="37">
        <f>LN(RBA!G59)</f>
        <v>4.1850989254905651</v>
      </c>
      <c r="E16" s="37">
        <f>RBA!B59</f>
        <v>15.698</v>
      </c>
      <c r="F16" s="37">
        <f>RBA!C59</f>
        <v>16.45</v>
      </c>
      <c r="G16" s="37">
        <f>RBA!F59/RBA!F55*100-100</f>
        <v>8.9531208605177568</v>
      </c>
      <c r="H16" s="37">
        <f>RBA!H59/RBA!H55*100-100</f>
        <v>6.8181818181818414</v>
      </c>
      <c r="I16" s="37">
        <f>LN(RBA!F59/RBA!F58)*400</f>
        <v>7.6023265121779637</v>
      </c>
      <c r="J16" s="37">
        <f>LN(RBA!H59/RBA!H58)*400</f>
        <v>3.8872997875685384</v>
      </c>
      <c r="K16" s="38">
        <f>RBA!I59</f>
        <v>9.625</v>
      </c>
      <c r="L16" s="37">
        <f>LN(RBA!K59)</f>
        <v>4.8050041678666773</v>
      </c>
      <c r="M16" s="37">
        <f>LN(RBA!L59)</f>
        <v>6.2843337680136822</v>
      </c>
      <c r="N16" s="37">
        <f>LN(RBA!O59)</f>
        <v>4.7986425051196724</v>
      </c>
      <c r="O16" s="37">
        <f>LN(RBA!N59)</f>
        <v>10.786366268065041</v>
      </c>
      <c r="P16" s="41">
        <v>12.20596142805603</v>
      </c>
      <c r="Q16" s="41">
        <v>11.552891233607127</v>
      </c>
      <c r="R16" s="41">
        <v>4.0903951195820625</v>
      </c>
      <c r="S16" s="41">
        <v>14.023529690260158</v>
      </c>
      <c r="T16" s="41">
        <v>14.093314038038573</v>
      </c>
      <c r="U16" s="41">
        <v>6.349524466196117</v>
      </c>
      <c r="V16" s="41">
        <v>6.9576654829968856</v>
      </c>
      <c r="W16" s="41">
        <v>5.76883199874099</v>
      </c>
      <c r="X16" s="41">
        <v>6.3503816646569113</v>
      </c>
      <c r="Y16" s="42">
        <v>7.3292861821989854</v>
      </c>
      <c r="Z16" s="41">
        <v>4.7092262451240074</v>
      </c>
      <c r="AA16" s="41">
        <v>6.2680731935991396</v>
      </c>
      <c r="AB16" s="41">
        <v>4.7216186384608303</v>
      </c>
      <c r="AC16" s="41">
        <v>10.802665854628092</v>
      </c>
      <c r="AD16" s="44">
        <v>1.4856962619983705E-2</v>
      </c>
      <c r="AE16" s="44">
        <v>1.4380361103214057E-2</v>
      </c>
      <c r="AF16" s="44">
        <v>9.4703805908502581E-2</v>
      </c>
      <c r="AG16" s="44">
        <v>1.6744703097398421</v>
      </c>
      <c r="AH16" s="44">
        <v>2.3566859619614267</v>
      </c>
      <c r="AI16" s="44">
        <v>2.6035963943216398</v>
      </c>
      <c r="AJ16" s="44">
        <v>-0.13948366481504415</v>
      </c>
      <c r="AK16" s="44">
        <v>1.8334945134369738</v>
      </c>
      <c r="AL16" s="44">
        <v>-2.4630818770883729</v>
      </c>
      <c r="AM16" s="45">
        <v>2.2957138178010146</v>
      </c>
      <c r="AN16" s="44">
        <v>9.577792274266983E-2</v>
      </c>
      <c r="AO16" s="44">
        <v>1.6260574414542539E-2</v>
      </c>
      <c r="AP16" s="44">
        <v>7.7023866658842088E-2</v>
      </c>
      <c r="AQ16" s="44">
        <v>-1.6299586563050639E-2</v>
      </c>
      <c r="AR16" s="37">
        <f t="shared" si="0"/>
        <v>1.4856962619983705E-2</v>
      </c>
      <c r="AS16" s="37">
        <f t="shared" si="1"/>
        <v>1.4856962619983705E-2</v>
      </c>
    </row>
    <row r="17" spans="1:45">
      <c r="A17" s="39">
        <v>32689</v>
      </c>
      <c r="B17" s="37">
        <f>LN(RBA!D60)</f>
        <v>12.241681072997542</v>
      </c>
      <c r="C17" s="37">
        <f>LN(RBA!M60)</f>
        <v>11.576106815568354</v>
      </c>
      <c r="D17" s="37">
        <f>LN(RBA!G60)</f>
        <v>4.1789920362823851</v>
      </c>
      <c r="E17" s="37">
        <f>RBA!B60</f>
        <v>17.243333333333332</v>
      </c>
      <c r="F17" s="37">
        <f>RBA!C60</f>
        <v>17.783333333333335</v>
      </c>
      <c r="G17" s="37">
        <f>RBA!F60/RBA!F56*100-100</f>
        <v>8.1785619595382713</v>
      </c>
      <c r="H17" s="37">
        <f>RBA!H60/RBA!H56*100-100</f>
        <v>7.5050709939148135</v>
      </c>
      <c r="I17" s="37">
        <f>LN(RBA!F60/RBA!F59)*400</f>
        <v>6.5909614411749127</v>
      </c>
      <c r="J17" s="37">
        <f>LN(RBA!H60/RBA!H59)*400</f>
        <v>9.9336528150953569</v>
      </c>
      <c r="K17" s="38">
        <f>RBA!I60</f>
        <v>9.7083333333333339</v>
      </c>
      <c r="L17" s="37">
        <f>LN(RBA!K60)</f>
        <v>4.8031107945156233</v>
      </c>
      <c r="M17" s="37">
        <f>LN(RBA!L60)</f>
        <v>6.3385993785424928</v>
      </c>
      <c r="N17" s="37">
        <f>LN(RBA!O60)</f>
        <v>4.747714318745845</v>
      </c>
      <c r="O17" s="37">
        <f>LN(RBA!N60)</f>
        <v>10.83640331948385</v>
      </c>
      <c r="P17" s="41">
        <v>12.212848925786552</v>
      </c>
      <c r="Q17" s="41">
        <v>11.560390359422316</v>
      </c>
      <c r="R17" s="41">
        <v>4.0957997637760268</v>
      </c>
      <c r="S17" s="41">
        <v>13.785179208846531</v>
      </c>
      <c r="T17" s="41">
        <v>13.843955737013344</v>
      </c>
      <c r="U17" s="41">
        <v>6.0989855092750576</v>
      </c>
      <c r="V17" s="41">
        <v>6.7149494855374474</v>
      </c>
      <c r="W17" s="41">
        <v>5.486016162910909</v>
      </c>
      <c r="X17" s="41">
        <v>6.0893884895703252</v>
      </c>
      <c r="Y17" s="42">
        <v>7.248536542076903</v>
      </c>
      <c r="Z17" s="41">
        <v>4.7391655257503658</v>
      </c>
      <c r="AA17" s="41">
        <v>6.2977667624730103</v>
      </c>
      <c r="AB17" s="41">
        <v>4.7256438211129668</v>
      </c>
      <c r="AC17" s="41">
        <v>10.808123903592163</v>
      </c>
      <c r="AD17" s="44">
        <v>2.8832147210989589E-2</v>
      </c>
      <c r="AE17" s="44">
        <v>1.5716456146037672E-2</v>
      </c>
      <c r="AF17" s="44">
        <v>8.31922725063583E-2</v>
      </c>
      <c r="AG17" s="44">
        <v>3.4581541244868017</v>
      </c>
      <c r="AH17" s="44">
        <v>3.9393775963199911</v>
      </c>
      <c r="AI17" s="44">
        <v>2.0795764502632137</v>
      </c>
      <c r="AJ17" s="44">
        <v>0.79012150837736606</v>
      </c>
      <c r="AK17" s="44">
        <v>1.1049452782640037</v>
      </c>
      <c r="AL17" s="44">
        <v>3.8442643255250317</v>
      </c>
      <c r="AM17" s="45">
        <v>2.4597967912564309</v>
      </c>
      <c r="AN17" s="44">
        <v>6.3945268765257524E-2</v>
      </c>
      <c r="AO17" s="44">
        <v>4.0832616069482519E-2</v>
      </c>
      <c r="AP17" s="44">
        <v>2.2070497632878272E-2</v>
      </c>
      <c r="AQ17" s="44">
        <v>2.827941589168681E-2</v>
      </c>
      <c r="AR17" s="37">
        <f t="shared" si="0"/>
        <v>2.8832147210989589E-2</v>
      </c>
      <c r="AS17" s="37">
        <f t="shared" si="1"/>
        <v>2.8832147210989589E-2</v>
      </c>
    </row>
    <row r="18" spans="1:45">
      <c r="A18" s="39">
        <v>32781</v>
      </c>
      <c r="B18" s="37">
        <f>LN(RBA!D61)</f>
        <v>12.250046467818787</v>
      </c>
      <c r="C18" s="37">
        <f>LN(RBA!M61)</f>
        <v>11.58490188125773</v>
      </c>
      <c r="D18" s="37">
        <f>LN(RBA!G61)</f>
        <v>4.1620032106959153</v>
      </c>
      <c r="E18" s="37">
        <f>RBA!B61</f>
        <v>17.947333333333333</v>
      </c>
      <c r="F18" s="37">
        <f>RBA!C61</f>
        <v>18.046666666666667</v>
      </c>
      <c r="G18" s="37">
        <f>RBA!F61/RBA!F57*100-100</f>
        <v>6.3999261235558009</v>
      </c>
      <c r="H18" s="37">
        <f>RBA!H61/RBA!H57*100-100</f>
        <v>7.9681274900398336</v>
      </c>
      <c r="I18" s="37">
        <f>LN(RBA!F61/RBA!F60)*400</f>
        <v>4.1816065255873927</v>
      </c>
      <c r="J18" s="37">
        <f>LN(RBA!H61/RBA!H60)*400</f>
        <v>8.9555979573914737</v>
      </c>
      <c r="K18" s="38">
        <f>RBA!I61</f>
        <v>8.25</v>
      </c>
      <c r="L18" s="37">
        <f>LN(RBA!K61)</f>
        <v>4.8056999624307153</v>
      </c>
      <c r="M18" s="37">
        <f>LN(RBA!L61)</f>
        <v>6.3904403115645909</v>
      </c>
      <c r="N18" s="37">
        <f>LN(RBA!O61)</f>
        <v>4.747093143919872</v>
      </c>
      <c r="O18" s="37">
        <f>LN(RBA!N61)</f>
        <v>10.806978718338788</v>
      </c>
      <c r="P18" s="41">
        <v>12.219419443159966</v>
      </c>
      <c r="Q18" s="41">
        <v>11.567708448028329</v>
      </c>
      <c r="R18" s="41">
        <v>4.0999467692870635</v>
      </c>
      <c r="S18" s="41">
        <v>13.515994439474243</v>
      </c>
      <c r="T18" s="41">
        <v>13.561287071847758</v>
      </c>
      <c r="U18" s="41">
        <v>5.8204678980959237</v>
      </c>
      <c r="V18" s="41">
        <v>6.4573016048253891</v>
      </c>
      <c r="W18" s="41">
        <v>5.1829434987734579</v>
      </c>
      <c r="X18" s="41">
        <v>5.8147333312590037</v>
      </c>
      <c r="Y18" s="42">
        <v>7.1439555777136015</v>
      </c>
      <c r="Z18" s="41">
        <v>4.7685910886273408</v>
      </c>
      <c r="AA18" s="41">
        <v>6.3265606761210949</v>
      </c>
      <c r="AB18" s="41">
        <v>4.7287802146695075</v>
      </c>
      <c r="AC18" s="41">
        <v>10.813470639853314</v>
      </c>
      <c r="AD18" s="44">
        <v>3.0627024658821611E-2</v>
      </c>
      <c r="AE18" s="44">
        <v>1.7193433229401478E-2</v>
      </c>
      <c r="AF18" s="44">
        <v>6.2056441408851803E-2</v>
      </c>
      <c r="AG18" s="44">
        <v>4.4313388938590901</v>
      </c>
      <c r="AH18" s="44">
        <v>4.4853795948189088</v>
      </c>
      <c r="AI18" s="44">
        <v>0.57945822545987724</v>
      </c>
      <c r="AJ18" s="44">
        <v>1.5108258852144445</v>
      </c>
      <c r="AK18" s="44">
        <v>-1.0013369731860653</v>
      </c>
      <c r="AL18" s="44">
        <v>3.14086462613247</v>
      </c>
      <c r="AM18" s="45">
        <v>1.1060444222863985</v>
      </c>
      <c r="AN18" s="44">
        <v>3.7108873803374465E-2</v>
      </c>
      <c r="AO18" s="44">
        <v>6.3879635443496063E-2</v>
      </c>
      <c r="AP18" s="44">
        <v>1.831292925036454E-2</v>
      </c>
      <c r="AQ18" s="44">
        <v>-6.4919215145256004E-3</v>
      </c>
      <c r="AR18" s="37">
        <f t="shared" si="0"/>
        <v>3.0627024658821611E-2</v>
      </c>
      <c r="AS18" s="37">
        <f t="shared" si="1"/>
        <v>3.0627024658821611E-2</v>
      </c>
    </row>
    <row r="19" spans="1:45">
      <c r="A19" s="39">
        <v>32873</v>
      </c>
      <c r="B19" s="37">
        <f>LN(RBA!D62)</f>
        <v>12.247300957492316</v>
      </c>
      <c r="C19" s="37">
        <f>LN(RBA!M62)</f>
        <v>11.592272546136353</v>
      </c>
      <c r="D19" s="37">
        <f>LN(RBA!G62)</f>
        <v>4.165113633110308</v>
      </c>
      <c r="E19" s="37">
        <f>RBA!B62</f>
        <v>18.129333333333332</v>
      </c>
      <c r="F19" s="37">
        <f>RBA!C62</f>
        <v>18.166666666666668</v>
      </c>
      <c r="G19" s="37">
        <f>RBA!F62/RBA!F58*100-100</f>
        <v>6.8385134058677579</v>
      </c>
      <c r="H19" s="37">
        <f>RBA!H62/RBA!H58*100-100</f>
        <v>7.8125</v>
      </c>
      <c r="I19" s="37">
        <f>LN(RBA!F62/RBA!F61)*400</f>
        <v>8.0844207000460617</v>
      </c>
      <c r="J19" s="37">
        <f>LN(RBA!H62/RBA!H61)*400</f>
        <v>7.3128179349796287</v>
      </c>
      <c r="K19" s="38">
        <f>RBA!I62</f>
        <v>8.25</v>
      </c>
      <c r="L19" s="37">
        <f>LN(RBA!K62)</f>
        <v>4.8158362157911885</v>
      </c>
      <c r="M19" s="37">
        <f>LN(RBA!L62)</f>
        <v>6.4145321515799729</v>
      </c>
      <c r="N19" s="37">
        <f>LN(RBA!O62)</f>
        <v>4.776197475701208</v>
      </c>
      <c r="O19" s="37">
        <f>LN(RBA!N62)</f>
        <v>10.831273955263756</v>
      </c>
      <c r="P19" s="41">
        <v>12.225684980114716</v>
      </c>
      <c r="Q19" s="41">
        <v>11.574825570178948</v>
      </c>
      <c r="R19" s="41">
        <v>4.1028094422303116</v>
      </c>
      <c r="S19" s="41">
        <v>13.211199334810338</v>
      </c>
      <c r="T19" s="41">
        <v>13.241620742587711</v>
      </c>
      <c r="U19" s="41">
        <v>5.5182806861762419</v>
      </c>
      <c r="V19" s="41">
        <v>6.1840887606948094</v>
      </c>
      <c r="W19" s="41">
        <v>4.8647190497907857</v>
      </c>
      <c r="X19" s="41">
        <v>5.5267065502025412</v>
      </c>
      <c r="Y19" s="42">
        <v>7.0160026515820633</v>
      </c>
      <c r="Z19" s="41">
        <v>4.7976164541860014</v>
      </c>
      <c r="AA19" s="41">
        <v>6.3543089381150279</v>
      </c>
      <c r="AB19" s="41">
        <v>4.7309293317218328</v>
      </c>
      <c r="AC19" s="41">
        <v>10.818702511851544</v>
      </c>
      <c r="AD19" s="44">
        <v>2.1615977377599904E-2</v>
      </c>
      <c r="AE19" s="44">
        <v>1.7446975957405186E-2</v>
      </c>
      <c r="AF19" s="44">
        <v>6.2304190879996391E-2</v>
      </c>
      <c r="AG19" s="44">
        <v>4.9181339985229933</v>
      </c>
      <c r="AH19" s="44">
        <v>4.9250459240789564</v>
      </c>
      <c r="AI19" s="44">
        <v>1.320232719691516</v>
      </c>
      <c r="AJ19" s="44">
        <v>1.6284112393051906</v>
      </c>
      <c r="AK19" s="44">
        <v>3.219701650255276</v>
      </c>
      <c r="AL19" s="44">
        <v>1.7861113847770875</v>
      </c>
      <c r="AM19" s="45">
        <v>1.2339973484179367</v>
      </c>
      <c r="AN19" s="44">
        <v>1.8219761605187124E-2</v>
      </c>
      <c r="AO19" s="44">
        <v>6.0223213464944969E-2</v>
      </c>
      <c r="AP19" s="44">
        <v>4.5268143979375175E-2</v>
      </c>
      <c r="AQ19" s="44">
        <v>1.2571443412211281E-2</v>
      </c>
      <c r="AR19" s="37">
        <f t="shared" si="0"/>
        <v>2.1615977377599904E-2</v>
      </c>
      <c r="AS19" s="37">
        <f t="shared" si="1"/>
        <v>2.1615977377599904E-2</v>
      </c>
    </row>
    <row r="20" spans="1:45">
      <c r="A20" s="39">
        <v>32963</v>
      </c>
      <c r="B20" s="37">
        <f>LN(RBA!D63)</f>
        <v>12.25527700962126</v>
      </c>
      <c r="C20" s="37">
        <f>LN(RBA!M63)</f>
        <v>11.602382183008215</v>
      </c>
      <c r="D20" s="37">
        <f>LN(RBA!G63)</f>
        <v>4.1620032106959153</v>
      </c>
      <c r="E20" s="37">
        <f>RBA!B63</f>
        <v>17.010999999999999</v>
      </c>
      <c r="F20" s="37">
        <f>RBA!C63</f>
        <v>16.456666666666667</v>
      </c>
      <c r="G20" s="37">
        <f>RBA!F63/RBA!F59*100-100</f>
        <v>5.9151456237292308</v>
      </c>
      <c r="H20" s="37">
        <f>RBA!H63/RBA!H59*100-100</f>
        <v>8.7040618955512628</v>
      </c>
      <c r="I20" s="37">
        <f>LN(RBA!F63/RBA!F62)*400</f>
        <v>4.1302411566608326</v>
      </c>
      <c r="J20" s="37">
        <f>LN(RBA!H63/RBA!H62)*400</f>
        <v>7.1815214466383379</v>
      </c>
      <c r="K20" s="38">
        <f>RBA!I63</f>
        <v>8.25</v>
      </c>
      <c r="L20" s="37">
        <f>LN(RBA!K63)</f>
        <v>4.7998895711177418</v>
      </c>
      <c r="M20" s="37">
        <f>LN(RBA!L63)</f>
        <v>6.4428140143187713</v>
      </c>
      <c r="N20" s="37">
        <f>LN(RBA!O63)</f>
        <v>4.7732288611467153</v>
      </c>
      <c r="O20" s="37">
        <f>LN(RBA!N63)</f>
        <v>10.846780423112854</v>
      </c>
      <c r="P20" s="41">
        <v>12.231676678479662</v>
      </c>
      <c r="Q20" s="41">
        <v>11.581732542523724</v>
      </c>
      <c r="R20" s="41">
        <v>4.1043998739967922</v>
      </c>
      <c r="S20" s="41">
        <v>12.868787434330519</v>
      </c>
      <c r="T20" s="41">
        <v>12.884072811525865</v>
      </c>
      <c r="U20" s="41">
        <v>5.1970950884244518</v>
      </c>
      <c r="V20" s="41">
        <v>5.895622139158065</v>
      </c>
      <c r="W20" s="41">
        <v>4.5358220238168006</v>
      </c>
      <c r="X20" s="41">
        <v>5.2275615472718657</v>
      </c>
      <c r="Y20" s="42">
        <v>6.865828403919199</v>
      </c>
      <c r="Z20" s="41">
        <v>4.8263783359035415</v>
      </c>
      <c r="AA20" s="41">
        <v>6.3809054767985964</v>
      </c>
      <c r="AB20" s="41">
        <v>4.7320041304421059</v>
      </c>
      <c r="AC20" s="41">
        <v>10.823811910575904</v>
      </c>
      <c r="AD20" s="44">
        <v>2.3600331141597763E-2</v>
      </c>
      <c r="AE20" s="44">
        <v>2.0649640484490916E-2</v>
      </c>
      <c r="AF20" s="44">
        <v>5.7603336699123098E-2</v>
      </c>
      <c r="AG20" s="44">
        <v>4.1422125656694799</v>
      </c>
      <c r="AH20" s="44">
        <v>3.5725938551408021</v>
      </c>
      <c r="AI20" s="44">
        <v>0.71805053530477903</v>
      </c>
      <c r="AJ20" s="44">
        <v>2.8084397563931978</v>
      </c>
      <c r="AK20" s="44">
        <v>-0.40558086715596797</v>
      </c>
      <c r="AL20" s="44">
        <v>1.9539598993664722</v>
      </c>
      <c r="AM20" s="45">
        <v>1.384171596080801</v>
      </c>
      <c r="AN20" s="44">
        <v>-2.6488764785799646E-2</v>
      </c>
      <c r="AO20" s="44">
        <v>6.1908537520174889E-2</v>
      </c>
      <c r="AP20" s="44">
        <v>4.1224730704609414E-2</v>
      </c>
      <c r="AQ20" s="44">
        <v>2.2968512536950314E-2</v>
      </c>
      <c r="AR20" s="37">
        <f t="shared" si="0"/>
        <v>2.3600331141597763E-2</v>
      </c>
      <c r="AS20" s="37">
        <f t="shared" si="1"/>
        <v>2.3600331141597763E-2</v>
      </c>
    </row>
    <row r="21" spans="1:45">
      <c r="A21" s="39">
        <v>33054</v>
      </c>
      <c r="B21" s="37">
        <f>LN(RBA!D64)</f>
        <v>12.256532842988825</v>
      </c>
      <c r="C21" s="37">
        <f>LN(RBA!M64)</f>
        <v>11.607862848021751</v>
      </c>
      <c r="D21" s="37">
        <f>LN(RBA!G64)</f>
        <v>4.1682144107885559</v>
      </c>
      <c r="E21" s="37">
        <f>RBA!B64</f>
        <v>15.079666666666666</v>
      </c>
      <c r="F21" s="37">
        <f>RBA!C64</f>
        <v>15.07</v>
      </c>
      <c r="G21" s="37">
        <f>RBA!F64/RBA!F60*100-100</f>
        <v>6.0270740979452739</v>
      </c>
      <c r="H21" s="37">
        <f>RBA!H64/RBA!H60*100-100</f>
        <v>7.735849056603783</v>
      </c>
      <c r="I21" s="37">
        <f>LN(RBA!F64/RBA!F63)*400</f>
        <v>7.0134482293894616</v>
      </c>
      <c r="J21" s="37">
        <f>LN(RBA!H64/RBA!H63)*400</f>
        <v>6.3549439049276586</v>
      </c>
      <c r="K21" s="38">
        <f>RBA!I64</f>
        <v>8.25</v>
      </c>
      <c r="L21" s="37">
        <f>LN(RBA!K64)</f>
        <v>4.8382640681554694</v>
      </c>
      <c r="M21" s="37">
        <f>LN(RBA!L64)</f>
        <v>6.4707948598089704</v>
      </c>
      <c r="N21" s="37">
        <f>LN(RBA!O64)</f>
        <v>4.7971545621700296</v>
      </c>
      <c r="O21" s="37">
        <f>LN(RBA!N64)</f>
        <v>10.836517400414559</v>
      </c>
      <c r="P21" s="41">
        <v>12.237439190069525</v>
      </c>
      <c r="Q21" s="41">
        <v>11.58843108607218</v>
      </c>
      <c r="R21" s="41">
        <v>4.1047690960968266</v>
      </c>
      <c r="S21" s="41">
        <v>12.489826111259568</v>
      </c>
      <c r="T21" s="41">
        <v>12.490837494657427</v>
      </c>
      <c r="U21" s="41">
        <v>4.8624074651988005</v>
      </c>
      <c r="V21" s="41">
        <v>5.5932306832520791</v>
      </c>
      <c r="W21" s="41">
        <v>4.20274394223682</v>
      </c>
      <c r="X21" s="41">
        <v>4.9206680429533911</v>
      </c>
      <c r="Y21" s="42">
        <v>6.6953547233046811</v>
      </c>
      <c r="Z21" s="41">
        <v>4.8550248346081588</v>
      </c>
      <c r="AA21" s="41">
        <v>6.406281860024003</v>
      </c>
      <c r="AB21" s="41">
        <v>4.7319458615924761</v>
      </c>
      <c r="AC21" s="41">
        <v>10.828799084167576</v>
      </c>
      <c r="AD21" s="44">
        <v>1.9093652919300652E-2</v>
      </c>
      <c r="AE21" s="44">
        <v>1.9431761949570969E-2</v>
      </c>
      <c r="AF21" s="44">
        <v>6.3445314691729315E-2</v>
      </c>
      <c r="AG21" s="44">
        <v>2.5898405554070987</v>
      </c>
      <c r="AH21" s="44">
        <v>2.5791625053425733</v>
      </c>
      <c r="AI21" s="44">
        <v>1.1646666327464734</v>
      </c>
      <c r="AJ21" s="44">
        <v>2.1426183733517039</v>
      </c>
      <c r="AK21" s="44">
        <v>2.8107042871526415</v>
      </c>
      <c r="AL21" s="44">
        <v>1.4342758619742675</v>
      </c>
      <c r="AM21" s="45">
        <v>1.5546452766953189</v>
      </c>
      <c r="AN21" s="44">
        <v>-1.6760766452689424E-2</v>
      </c>
      <c r="AO21" s="44">
        <v>6.4512999784967384E-2</v>
      </c>
      <c r="AP21" s="44">
        <v>6.5208700577553458E-2</v>
      </c>
      <c r="AQ21" s="44">
        <v>7.7183162469829369E-3</v>
      </c>
      <c r="AR21" s="37">
        <f t="shared" si="0"/>
        <v>1.9093652919300652E-2</v>
      </c>
      <c r="AS21" s="37">
        <f t="shared" si="1"/>
        <v>1.9093652919300652E-2</v>
      </c>
    </row>
    <row r="22" spans="1:45">
      <c r="A22" s="39">
        <v>33146</v>
      </c>
      <c r="B22" s="37">
        <f>LN(RBA!D65)</f>
        <v>12.250778288914026</v>
      </c>
      <c r="C22" s="37">
        <f>LN(RBA!M65)</f>
        <v>11.609235145107636</v>
      </c>
      <c r="D22" s="37">
        <f>LN(RBA!G65)</f>
        <v>4.1573193613834887</v>
      </c>
      <c r="E22" s="37">
        <f>RBA!B65</f>
        <v>14.379</v>
      </c>
      <c r="F22" s="37">
        <f>RBA!C65</f>
        <v>14.089999999999998</v>
      </c>
      <c r="G22" s="37">
        <f>RBA!F65/RBA!F61*100-100</f>
        <v>4.8964787860028594</v>
      </c>
      <c r="H22" s="37">
        <f>RBA!H65/RBA!H61*100-100</f>
        <v>6.0885608856088567</v>
      </c>
      <c r="I22" s="37">
        <f>LN(RBA!F65/RBA!F64)*400</f>
        <v>-0.10660548190936442</v>
      </c>
      <c r="J22" s="37">
        <f>LN(RBA!H65/RBA!H64)*400</f>
        <v>2.7923324565360561</v>
      </c>
      <c r="K22" s="38">
        <f>RBA!I65</f>
        <v>8</v>
      </c>
      <c r="L22" s="37">
        <f>LN(RBA!K65)</f>
        <v>4.8566912595830507</v>
      </c>
      <c r="M22" s="37">
        <f>LN(RBA!L65)</f>
        <v>6.4886226949893322</v>
      </c>
      <c r="N22" s="37">
        <f>LN(RBA!O65)</f>
        <v>4.81503397683427</v>
      </c>
      <c r="O22" s="37">
        <f>LN(RBA!N65)</f>
        <v>10.827809944107416</v>
      </c>
      <c r="P22" s="41">
        <v>12.243031916905981</v>
      </c>
      <c r="Q22" s="41">
        <v>11.594935827859139</v>
      </c>
      <c r="R22" s="41">
        <v>4.104004142126171</v>
      </c>
      <c r="S22" s="41">
        <v>12.077971621675802</v>
      </c>
      <c r="T22" s="41">
        <v>12.066341879137063</v>
      </c>
      <c r="U22" s="41">
        <v>4.5201629584420981</v>
      </c>
      <c r="V22" s="41">
        <v>5.2799986108615204</v>
      </c>
      <c r="W22" s="41">
        <v>3.8717228383941871</v>
      </c>
      <c r="X22" s="41">
        <v>4.6106169826706322</v>
      </c>
      <c r="Y22" s="42">
        <v>6.5073686055657287</v>
      </c>
      <c r="Z22" s="41">
        <v>4.8836874956500589</v>
      </c>
      <c r="AA22" s="41">
        <v>6.430408348479399</v>
      </c>
      <c r="AB22" s="41">
        <v>4.7307215413917811</v>
      </c>
      <c r="AC22" s="41">
        <v>10.833678636088075</v>
      </c>
      <c r="AD22" s="44">
        <v>7.7463720080448439E-3</v>
      </c>
      <c r="AE22" s="44">
        <v>1.429931724849709E-2</v>
      </c>
      <c r="AF22" s="44">
        <v>5.3315219257317636E-2</v>
      </c>
      <c r="AG22" s="44">
        <v>2.3010283783241974</v>
      </c>
      <c r="AH22" s="44">
        <v>2.023658120862935</v>
      </c>
      <c r="AI22" s="44">
        <v>0.37631582756076121</v>
      </c>
      <c r="AJ22" s="44">
        <v>0.80856227474733622</v>
      </c>
      <c r="AK22" s="44">
        <v>-3.9783283203035515</v>
      </c>
      <c r="AL22" s="44">
        <v>-1.8182845261345761</v>
      </c>
      <c r="AM22" s="45">
        <v>1.4926313944342713</v>
      </c>
      <c r="AN22" s="44">
        <v>-2.6996236067008184E-2</v>
      </c>
      <c r="AO22" s="44">
        <v>5.8214346509933179E-2</v>
      </c>
      <c r="AP22" s="44">
        <v>8.4312435442488898E-2</v>
      </c>
      <c r="AQ22" s="44">
        <v>-5.8686919806589799E-3</v>
      </c>
      <c r="AR22" s="37">
        <f t="shared" si="0"/>
        <v>7.7463720080448439E-3</v>
      </c>
      <c r="AS22" s="37">
        <f t="shared" si="1"/>
        <v>7.7463720080448439E-3</v>
      </c>
    </row>
    <row r="23" spans="1:45">
      <c r="A23" s="39">
        <v>33238</v>
      </c>
      <c r="B23" s="37">
        <f>LN(RBA!D66)</f>
        <v>12.256684958102232</v>
      </c>
      <c r="C23" s="37">
        <f>LN(RBA!M66)</f>
        <v>11.602967245644887</v>
      </c>
      <c r="D23" s="37">
        <f>LN(RBA!G66)</f>
        <v>4.1075897889721213</v>
      </c>
      <c r="E23" s="37">
        <f>RBA!B66</f>
        <v>13.064</v>
      </c>
      <c r="F23" s="37">
        <f>RBA!C66</f>
        <v>12.556666666666667</v>
      </c>
      <c r="G23" s="37">
        <f>RBA!F66/RBA!F62*100-100</f>
        <v>3.4414267346434286</v>
      </c>
      <c r="H23" s="37">
        <f>RBA!H66/RBA!H62*100-100</f>
        <v>6.8840579710144851</v>
      </c>
      <c r="I23" s="37">
        <f>LN(RBA!F66/RBA!F65)*400</f>
        <v>2.4970525966748838</v>
      </c>
      <c r="J23" s="37">
        <f>LN(RBA!H66/RBA!H65)*400</f>
        <v>10.300998440965905</v>
      </c>
      <c r="K23" s="38">
        <f>RBA!I66</f>
        <v>7.416666666666667</v>
      </c>
      <c r="L23" s="37">
        <f>LN(RBA!K66)</f>
        <v>4.8818772527867464</v>
      </c>
      <c r="M23" s="37">
        <f>LN(RBA!L66)</f>
        <v>6.515236997844049</v>
      </c>
      <c r="N23" s="37">
        <f>LN(RBA!O66)</f>
        <v>4.7483897170382212</v>
      </c>
      <c r="O23" s="37">
        <f>LN(RBA!N66)</f>
        <v>10.828020226104282</v>
      </c>
      <c r="P23" s="41">
        <v>12.248526194543782</v>
      </c>
      <c r="Q23" s="41">
        <v>11.601273539770638</v>
      </c>
      <c r="R23" s="41">
        <v>4.1022316990022629</v>
      </c>
      <c r="S23" s="41">
        <v>11.63849887200467</v>
      </c>
      <c r="T23" s="41">
        <v>11.616625028685281</v>
      </c>
      <c r="U23" s="41">
        <v>4.1770346267426222</v>
      </c>
      <c r="V23" s="41">
        <v>4.9603492763544015</v>
      </c>
      <c r="W23" s="41">
        <v>3.5507534358117141</v>
      </c>
      <c r="X23" s="41">
        <v>4.3028957342608365</v>
      </c>
      <c r="Y23" s="42">
        <v>6.305628699827496</v>
      </c>
      <c r="Z23" s="41">
        <v>4.9124873889004119</v>
      </c>
      <c r="AA23" s="41">
        <v>6.4532955234778004</v>
      </c>
      <c r="AB23" s="41">
        <v>4.7283389414967187</v>
      </c>
      <c r="AC23" s="41">
        <v>10.838469993746568</v>
      </c>
      <c r="AD23" s="44">
        <v>8.1587635584501328E-3</v>
      </c>
      <c r="AE23" s="44">
        <v>1.6937058742492184E-3</v>
      </c>
      <c r="AF23" s="44">
        <v>5.3580899698584261E-3</v>
      </c>
      <c r="AG23" s="44">
        <v>1.4255011279953305</v>
      </c>
      <c r="AH23" s="44">
        <v>0.94004163798138585</v>
      </c>
      <c r="AI23" s="44">
        <v>-0.73560789209919353</v>
      </c>
      <c r="AJ23" s="44">
        <v>1.9237086946600837</v>
      </c>
      <c r="AK23" s="44">
        <v>-1.0537008391368303</v>
      </c>
      <c r="AL23" s="44">
        <v>5.998102706705069</v>
      </c>
      <c r="AM23" s="45">
        <v>1.111037966839171</v>
      </c>
      <c r="AN23" s="44">
        <v>-3.0610136113665476E-2</v>
      </c>
      <c r="AO23" s="44">
        <v>6.1941474366248528E-2</v>
      </c>
      <c r="AP23" s="44">
        <v>2.0050775541502475E-2</v>
      </c>
      <c r="AQ23" s="44">
        <v>-1.0449767642285224E-2</v>
      </c>
      <c r="AR23" s="37">
        <f t="shared" si="0"/>
        <v>8.1587635584501328E-3</v>
      </c>
      <c r="AS23" s="37">
        <f t="shared" si="1"/>
        <v>8.1587635584501328E-3</v>
      </c>
    </row>
    <row r="24" spans="1:45">
      <c r="A24" s="39">
        <v>33328</v>
      </c>
      <c r="B24" s="37">
        <f>LN(RBA!D67)</f>
        <v>12.243724821479596</v>
      </c>
      <c r="C24" s="37">
        <f>LN(RBA!M67)</f>
        <v>11.605139948958039</v>
      </c>
      <c r="D24" s="37">
        <f>LN(RBA!G67)</f>
        <v>4.0943445622221004</v>
      </c>
      <c r="E24" s="37">
        <f>RBA!B67</f>
        <v>12.018333333333333</v>
      </c>
      <c r="F24" s="37">
        <f>RBA!C67</f>
        <v>11.68</v>
      </c>
      <c r="G24" s="37">
        <f>RBA!F67/RBA!F63*100-100</f>
        <v>2.3143534166310218</v>
      </c>
      <c r="H24" s="37">
        <f>RBA!H67/RBA!H63*100-100</f>
        <v>4.804270462633454</v>
      </c>
      <c r="I24" s="37">
        <f>LN(RBA!F67/RBA!F66)*400</f>
        <v>-0.25198165203049172</v>
      </c>
      <c r="J24" s="37">
        <f>LN(RBA!H67/RBA!H66)*400</f>
        <v>-0.67854129927136075</v>
      </c>
      <c r="K24" s="38">
        <f>RBA!I67</f>
        <v>6.333333333333333</v>
      </c>
      <c r="L24" s="37">
        <f>LN(RBA!K67)</f>
        <v>4.8827110093629802</v>
      </c>
      <c r="M24" s="37">
        <f>LN(RBA!L67)</f>
        <v>6.5153421223685868</v>
      </c>
      <c r="N24" s="37">
        <f>LN(RBA!O67)</f>
        <v>4.7530651412560987</v>
      </c>
      <c r="O24" s="37">
        <f>LN(RBA!N67)</f>
        <v>10.850136766822391</v>
      </c>
      <c r="P24" s="41">
        <v>12.253998200020185</v>
      </c>
      <c r="Q24" s="41">
        <v>11.607479930765995</v>
      </c>
      <c r="R24" s="41">
        <v>4.0996117756545738</v>
      </c>
      <c r="S24" s="41">
        <v>11.178120911408069</v>
      </c>
      <c r="T24" s="41">
        <v>11.148990793348119</v>
      </c>
      <c r="U24" s="41">
        <v>3.839930726080873</v>
      </c>
      <c r="V24" s="41">
        <v>4.6392113855204498</v>
      </c>
      <c r="W24" s="41">
        <v>3.2453440028120224</v>
      </c>
      <c r="X24" s="41">
        <v>4.0018552377324177</v>
      </c>
      <c r="Y24" s="42">
        <v>6.0948265498366574</v>
      </c>
      <c r="Z24" s="41">
        <v>4.941528711582845</v>
      </c>
      <c r="AA24" s="41">
        <v>6.47499035029879</v>
      </c>
      <c r="AB24" s="41">
        <v>4.7248585288361378</v>
      </c>
      <c r="AC24" s="41">
        <v>10.843188916619727</v>
      </c>
      <c r="AD24" s="44">
        <v>-1.0273378540588851E-2</v>
      </c>
      <c r="AE24" s="44">
        <v>-2.3399818079568036E-3</v>
      </c>
      <c r="AF24" s="44">
        <v>-5.2672134324733832E-3</v>
      </c>
      <c r="AG24" s="44">
        <v>0.8402124219252638</v>
      </c>
      <c r="AH24" s="44">
        <v>0.53100920665188056</v>
      </c>
      <c r="AI24" s="44">
        <v>-1.5255773094498513</v>
      </c>
      <c r="AJ24" s="44">
        <v>0.16505907711300427</v>
      </c>
      <c r="AK24" s="44">
        <v>-3.497325654842514</v>
      </c>
      <c r="AL24" s="44">
        <v>-4.6803965370037783</v>
      </c>
      <c r="AM24" s="45">
        <v>0.23850678349667565</v>
      </c>
      <c r="AN24" s="44">
        <v>-5.881770221986482E-2</v>
      </c>
      <c r="AO24" s="44">
        <v>4.0351772069796787E-2</v>
      </c>
      <c r="AP24" s="44">
        <v>2.8206612419960919E-2</v>
      </c>
      <c r="AQ24" s="44">
        <v>6.9478502026640854E-3</v>
      </c>
      <c r="AR24" s="37">
        <f t="shared" si="0"/>
        <v>-1.0273378540588851E-2</v>
      </c>
      <c r="AS24" s="37">
        <f t="shared" si="1"/>
        <v>-1.0273378540588851E-2</v>
      </c>
    </row>
    <row r="25" spans="1:45">
      <c r="A25" s="39">
        <v>33419</v>
      </c>
      <c r="B25" s="37">
        <f>LN(RBA!D68)</f>
        <v>12.242067005753549</v>
      </c>
      <c r="C25" s="37">
        <f>LN(RBA!M68)</f>
        <v>11.609271471756871</v>
      </c>
      <c r="D25" s="37">
        <f>LN(RBA!G68)</f>
        <v>4.0842942263685993</v>
      </c>
      <c r="E25" s="37">
        <f>RBA!B68</f>
        <v>11.037666666666667</v>
      </c>
      <c r="F25" s="37">
        <f>RBA!C68</f>
        <v>10.823333333333332</v>
      </c>
      <c r="G25" s="37">
        <f>RBA!F68/RBA!F64*100-100</f>
        <v>0.7788652359821242</v>
      </c>
      <c r="H25" s="37">
        <f>RBA!H68/RBA!H64*100-100</f>
        <v>3.327495621716281</v>
      </c>
      <c r="I25" s="37">
        <f>LN(RBA!F68/RBA!F67)*400</f>
        <v>0.96492549219939927</v>
      </c>
      <c r="J25" s="37">
        <f>LN(RBA!H68/RBA!H67)*400</f>
        <v>0.67854129927142215</v>
      </c>
      <c r="K25" s="38">
        <f>RBA!I68</f>
        <v>5.75</v>
      </c>
      <c r="L25" s="37">
        <f>LN(RBA!K68)</f>
        <v>4.902923869067064</v>
      </c>
      <c r="M25" s="37">
        <f>LN(RBA!L68)</f>
        <v>6.5243769522088551</v>
      </c>
      <c r="N25" s="37">
        <f>LN(RBA!O68)</f>
        <v>4.7792668407056356</v>
      </c>
      <c r="O25" s="37">
        <f>LN(RBA!N68)</f>
        <v>10.859450818554009</v>
      </c>
      <c r="P25" s="41">
        <v>12.259529209599661</v>
      </c>
      <c r="Q25" s="41">
        <v>11.613591768370695</v>
      </c>
      <c r="R25" s="41">
        <v>4.0963077298188058</v>
      </c>
      <c r="S25" s="41">
        <v>10.704441727252888</v>
      </c>
      <c r="T25" s="41">
        <v>10.671330549195355</v>
      </c>
      <c r="U25" s="41">
        <v>3.5152997575047871</v>
      </c>
      <c r="V25" s="41">
        <v>4.3227159620835538</v>
      </c>
      <c r="W25" s="41">
        <v>2.960344244693272</v>
      </c>
      <c r="X25" s="41">
        <v>3.7155952472854792</v>
      </c>
      <c r="Y25" s="42">
        <v>5.8803480980691569</v>
      </c>
      <c r="Z25" s="41">
        <v>4.9708965295859118</v>
      </c>
      <c r="AA25" s="41">
        <v>6.495578507643426</v>
      </c>
      <c r="AB25" s="41">
        <v>4.7203533020735984</v>
      </c>
      <c r="AC25" s="41">
        <v>10.84784463307945</v>
      </c>
      <c r="AD25" s="44">
        <v>-1.7462203846111635E-2</v>
      </c>
      <c r="AE25" s="44">
        <v>-4.3202966138231602E-3</v>
      </c>
      <c r="AF25" s="44">
        <v>-1.2013503450206464E-2</v>
      </c>
      <c r="AG25" s="44">
        <v>0.33322493941377829</v>
      </c>
      <c r="AH25" s="44">
        <v>0.15200278413797719</v>
      </c>
      <c r="AI25" s="44">
        <v>-2.7364345215226629</v>
      </c>
      <c r="AJ25" s="44">
        <v>-0.9952203403672728</v>
      </c>
      <c r="AK25" s="44">
        <v>-1.9954187524938727</v>
      </c>
      <c r="AL25" s="44">
        <v>-3.0370539480140568</v>
      </c>
      <c r="AM25" s="45">
        <v>-0.13034809806915693</v>
      </c>
      <c r="AN25" s="44">
        <v>-6.7972660518847761E-2</v>
      </c>
      <c r="AO25" s="44">
        <v>2.8798444565429016E-2</v>
      </c>
      <c r="AP25" s="44">
        <v>5.8913538632037188E-2</v>
      </c>
      <c r="AQ25" s="44">
        <v>1.1606185474558828E-2</v>
      </c>
      <c r="AR25" s="37">
        <f t="shared" si="0"/>
        <v>-1.7462203846111635E-2</v>
      </c>
      <c r="AS25" s="37">
        <f t="shared" si="1"/>
        <v>-1.7462203846111635E-2</v>
      </c>
    </row>
    <row r="26" spans="1:45">
      <c r="A26" s="39">
        <v>33511</v>
      </c>
      <c r="B26" s="37">
        <f>LN(RBA!D69)</f>
        <v>12.24638891219165</v>
      </c>
      <c r="C26" s="37">
        <f>LN(RBA!M69)</f>
        <v>11.621026222732928</v>
      </c>
      <c r="D26" s="37">
        <f>LN(RBA!G69)</f>
        <v>4.0893320203985564</v>
      </c>
      <c r="E26" s="37">
        <f>RBA!B69</f>
        <v>10.199666666666666</v>
      </c>
      <c r="F26" s="37">
        <f>RBA!C69</f>
        <v>10.016666666666666</v>
      </c>
      <c r="G26" s="37">
        <f>RBA!F69/RBA!F65*100-100</f>
        <v>1.1415938770803962</v>
      </c>
      <c r="H26" s="37">
        <f>RBA!H69/RBA!H65*100-100</f>
        <v>3.1304347826086882</v>
      </c>
      <c r="I26" s="37">
        <f>LN(RBA!F69/RBA!F68)*400</f>
        <v>1.3305110257337449</v>
      </c>
      <c r="J26" s="37">
        <f>LN(RBA!H69/RBA!H68)*400</f>
        <v>2.0287448391841396</v>
      </c>
      <c r="K26" s="38">
        <f>RBA!I69</f>
        <v>5.5</v>
      </c>
      <c r="L26" s="37">
        <f>LN(RBA!K69)</f>
        <v>4.94118517523051</v>
      </c>
      <c r="M26" s="37">
        <f>LN(RBA!L69)</f>
        <v>6.5362436712002996</v>
      </c>
      <c r="N26" s="37">
        <f>LN(RBA!O69)</f>
        <v>4.7939056321969629</v>
      </c>
      <c r="O26" s="37">
        <f>LN(RBA!N69)</f>
        <v>10.890465985528433</v>
      </c>
      <c r="P26" s="41">
        <v>12.26519407868509</v>
      </c>
      <c r="Q26" s="41">
        <v>11.61964435762158</v>
      </c>
      <c r="R26" s="41">
        <v>4.0924796272222643</v>
      </c>
      <c r="S26" s="41">
        <v>10.225590439669713</v>
      </c>
      <c r="T26" s="41">
        <v>10.191867553050916</v>
      </c>
      <c r="U26" s="41">
        <v>3.2086367362438928</v>
      </c>
      <c r="V26" s="41">
        <v>4.0170971916907954</v>
      </c>
      <c r="W26" s="41">
        <v>2.6984180382193435</v>
      </c>
      <c r="X26" s="41">
        <v>3.4492902692844929</v>
      </c>
      <c r="Y26" s="42">
        <v>5.6677283537406202</v>
      </c>
      <c r="Z26" s="41">
        <v>5.0006391477342769</v>
      </c>
      <c r="AA26" s="41">
        <v>6.5151708940703088</v>
      </c>
      <c r="AB26" s="41">
        <v>4.7149138890054196</v>
      </c>
      <c r="AC26" s="41">
        <v>10.852450713904004</v>
      </c>
      <c r="AD26" s="44">
        <v>-1.8805166493439884E-2</v>
      </c>
      <c r="AE26" s="44">
        <v>1.3818651113481906E-3</v>
      </c>
      <c r="AF26" s="44">
        <v>-3.1476068237079602E-3</v>
      </c>
      <c r="AG26" s="44">
        <v>-2.5923773003047046E-2</v>
      </c>
      <c r="AH26" s="44">
        <v>-0.1752008863842498</v>
      </c>
      <c r="AI26" s="44">
        <v>-2.0670428591634966</v>
      </c>
      <c r="AJ26" s="44">
        <v>-0.88666240908210714</v>
      </c>
      <c r="AK26" s="44">
        <v>-1.3679070124855985</v>
      </c>
      <c r="AL26" s="44">
        <v>-1.4205454301003533</v>
      </c>
      <c r="AM26" s="45">
        <v>-0.16772835374062023</v>
      </c>
      <c r="AN26" s="44">
        <v>-5.9453972503766828E-2</v>
      </c>
      <c r="AO26" s="44">
        <v>2.1072777129990783E-2</v>
      </c>
      <c r="AP26" s="44">
        <v>7.8991743191543229E-2</v>
      </c>
      <c r="AQ26" s="44">
        <v>3.8015271624429303E-2</v>
      </c>
      <c r="AR26" s="37">
        <f t="shared" si="0"/>
        <v>-1.8805166493439884E-2</v>
      </c>
      <c r="AS26" s="37">
        <f t="shared" si="1"/>
        <v>-1.8805166493439884E-2</v>
      </c>
    </row>
    <row r="27" spans="1:45">
      <c r="A27" s="39">
        <v>33603</v>
      </c>
      <c r="B27" s="37">
        <f>LN(RBA!D70)</f>
        <v>12.247008233598438</v>
      </c>
      <c r="C27" s="37">
        <f>LN(RBA!M70)</f>
        <v>11.622658407621808</v>
      </c>
      <c r="D27" s="37">
        <f>LN(RBA!G70)</f>
        <v>4.0792309244120526</v>
      </c>
      <c r="E27" s="37">
        <f>RBA!B70</f>
        <v>8.8830000000000009</v>
      </c>
      <c r="F27" s="37">
        <f>RBA!C70</f>
        <v>8.3833333333333346</v>
      </c>
      <c r="G27" s="37">
        <f>RBA!F70/RBA!F66*100-100</f>
        <v>1.4041925692570345</v>
      </c>
      <c r="H27" s="37">
        <f>RBA!H70/RBA!H66*100-100</f>
        <v>1.5254237288135499</v>
      </c>
      <c r="I27" s="37">
        <f>LN(RBA!F70/RBA!F69)*400</f>
        <v>3.5342455945328677</v>
      </c>
      <c r="J27" s="37">
        <f>LN(RBA!H70/RBA!H69)*400</f>
        <v>4.0268796470895758</v>
      </c>
      <c r="K27" s="38">
        <f>RBA!I70</f>
        <v>4.583333333333333</v>
      </c>
      <c r="L27" s="37">
        <f>LN(RBA!K70)</f>
        <v>4.9712844391415638</v>
      </c>
      <c r="M27" s="37">
        <f>LN(RBA!L70)</f>
        <v>6.5402909093914978</v>
      </c>
      <c r="N27" s="37">
        <f>LN(RBA!O70)</f>
        <v>4.7679940732913924</v>
      </c>
      <c r="O27" s="37">
        <f>LN(RBA!N70)</f>
        <v>10.871696883254247</v>
      </c>
      <c r="P27" s="41">
        <v>12.271056748801941</v>
      </c>
      <c r="Q27" s="41">
        <v>11.625670303370107</v>
      </c>
      <c r="R27" s="41">
        <v>4.0882800251525957</v>
      </c>
      <c r="S27" s="41">
        <v>9.7499044343762566</v>
      </c>
      <c r="T27" s="41">
        <v>9.7189200634788104</v>
      </c>
      <c r="U27" s="41">
        <v>2.9237264059517654</v>
      </c>
      <c r="V27" s="41">
        <v>3.7279672472765251</v>
      </c>
      <c r="W27" s="41">
        <v>2.460982123433809</v>
      </c>
      <c r="X27" s="41">
        <v>3.2062166513764212</v>
      </c>
      <c r="Y27" s="42">
        <v>5.4624208585053768</v>
      </c>
      <c r="Z27" s="41">
        <v>5.0307623879397791</v>
      </c>
      <c r="AA27" s="41">
        <v>6.5338964071658872</v>
      </c>
      <c r="AB27" s="41">
        <v>4.7086677383895648</v>
      </c>
      <c r="AC27" s="41">
        <v>10.85702798373757</v>
      </c>
      <c r="AD27" s="44">
        <v>-2.4048515203503484E-2</v>
      </c>
      <c r="AE27" s="44">
        <v>-3.0118957482994091E-3</v>
      </c>
      <c r="AF27" s="44">
        <v>-9.0491007405431034E-3</v>
      </c>
      <c r="AG27" s="44">
        <v>-0.86690443437625575</v>
      </c>
      <c r="AH27" s="44">
        <v>-1.3355867301454758</v>
      </c>
      <c r="AI27" s="44">
        <v>-1.5195338366947309</v>
      </c>
      <c r="AJ27" s="44">
        <v>-2.2025435184629751</v>
      </c>
      <c r="AK27" s="44">
        <v>1.0732634710990587</v>
      </c>
      <c r="AL27" s="44">
        <v>0.8206629957131546</v>
      </c>
      <c r="AM27" s="45">
        <v>-0.8790875251720438</v>
      </c>
      <c r="AN27" s="44">
        <v>-5.947794879821533E-2</v>
      </c>
      <c r="AO27" s="44">
        <v>6.3945022256106654E-3</v>
      </c>
      <c r="AP27" s="44">
        <v>5.9326334901827593E-2</v>
      </c>
      <c r="AQ27" s="44">
        <v>1.4668899516676603E-2</v>
      </c>
      <c r="AR27" s="37">
        <f t="shared" si="0"/>
        <v>-2.4048515203503484E-2</v>
      </c>
      <c r="AS27" s="37">
        <f t="shared" si="1"/>
        <v>-2.4048515203503484E-2</v>
      </c>
    </row>
    <row r="28" spans="1:45">
      <c r="A28" s="39">
        <v>33694</v>
      </c>
      <c r="B28" s="37">
        <f>LN(RBA!D71)</f>
        <v>12.25462468611234</v>
      </c>
      <c r="C28" s="37">
        <f>LN(RBA!M71)</f>
        <v>11.633052418171065</v>
      </c>
      <c r="D28" s="37">
        <f>LN(RBA!G71)</f>
        <v>4.0826093060036799</v>
      </c>
      <c r="E28" s="37">
        <f>RBA!B71</f>
        <v>7.6019999999999994</v>
      </c>
      <c r="F28" s="37">
        <f>RBA!C71</f>
        <v>7.4933333333333323</v>
      </c>
      <c r="G28" s="37">
        <f>RBA!F71/RBA!F67*100-100</f>
        <v>2.1655582672366336</v>
      </c>
      <c r="H28" s="37">
        <f>RBA!H71/RBA!H67*100-100</f>
        <v>1.6977928692699464</v>
      </c>
      <c r="I28" s="37">
        <f>LN(RBA!F71/RBA!F70)*400</f>
        <v>2.7400905783949345</v>
      </c>
      <c r="J28" s="37">
        <f>LN(RBA!H71/RBA!H70)*400</f>
        <v>0</v>
      </c>
      <c r="K28" s="38">
        <f>RBA!I71</f>
        <v>4</v>
      </c>
      <c r="L28" s="37">
        <f>LN(RBA!K71)</f>
        <v>5.0077979392760952</v>
      </c>
      <c r="M28" s="37">
        <f>LN(RBA!L71)</f>
        <v>6.5456800655147314</v>
      </c>
      <c r="N28" s="37">
        <f>LN(RBA!O71)</f>
        <v>4.721355750531699</v>
      </c>
      <c r="O28" s="37">
        <f>LN(RBA!N71)</f>
        <v>10.831712784111737</v>
      </c>
      <c r="P28" s="41">
        <v>12.277169408246621</v>
      </c>
      <c r="Q28" s="41">
        <v>11.631703074133426</v>
      </c>
      <c r="R28" s="41">
        <v>4.083859513643179</v>
      </c>
      <c r="S28" s="41">
        <v>9.2857048947321061</v>
      </c>
      <c r="T28" s="41">
        <v>9.2606968384890536</v>
      </c>
      <c r="U28" s="41">
        <v>2.6630616084950027</v>
      </c>
      <c r="V28" s="41">
        <v>3.4603841377694149</v>
      </c>
      <c r="W28" s="41">
        <v>2.248598298497436</v>
      </c>
      <c r="X28" s="41">
        <v>2.9887629003144127</v>
      </c>
      <c r="Y28" s="42">
        <v>5.2697743237966694</v>
      </c>
      <c r="Z28" s="41">
        <v>5.0612349133814396</v>
      </c>
      <c r="AA28" s="41">
        <v>6.5518971150023146</v>
      </c>
      <c r="AB28" s="41">
        <v>4.7017916688234891</v>
      </c>
      <c r="AC28" s="41">
        <v>10.861621026769093</v>
      </c>
      <c r="AD28" s="44">
        <v>-2.2544722134281159E-2</v>
      </c>
      <c r="AE28" s="44">
        <v>1.3493440376386445E-3</v>
      </c>
      <c r="AF28" s="44">
        <v>-1.2502076394991235E-3</v>
      </c>
      <c r="AG28" s="44">
        <v>-1.6837048947321067</v>
      </c>
      <c r="AH28" s="44">
        <v>-1.7673635051557213</v>
      </c>
      <c r="AI28" s="44">
        <v>-0.49750334125836915</v>
      </c>
      <c r="AJ28" s="44">
        <v>-1.7625912684994685</v>
      </c>
      <c r="AK28" s="44">
        <v>0.49149227989749855</v>
      </c>
      <c r="AL28" s="44">
        <v>-2.9887629003144127</v>
      </c>
      <c r="AM28" s="45">
        <v>-1.2697743237966694</v>
      </c>
      <c r="AN28" s="44">
        <v>-5.3436974105344426E-2</v>
      </c>
      <c r="AO28" s="44">
        <v>-6.2170494875832816E-3</v>
      </c>
      <c r="AP28" s="44">
        <v>1.9564081708209891E-2</v>
      </c>
      <c r="AQ28" s="44">
        <v>-2.9908242657356254E-2</v>
      </c>
      <c r="AR28" s="37">
        <f t="shared" si="0"/>
        <v>-2.2544722134281159E-2</v>
      </c>
      <c r="AS28" s="37">
        <f t="shared" si="1"/>
        <v>-2.2544722134281159E-2</v>
      </c>
    </row>
    <row r="29" spans="1:45">
      <c r="A29" s="39">
        <v>33785</v>
      </c>
      <c r="B29" s="37">
        <f>LN(RBA!D72)</f>
        <v>12.261758030551231</v>
      </c>
      <c r="C29" s="37">
        <f>LN(RBA!M72)</f>
        <v>11.642065981793319</v>
      </c>
      <c r="D29" s="37">
        <f>LN(RBA!G72)</f>
        <v>4.0724397268340509</v>
      </c>
      <c r="E29" s="37">
        <f>RBA!B72</f>
        <v>6.9219999999999997</v>
      </c>
      <c r="F29" s="37">
        <f>RBA!C72</f>
        <v>6.7199999999999989</v>
      </c>
      <c r="G29" s="37">
        <f>RBA!F72/RBA!F68*100-100</f>
        <v>1.5685067188580888</v>
      </c>
      <c r="H29" s="37">
        <f>RBA!H72/RBA!H68*100-100</f>
        <v>1.1864406779661181</v>
      </c>
      <c r="I29" s="37">
        <f>LN(RBA!F72/RBA!F71)*400</f>
        <v>-1.3795160526337809</v>
      </c>
      <c r="J29" s="37">
        <f>LN(RBA!H72/RBA!H71)*400</f>
        <v>-1.3377938891388548</v>
      </c>
      <c r="K29" s="38">
        <f>RBA!I72</f>
        <v>3.75</v>
      </c>
      <c r="L29" s="37">
        <f>LN(RBA!K72)</f>
        <v>5.0422050180625497</v>
      </c>
      <c r="M29" s="37">
        <f>LN(RBA!L72)</f>
        <v>6.5556356580726503</v>
      </c>
      <c r="N29" s="37">
        <f>LN(RBA!O72)</f>
        <v>4.7313590329140611</v>
      </c>
      <c r="O29" s="37">
        <f>LN(RBA!N72)</f>
        <v>10.846566261166666</v>
      </c>
      <c r="P29" s="41">
        <v>12.28356921499353</v>
      </c>
      <c r="Q29" s="41">
        <v>11.63777425599384</v>
      </c>
      <c r="R29" s="41">
        <v>4.079363027039431</v>
      </c>
      <c r="S29" s="41">
        <v>8.8407711888253608</v>
      </c>
      <c r="T29" s="41">
        <v>8.8245718943853166</v>
      </c>
      <c r="U29" s="41">
        <v>2.4281854770922671</v>
      </c>
      <c r="V29" s="41">
        <v>3.2180292823990961</v>
      </c>
      <c r="W29" s="41">
        <v>2.0624991512404285</v>
      </c>
      <c r="X29" s="41">
        <v>2.7998304372239362</v>
      </c>
      <c r="Y29" s="42">
        <v>5.0945880313445064</v>
      </c>
      <c r="Z29" s="41">
        <v>5.0919882135202785</v>
      </c>
      <c r="AA29" s="41">
        <v>6.5693190822156353</v>
      </c>
      <c r="AB29" s="41">
        <v>4.6944995778639615</v>
      </c>
      <c r="AC29" s="41">
        <v>10.866283595249714</v>
      </c>
      <c r="AD29" s="44">
        <v>-2.1811184442299236E-2</v>
      </c>
      <c r="AE29" s="44">
        <v>4.2917257994794511E-3</v>
      </c>
      <c r="AF29" s="44">
        <v>-6.9233002053801229E-3</v>
      </c>
      <c r="AG29" s="44">
        <v>-1.9187711888253611</v>
      </c>
      <c r="AH29" s="44">
        <v>-2.1045718943853178</v>
      </c>
      <c r="AI29" s="44">
        <v>-0.85967875823417828</v>
      </c>
      <c r="AJ29" s="44">
        <v>-2.0315886044329781</v>
      </c>
      <c r="AK29" s="44">
        <v>-3.4420152038742096</v>
      </c>
      <c r="AL29" s="44">
        <v>-4.1376243263627908</v>
      </c>
      <c r="AM29" s="45">
        <v>-1.3445880313445064</v>
      </c>
      <c r="AN29" s="44">
        <v>-4.9783195457728802E-2</v>
      </c>
      <c r="AO29" s="44">
        <v>-1.3683424142985068E-2</v>
      </c>
      <c r="AP29" s="44">
        <v>3.6859455050099577E-2</v>
      </c>
      <c r="AQ29" s="44">
        <v>-1.9717334083047433E-2</v>
      </c>
      <c r="AR29" s="37">
        <f t="shared" si="0"/>
        <v>-2.1811184442299236E-2</v>
      </c>
      <c r="AS29" s="37">
        <f t="shared" si="1"/>
        <v>-2.1811184442299236E-2</v>
      </c>
    </row>
    <row r="30" spans="1:45">
      <c r="A30" s="39">
        <v>33877</v>
      </c>
      <c r="B30" s="37">
        <f>LN(RBA!D73)</f>
        <v>12.271574764757949</v>
      </c>
      <c r="C30" s="37">
        <f>LN(RBA!M73)</f>
        <v>11.64408529766825</v>
      </c>
      <c r="D30" s="37">
        <f>LN(RBA!G73)</f>
        <v>4.0552571735140539</v>
      </c>
      <c r="E30" s="37">
        <f>RBA!B73</f>
        <v>5.8456666666666663</v>
      </c>
      <c r="F30" s="37">
        <f>RBA!C73</f>
        <v>5.7700000000000005</v>
      </c>
      <c r="G30" s="37">
        <f>RBA!F73/RBA!F69*100-100</f>
        <v>1.2079746922574657</v>
      </c>
      <c r="H30" s="37">
        <f>RBA!H73/RBA!H69*100-100</f>
        <v>0.84317032040472384</v>
      </c>
      <c r="I30" s="37">
        <f>LN(RBA!F73/RBA!F72)*400</f>
        <v>-9.1872493291751567E-2</v>
      </c>
      <c r="J30" s="37">
        <f>LN(RBA!H73/RBA!H72)*400</f>
        <v>0.66945622321178877</v>
      </c>
      <c r="K30" s="38">
        <f>RBA!I73</f>
        <v>3.1666666666666665</v>
      </c>
      <c r="L30" s="37">
        <f>LN(RBA!K73)</f>
        <v>5.1452710766576502</v>
      </c>
      <c r="M30" s="37">
        <f>LN(RBA!L73)</f>
        <v>6.5713016421879464</v>
      </c>
      <c r="N30" s="37">
        <f>LN(RBA!O73)</f>
        <v>4.6643727556975216</v>
      </c>
      <c r="O30" s="37">
        <f>LN(RBA!N73)</f>
        <v>10.874406611389198</v>
      </c>
      <c r="P30" s="41">
        <v>12.290279236565736</v>
      </c>
      <c r="Q30" s="41">
        <v>11.643916278373675</v>
      </c>
      <c r="R30" s="41">
        <v>4.0749347183069933</v>
      </c>
      <c r="S30" s="41">
        <v>8.4218303691849119</v>
      </c>
      <c r="T30" s="41">
        <v>8.4168146452805495</v>
      </c>
      <c r="U30" s="41">
        <v>2.2203302053739344</v>
      </c>
      <c r="V30" s="41">
        <v>3.003482480852389</v>
      </c>
      <c r="W30" s="41">
        <v>1.9042244521679259</v>
      </c>
      <c r="X30" s="41">
        <v>2.6404527064177623</v>
      </c>
      <c r="Y30" s="42">
        <v>4.9408676539265235</v>
      </c>
      <c r="Z30" s="41">
        <v>5.1229203797085008</v>
      </c>
      <c r="AA30" s="41">
        <v>6.5863044877859629</v>
      </c>
      <c r="AB30" s="41">
        <v>4.6870175906188178</v>
      </c>
      <c r="AC30" s="41">
        <v>10.871050748778909</v>
      </c>
      <c r="AD30" s="44">
        <v>-1.8704471807787115E-2</v>
      </c>
      <c r="AE30" s="44">
        <v>1.690192945744684E-4</v>
      </c>
      <c r="AF30" s="44">
        <v>-1.9677544792939372E-2</v>
      </c>
      <c r="AG30" s="44">
        <v>-2.5761637025182456</v>
      </c>
      <c r="AH30" s="44">
        <v>-2.646814645280549</v>
      </c>
      <c r="AI30" s="44">
        <v>-1.0123555131164688</v>
      </c>
      <c r="AJ30" s="44">
        <v>-2.1603121604476652</v>
      </c>
      <c r="AK30" s="44">
        <v>-1.9960969454596775</v>
      </c>
      <c r="AL30" s="44">
        <v>-1.9709964832059734</v>
      </c>
      <c r="AM30" s="45">
        <v>-1.774200987259857</v>
      </c>
      <c r="AN30" s="44">
        <v>2.2350696949149373E-2</v>
      </c>
      <c r="AO30" s="44">
        <v>-1.5002845598016457E-2</v>
      </c>
      <c r="AP30" s="44">
        <v>-2.2644834921296209E-2</v>
      </c>
      <c r="AQ30" s="44">
        <v>3.3558626102880851E-3</v>
      </c>
      <c r="AR30" s="37">
        <f t="shared" si="0"/>
        <v>-1.8704471807787115E-2</v>
      </c>
      <c r="AS30" s="37">
        <f t="shared" si="1"/>
        <v>-1.8704471807787115E-2</v>
      </c>
    </row>
    <row r="31" spans="1:45">
      <c r="A31" s="39">
        <v>33969</v>
      </c>
      <c r="B31" s="37">
        <f>LN(RBA!D74)</f>
        <v>12.292089778422906</v>
      </c>
      <c r="C31" s="37">
        <f>LN(RBA!M74)</f>
        <v>11.647368941519719</v>
      </c>
      <c r="D31" s="37">
        <f>LN(RBA!G74)</f>
        <v>4.0412953411322849</v>
      </c>
      <c r="E31" s="37">
        <f>RBA!B74</f>
        <v>5.7676666666666669</v>
      </c>
      <c r="F31" s="37">
        <f>RBA!C74</f>
        <v>5.88</v>
      </c>
      <c r="G31" s="37">
        <f>RBA!F74/RBA!F70*100-100</f>
        <v>0.25147332680602119</v>
      </c>
      <c r="H31" s="37">
        <f>RBA!H74/RBA!H70*100-100</f>
        <v>0.33388981636059611</v>
      </c>
      <c r="I31" s="37">
        <f>LN(RBA!F74/RBA!F73)*400</f>
        <v>-0.26407138553434339</v>
      </c>
      <c r="J31" s="37">
        <f>LN(RBA!H74/RBA!H73)*400</f>
        <v>2.0016722338303801</v>
      </c>
      <c r="K31" s="38">
        <f>RBA!I74</f>
        <v>3</v>
      </c>
      <c r="L31" s="37">
        <f>LN(RBA!K74)</f>
        <v>5.1627954226616506</v>
      </c>
      <c r="M31" s="37">
        <f>LN(RBA!L74)</f>
        <v>6.5789483883858777</v>
      </c>
      <c r="N31" s="37">
        <f>LN(RBA!O74)</f>
        <v>4.6344002862362315</v>
      </c>
      <c r="O31" s="37">
        <f>LN(RBA!N74)</f>
        <v>10.906711658357755</v>
      </c>
      <c r="P31" s="41">
        <v>12.297308908496028</v>
      </c>
      <c r="Q31" s="41">
        <v>11.650164253023879</v>
      </c>
      <c r="R31" s="41">
        <v>4.0707144133488784</v>
      </c>
      <c r="S31" s="41">
        <v>8.034410256346634</v>
      </c>
      <c r="T31" s="41">
        <v>8.0423791478537101</v>
      </c>
      <c r="U31" s="41">
        <v>2.0401906877464837</v>
      </c>
      <c r="V31" s="41">
        <v>2.8180537899383418</v>
      </c>
      <c r="W31" s="41">
        <v>1.7731627122826461</v>
      </c>
      <c r="X31" s="41">
        <v>2.5090771370046849</v>
      </c>
      <c r="Y31" s="42">
        <v>4.8117784968007635</v>
      </c>
      <c r="Z31" s="41">
        <v>5.1538983888011494</v>
      </c>
      <c r="AA31" s="41">
        <v>6.6029869585533216</v>
      </c>
      <c r="AB31" s="41">
        <v>4.6795948693552996</v>
      </c>
      <c r="AC31" s="41">
        <v>10.875945223622356</v>
      </c>
      <c r="AD31" s="44">
        <v>-5.2191300731223578E-3</v>
      </c>
      <c r="AE31" s="44">
        <v>-2.7953115041601251E-3</v>
      </c>
      <c r="AF31" s="44">
        <v>-2.9419072216593456E-2</v>
      </c>
      <c r="AG31" s="44">
        <v>-2.266743589679967</v>
      </c>
      <c r="AH31" s="44">
        <v>-2.1623791478537102</v>
      </c>
      <c r="AI31" s="44">
        <v>-1.7887173609404625</v>
      </c>
      <c r="AJ31" s="44">
        <v>-2.4841639735777457</v>
      </c>
      <c r="AK31" s="44">
        <v>-2.0372340978169894</v>
      </c>
      <c r="AL31" s="44">
        <v>-0.50740490317430487</v>
      </c>
      <c r="AM31" s="45">
        <v>-1.8117784968007635</v>
      </c>
      <c r="AN31" s="44">
        <v>8.8970338605012245E-3</v>
      </c>
      <c r="AO31" s="44">
        <v>-2.4038570167443929E-2</v>
      </c>
      <c r="AP31" s="44">
        <v>-4.5194583119068099E-2</v>
      </c>
      <c r="AQ31" s="44">
        <v>3.0766434735399528E-2</v>
      </c>
      <c r="AR31" s="37">
        <f t="shared" si="0"/>
        <v>-5.2191300731223578E-3</v>
      </c>
      <c r="AS31" s="37">
        <f t="shared" si="1"/>
        <v>-5.2191300731223578E-3</v>
      </c>
    </row>
    <row r="32" spans="1:45">
      <c r="A32" s="39">
        <v>34059</v>
      </c>
      <c r="B32" s="37">
        <f>LN(RBA!D75)</f>
        <v>12.299139401649459</v>
      </c>
      <c r="C32" s="37">
        <f>LN(RBA!M75)</f>
        <v>11.646931744817962</v>
      </c>
      <c r="D32" s="37">
        <f>LN(RBA!G75)</f>
        <v>4.0430512678345503</v>
      </c>
      <c r="E32" s="37">
        <f>RBA!B75</f>
        <v>5.7023333333333328</v>
      </c>
      <c r="F32" s="37">
        <f>RBA!C75</f>
        <v>5.6933333333333325</v>
      </c>
      <c r="G32" s="37">
        <f>RBA!F75/RBA!F71*100-100</f>
        <v>0.54961288924857854</v>
      </c>
      <c r="H32" s="37">
        <f>RBA!H75/RBA!H71*100-100</f>
        <v>1.1686143572621006</v>
      </c>
      <c r="I32" s="37">
        <f>LN(RBA!F75/RBA!F74)*400</f>
        <v>3.9278920475699461</v>
      </c>
      <c r="J32" s="37">
        <f>LN(RBA!H75/RBA!H74)*400</f>
        <v>3.3140206136427457</v>
      </c>
      <c r="K32" s="38">
        <f>RBA!I75</f>
        <v>3</v>
      </c>
      <c r="L32" s="37">
        <f>LN(RBA!K75)</f>
        <v>5.1995958748298534</v>
      </c>
      <c r="M32" s="37">
        <f>LN(RBA!L75)</f>
        <v>6.5972984869402049</v>
      </c>
      <c r="N32" s="37">
        <f>LN(RBA!O75)</f>
        <v>4.6273445602197256</v>
      </c>
      <c r="O32" s="37">
        <f>LN(RBA!N75)</f>
        <v>10.867953021147859</v>
      </c>
      <c r="P32" s="41">
        <v>12.304655976022312</v>
      </c>
      <c r="Q32" s="41">
        <v>11.656553397332459</v>
      </c>
      <c r="R32" s="41">
        <v>4.0668296396026031</v>
      </c>
      <c r="S32" s="41">
        <v>7.6824285685323233</v>
      </c>
      <c r="T32" s="41">
        <v>7.7045651996304532</v>
      </c>
      <c r="U32" s="41">
        <v>1.8878290964206961</v>
      </c>
      <c r="V32" s="41">
        <v>2.6617030713657233</v>
      </c>
      <c r="W32" s="41">
        <v>1.6674548819963941</v>
      </c>
      <c r="X32" s="41">
        <v>2.4029192852914938</v>
      </c>
      <c r="Y32" s="42">
        <v>4.7093769896082316</v>
      </c>
      <c r="Z32" s="41">
        <v>5.1848031868388604</v>
      </c>
      <c r="AA32" s="41">
        <v>6.6194907445792337</v>
      </c>
      <c r="AB32" s="41">
        <v>4.6724664233188209</v>
      </c>
      <c r="AC32" s="41">
        <v>10.880991853459857</v>
      </c>
      <c r="AD32" s="44">
        <v>-5.5165743728533556E-3</v>
      </c>
      <c r="AE32" s="44">
        <v>-9.6216525144967591E-3</v>
      </c>
      <c r="AF32" s="44">
        <v>-2.3778371768052864E-2</v>
      </c>
      <c r="AG32" s="44">
        <v>-1.9800952351989904</v>
      </c>
      <c r="AH32" s="44">
        <v>-2.0112318662971207</v>
      </c>
      <c r="AI32" s="44">
        <v>-1.3382162071721175</v>
      </c>
      <c r="AJ32" s="44">
        <v>-1.4930887141036226</v>
      </c>
      <c r="AK32" s="44">
        <v>2.2604371655735518</v>
      </c>
      <c r="AL32" s="44">
        <v>0.9111013283512519</v>
      </c>
      <c r="AM32" s="45">
        <v>-1.7093769896082316</v>
      </c>
      <c r="AN32" s="44">
        <v>1.4792687990992981E-2</v>
      </c>
      <c r="AO32" s="44">
        <v>-2.2192257639028767E-2</v>
      </c>
      <c r="AP32" s="44">
        <v>-4.5121863099095272E-2</v>
      </c>
      <c r="AQ32" s="44">
        <v>-1.303883231199876E-2</v>
      </c>
      <c r="AR32" s="37">
        <f t="shared" si="0"/>
        <v>-5.5165743728533556E-3</v>
      </c>
      <c r="AS32" s="37">
        <f t="shared" si="1"/>
        <v>-5.5165743728533556E-3</v>
      </c>
    </row>
    <row r="33" spans="1:45">
      <c r="A33" s="39">
        <v>34150</v>
      </c>
      <c r="B33" s="37">
        <f>LN(RBA!D76)</f>
        <v>12.304962773303497</v>
      </c>
      <c r="C33" s="37">
        <f>LN(RBA!M76)</f>
        <v>11.65486763761084</v>
      </c>
      <c r="D33" s="37">
        <f>LN(RBA!G76)</f>
        <v>4.0127729085282891</v>
      </c>
      <c r="E33" s="37">
        <f>RBA!B76</f>
        <v>5.2593333333333341</v>
      </c>
      <c r="F33" s="37">
        <f>RBA!C76</f>
        <v>5.2133333333333338</v>
      </c>
      <c r="G33" s="37">
        <f>RBA!F76/RBA!F72*100-100</f>
        <v>1.3132787296152628</v>
      </c>
      <c r="H33" s="37">
        <f>RBA!H76/RBA!H72*100-100</f>
        <v>1.842546063651568</v>
      </c>
      <c r="I33" s="37">
        <f>LN(RBA!F76/RBA!F75)*400</f>
        <v>1.6469717873595036</v>
      </c>
      <c r="J33" s="37">
        <f>LN(RBA!H76/RBA!H75)*400</f>
        <v>1.3179583587409938</v>
      </c>
      <c r="K33" s="38">
        <f>RBA!I76</f>
        <v>3</v>
      </c>
      <c r="L33" s="37">
        <f>LN(RBA!K76)</f>
        <v>5.2473503347205419</v>
      </c>
      <c r="M33" s="37">
        <f>LN(RBA!L76)</f>
        <v>6.6098046650535576</v>
      </c>
      <c r="N33" s="37">
        <f>LN(RBA!O76)</f>
        <v>4.5978963116066325</v>
      </c>
      <c r="O33" s="37">
        <f>LN(RBA!N76)</f>
        <v>10.889192400494602</v>
      </c>
      <c r="P33" s="41">
        <v>12.312314922426198</v>
      </c>
      <c r="Q33" s="41">
        <v>11.66311718161773</v>
      </c>
      <c r="R33" s="41">
        <v>4.0633895375855467</v>
      </c>
      <c r="S33" s="41">
        <v>7.3683863092202255</v>
      </c>
      <c r="T33" s="41">
        <v>7.405321111169024</v>
      </c>
      <c r="U33" s="41">
        <v>1.762189655256764</v>
      </c>
      <c r="V33" s="41">
        <v>2.532837584359815</v>
      </c>
      <c r="W33" s="41">
        <v>1.5839686404098396</v>
      </c>
      <c r="X33" s="41">
        <v>2.3188775795204952</v>
      </c>
      <c r="Y33" s="42">
        <v>4.6345872004294302</v>
      </c>
      <c r="Z33" s="41">
        <v>5.2155212805084314</v>
      </c>
      <c r="AA33" s="41">
        <v>6.6359250718188667</v>
      </c>
      <c r="AB33" s="41">
        <v>4.6658390151403468</v>
      </c>
      <c r="AC33" s="41">
        <v>10.886234700992924</v>
      </c>
      <c r="AD33" s="44">
        <v>-7.3521491227008795E-3</v>
      </c>
      <c r="AE33" s="44">
        <v>-8.2495440068903747E-3</v>
      </c>
      <c r="AF33" s="44">
        <v>-5.0616629057257612E-2</v>
      </c>
      <c r="AG33" s="44">
        <v>-2.1090529758868914</v>
      </c>
      <c r="AH33" s="44">
        <v>-2.1919877778356902</v>
      </c>
      <c r="AI33" s="44">
        <v>-0.44891092564150115</v>
      </c>
      <c r="AJ33" s="44">
        <v>-0.69029152070824695</v>
      </c>
      <c r="AK33" s="44">
        <v>6.3003146949663913E-2</v>
      </c>
      <c r="AL33" s="44">
        <v>-1.0009192207795015</v>
      </c>
      <c r="AM33" s="45">
        <v>-1.6345872004294302</v>
      </c>
      <c r="AN33" s="44">
        <v>3.1829054212110464E-2</v>
      </c>
      <c r="AO33" s="44">
        <v>-2.6120406765309134E-2</v>
      </c>
      <c r="AP33" s="44">
        <v>-6.7942703533714344E-2</v>
      </c>
      <c r="AQ33" s="44">
        <v>2.9576995016782348E-3</v>
      </c>
      <c r="AR33" s="37">
        <f t="shared" si="0"/>
        <v>-7.3521491227008795E-3</v>
      </c>
      <c r="AS33" s="37">
        <f t="shared" si="1"/>
        <v>-7.3521491227008795E-3</v>
      </c>
    </row>
    <row r="34" spans="1:45">
      <c r="A34" s="39">
        <v>34242</v>
      </c>
      <c r="B34" s="37">
        <f>LN(RBA!D77)</f>
        <v>12.306180389506549</v>
      </c>
      <c r="C34" s="37">
        <f>LN(RBA!M77)</f>
        <v>11.652652624131763</v>
      </c>
      <c r="D34" s="37">
        <f>LN(RBA!G77)</f>
        <v>4.0073331852324712</v>
      </c>
      <c r="E34" s="37">
        <f>RBA!B77</f>
        <v>4.9113333333333324</v>
      </c>
      <c r="F34" s="37">
        <f>RBA!C77</f>
        <v>4.8966666666666674</v>
      </c>
      <c r="G34" s="37">
        <f>RBA!F77/RBA!F73*100-100</f>
        <v>1.110531629876931</v>
      </c>
      <c r="H34" s="37">
        <f>RBA!H77/RBA!H73*100-100</f>
        <v>2.1739130434782652</v>
      </c>
      <c r="I34" s="37">
        <f>LN(RBA!F77/RBA!F76)*400</f>
        <v>-0.89315043456441867</v>
      </c>
      <c r="J34" s="37">
        <f>LN(RBA!H77/RBA!H76)*400</f>
        <v>1.968830882171382</v>
      </c>
      <c r="K34" s="38">
        <f>RBA!I77</f>
        <v>3</v>
      </c>
      <c r="L34" s="37">
        <f>LN(RBA!K77)</f>
        <v>5.2649311992803716</v>
      </c>
      <c r="M34" s="37">
        <f>LN(RBA!L77)</f>
        <v>6.6241568570679394</v>
      </c>
      <c r="N34" s="37">
        <f>LN(RBA!O77)</f>
        <v>4.5541560704253392</v>
      </c>
      <c r="O34" s="37">
        <f>LN(RBA!N77)</f>
        <v>10.856655869967517</v>
      </c>
      <c r="P34" s="41">
        <v>12.320276783130314</v>
      </c>
      <c r="Q34" s="41">
        <v>11.669883062665187</v>
      </c>
      <c r="R34" s="41">
        <v>4.060488386332735</v>
      </c>
      <c r="S34" s="41">
        <v>7.0935469223665875</v>
      </c>
      <c r="T34" s="41">
        <v>7.1453381731112326</v>
      </c>
      <c r="U34" s="41">
        <v>1.6613802029853972</v>
      </c>
      <c r="V34" s="41">
        <v>2.4289314076995847</v>
      </c>
      <c r="W34" s="41">
        <v>1.5209844398521355</v>
      </c>
      <c r="X34" s="41">
        <v>2.2544198862642144</v>
      </c>
      <c r="Y34" s="42">
        <v>4.5872648367263587</v>
      </c>
      <c r="Z34" s="41">
        <v>5.2459484219266557</v>
      </c>
      <c r="AA34" s="41">
        <v>6.652385296066365</v>
      </c>
      <c r="AB34" s="41">
        <v>4.6598912062864057</v>
      </c>
      <c r="AC34" s="41">
        <v>10.891709679652877</v>
      </c>
      <c r="AD34" s="44">
        <v>-1.4096393623765024E-2</v>
      </c>
      <c r="AE34" s="44">
        <v>-1.7230438533424319E-2</v>
      </c>
      <c r="AF34" s="44">
        <v>-5.3155201100263838E-2</v>
      </c>
      <c r="AG34" s="44">
        <v>-2.182213589033255</v>
      </c>
      <c r="AH34" s="44">
        <v>-2.2486715064445653</v>
      </c>
      <c r="AI34" s="44">
        <v>-0.55084857310846624</v>
      </c>
      <c r="AJ34" s="44">
        <v>-0.25501836422131952</v>
      </c>
      <c r="AK34" s="44">
        <v>-2.4141348744165541</v>
      </c>
      <c r="AL34" s="44">
        <v>-0.28558900409283239</v>
      </c>
      <c r="AM34" s="45">
        <v>-1.5872648367263587</v>
      </c>
      <c r="AN34" s="44">
        <v>1.8982777353715896E-2</v>
      </c>
      <c r="AO34" s="44">
        <v>-2.8228438998425531E-2</v>
      </c>
      <c r="AP34" s="44">
        <v>-0.10573513586106653</v>
      </c>
      <c r="AQ34" s="44">
        <v>-3.5053809685360093E-2</v>
      </c>
      <c r="AR34" s="37">
        <f t="shared" si="0"/>
        <v>-1.4096393623765024E-2</v>
      </c>
      <c r="AS34" s="37">
        <f t="shared" si="1"/>
        <v>-1.4096393623765024E-2</v>
      </c>
    </row>
    <row r="35" spans="1:45">
      <c r="A35" s="39">
        <v>34334</v>
      </c>
      <c r="B35" s="37">
        <f>LN(RBA!D78)</f>
        <v>12.324402198485435</v>
      </c>
      <c r="C35" s="37">
        <f>LN(RBA!M78)</f>
        <v>11.669390607218956</v>
      </c>
      <c r="D35" s="37">
        <f>LN(RBA!G78)</f>
        <v>4.00369019395397</v>
      </c>
      <c r="E35" s="37">
        <f>RBA!B78</f>
        <v>4.7080000000000002</v>
      </c>
      <c r="F35" s="37">
        <f>RBA!C78</f>
        <v>4.8033333333333337</v>
      </c>
      <c r="G35" s="37">
        <f>RBA!F78/RBA!F74*100-100</f>
        <v>1.4538418447752548</v>
      </c>
      <c r="H35" s="37">
        <f>RBA!H78/RBA!H74*100-100</f>
        <v>1.8302828618968334</v>
      </c>
      <c r="I35" s="37">
        <f>LN(RBA!F78/RBA!F77)*400</f>
        <v>1.0917861632334567</v>
      </c>
      <c r="J35" s="37">
        <f>LN(RBA!H78/RBA!H77)*400</f>
        <v>0.65412933629233516</v>
      </c>
      <c r="K35" s="38">
        <f>RBA!I78</f>
        <v>3</v>
      </c>
      <c r="L35" s="37">
        <f>LN(RBA!K78)</f>
        <v>5.3092325782885421</v>
      </c>
      <c r="M35" s="37">
        <f>LN(RBA!L78)</f>
        <v>6.6380859977309941</v>
      </c>
      <c r="N35" s="37">
        <f>LN(RBA!O78)</f>
        <v>4.5553779769791989</v>
      </c>
      <c r="O35" s="37">
        <f>LN(RBA!N78)</f>
        <v>10.875398404571856</v>
      </c>
      <c r="P35" s="41">
        <v>12.328527998464077</v>
      </c>
      <c r="Q35" s="41">
        <v>11.676873341295313</v>
      </c>
      <c r="R35" s="41">
        <v>4.0581888294860313</v>
      </c>
      <c r="S35" s="41">
        <v>6.857855693817724</v>
      </c>
      <c r="T35" s="41">
        <v>6.923937683737738</v>
      </c>
      <c r="U35" s="41">
        <v>1.5832280090087789</v>
      </c>
      <c r="V35" s="41">
        <v>2.3470271879635547</v>
      </c>
      <c r="W35" s="41">
        <v>1.4768221096192775</v>
      </c>
      <c r="X35" s="41">
        <v>2.2063884975821888</v>
      </c>
      <c r="Y35" s="42">
        <v>4.5662439889607453</v>
      </c>
      <c r="Z35" s="41">
        <v>5.2760002563692048</v>
      </c>
      <c r="AA35" s="41">
        <v>6.6689504478616417</v>
      </c>
      <c r="AB35" s="41">
        <v>4.6547590940338148</v>
      </c>
      <c r="AC35" s="41">
        <v>10.897454551433217</v>
      </c>
      <c r="AD35" s="44">
        <v>-4.1257999786417088E-3</v>
      </c>
      <c r="AE35" s="44">
        <v>-7.4827340763565786E-3</v>
      </c>
      <c r="AF35" s="44">
        <v>-5.4498635532061357E-2</v>
      </c>
      <c r="AG35" s="44">
        <v>-2.1498556938177238</v>
      </c>
      <c r="AH35" s="44">
        <v>-2.1206043504044043</v>
      </c>
      <c r="AI35" s="44">
        <v>-0.12938616423352411</v>
      </c>
      <c r="AJ35" s="44">
        <v>-0.51674432606672127</v>
      </c>
      <c r="AK35" s="44">
        <v>-0.38503594638582084</v>
      </c>
      <c r="AL35" s="44">
        <v>-1.5522591612898538</v>
      </c>
      <c r="AM35" s="45">
        <v>-1.5662439889607453</v>
      </c>
      <c r="AN35" s="44">
        <v>3.3232321919337338E-2</v>
      </c>
      <c r="AO35" s="44">
        <v>-3.0864450130647647E-2</v>
      </c>
      <c r="AP35" s="44">
        <v>-9.9381117054615942E-2</v>
      </c>
      <c r="AQ35" s="44">
        <v>-2.205614686136137E-2</v>
      </c>
      <c r="AR35" s="37">
        <f t="shared" si="0"/>
        <v>-4.1257999786417088E-3</v>
      </c>
      <c r="AS35" s="37">
        <f t="shared" si="1"/>
        <v>-4.1257999786417088E-3</v>
      </c>
    </row>
    <row r="36" spans="1:45">
      <c r="A36" s="39">
        <v>34424</v>
      </c>
      <c r="B36" s="37">
        <f>LN(RBA!D79)</f>
        <v>12.340581685102142</v>
      </c>
      <c r="C36" s="37">
        <f>LN(RBA!M79)</f>
        <v>11.674950772656802</v>
      </c>
      <c r="D36" s="37">
        <f>LN(RBA!G79)</f>
        <v>4.014579593753238</v>
      </c>
      <c r="E36" s="37">
        <f>RBA!B79</f>
        <v>4.713000000000001</v>
      </c>
      <c r="F36" s="37">
        <f>RBA!C79</f>
        <v>4.8299999999999992</v>
      </c>
      <c r="G36" s="37">
        <f>RBA!F79/RBA!F75*100-100</f>
        <v>0.81410436410396869</v>
      </c>
      <c r="H36" s="37">
        <f>RBA!H79/RBA!H75*100-100</f>
        <v>1.4851485148514882</v>
      </c>
      <c r="I36" s="37">
        <f>LN(RBA!F79/RBA!F78)*400</f>
        <v>1.3976261270737176</v>
      </c>
      <c r="J36" s="37">
        <f>LN(RBA!H79/RBA!H78)*400</f>
        <v>1.9559941176767082</v>
      </c>
      <c r="K36" s="38">
        <f>RBA!I79</f>
        <v>3.25</v>
      </c>
      <c r="L36" s="37">
        <f>LN(RBA!K79)</f>
        <v>5.361963301949455</v>
      </c>
      <c r="M36" s="37">
        <f>LN(RBA!L79)</f>
        <v>6.6610180735014826</v>
      </c>
      <c r="N36" s="37">
        <f>LN(RBA!O79)</f>
        <v>4.6266509699723413</v>
      </c>
      <c r="O36" s="37">
        <f>LN(RBA!N79)</f>
        <v>10.894121086132241</v>
      </c>
      <c r="P36" s="41">
        <v>12.337046198510885</v>
      </c>
      <c r="Q36" s="41">
        <v>11.684099549304502</v>
      </c>
      <c r="R36" s="41">
        <v>4.0565202886866096</v>
      </c>
      <c r="S36" s="41">
        <v>6.6598940259268007</v>
      </c>
      <c r="T36" s="41">
        <v>6.7390355216376676</v>
      </c>
      <c r="U36" s="41">
        <v>1.5252160623708984</v>
      </c>
      <c r="V36" s="41">
        <v>2.2840081852526088</v>
      </c>
      <c r="W36" s="41">
        <v>1.4482926447107505</v>
      </c>
      <c r="X36" s="41">
        <v>2.1714472124063966</v>
      </c>
      <c r="Y36" s="42">
        <v>4.5693667070713628</v>
      </c>
      <c r="Z36" s="41">
        <v>5.3056042933475949</v>
      </c>
      <c r="AA36" s="41">
        <v>6.6856819149702318</v>
      </c>
      <c r="AB36" s="41">
        <v>4.6505126911994754</v>
      </c>
      <c r="AC36" s="41">
        <v>10.90348516969639</v>
      </c>
      <c r="AD36" s="44">
        <v>3.535486591257353E-3</v>
      </c>
      <c r="AE36" s="44">
        <v>-9.1487766477005295E-3</v>
      </c>
      <c r="AF36" s="44">
        <v>-4.1940694933371603E-2</v>
      </c>
      <c r="AG36" s="44">
        <v>-1.9468940259267997</v>
      </c>
      <c r="AH36" s="44">
        <v>-1.9090355216376684</v>
      </c>
      <c r="AI36" s="44">
        <v>-0.71111169826692966</v>
      </c>
      <c r="AJ36" s="44">
        <v>-0.7988596704011206</v>
      </c>
      <c r="AK36" s="44">
        <v>-5.0666517637032893E-2</v>
      </c>
      <c r="AL36" s="44">
        <v>-0.21545309472968843</v>
      </c>
      <c r="AM36" s="45">
        <v>-1.3193667070713628</v>
      </c>
      <c r="AN36" s="44">
        <v>5.6359008601860161E-2</v>
      </c>
      <c r="AO36" s="44">
        <v>-2.4663841468749226E-2</v>
      </c>
      <c r="AP36" s="44">
        <v>-2.3861721227134147E-2</v>
      </c>
      <c r="AQ36" s="44">
        <v>-9.3640835641490838E-3</v>
      </c>
      <c r="AR36" s="37">
        <f t="shared" si="0"/>
        <v>3.535486591257353E-3</v>
      </c>
      <c r="AS36" s="37">
        <f t="shared" si="1"/>
        <v>3.535486591257353E-3</v>
      </c>
    </row>
    <row r="37" spans="1:45">
      <c r="A37" s="39">
        <v>34515</v>
      </c>
      <c r="B37" s="37">
        <f>LN(RBA!D80)</f>
        <v>12.352503604842212</v>
      </c>
      <c r="C37" s="37">
        <f>LN(RBA!M80)</f>
        <v>11.681021314500201</v>
      </c>
      <c r="D37" s="37">
        <f>LN(RBA!G80)</f>
        <v>4.01096295328305</v>
      </c>
      <c r="E37" s="37">
        <f>RBA!B80</f>
        <v>4.6813333333333338</v>
      </c>
      <c r="F37" s="37">
        <f>RBA!C80</f>
        <v>4.9633333333333338</v>
      </c>
      <c r="G37" s="37">
        <f>RBA!F80/RBA!F76*100-100</f>
        <v>0.52178238259725163</v>
      </c>
      <c r="H37" s="37">
        <f>RBA!H80/RBA!H76*100-100</f>
        <v>1.8092105263157947</v>
      </c>
      <c r="I37" s="37">
        <f>LN(RBA!F80/RBA!F79)*400</f>
        <v>0.48544140491214982</v>
      </c>
      <c r="J37" s="37">
        <f>LN(RBA!H80/RBA!H79)*400</f>
        <v>2.5932019512313249</v>
      </c>
      <c r="K37" s="38">
        <f>RBA!I80</f>
        <v>4.083333333333333</v>
      </c>
      <c r="L37" s="37">
        <f>LN(RBA!K80)</f>
        <v>5.3958387362327738</v>
      </c>
      <c r="M37" s="37">
        <f>LN(RBA!L80)</f>
        <v>6.684097845653179</v>
      </c>
      <c r="N37" s="37">
        <f>LN(RBA!O80)</f>
        <v>4.6277701841293828</v>
      </c>
      <c r="O37" s="37">
        <f>LN(RBA!N80)</f>
        <v>10.893883399417065</v>
      </c>
      <c r="P37" s="41">
        <v>12.345806434729148</v>
      </c>
      <c r="Q37" s="41">
        <v>11.691568541780361</v>
      </c>
      <c r="R37" s="41">
        <v>4.0554781239284372</v>
      </c>
      <c r="S37" s="41">
        <v>6.4968996612383485</v>
      </c>
      <c r="T37" s="41">
        <v>6.5872221876811485</v>
      </c>
      <c r="U37" s="41">
        <v>1.4847464857631001</v>
      </c>
      <c r="V37" s="41">
        <v>2.2364346944638389</v>
      </c>
      <c r="W37" s="41">
        <v>1.4319663926595476</v>
      </c>
      <c r="X37" s="41">
        <v>2.1452896676930107</v>
      </c>
      <c r="Y37" s="42">
        <v>4.5934961385038831</v>
      </c>
      <c r="Z37" s="41">
        <v>5.334708812574541</v>
      </c>
      <c r="AA37" s="41">
        <v>6.7026217948763387</v>
      </c>
      <c r="AB37" s="41">
        <v>4.6471598974021324</v>
      </c>
      <c r="AC37" s="41">
        <v>10.909803602713053</v>
      </c>
      <c r="AD37" s="44">
        <v>6.6971701130640326E-3</v>
      </c>
      <c r="AE37" s="44">
        <v>-1.0547227280159888E-2</v>
      </c>
      <c r="AF37" s="44">
        <v>-4.4515170645387236E-2</v>
      </c>
      <c r="AG37" s="44">
        <v>-1.8155663279050147</v>
      </c>
      <c r="AH37" s="44">
        <v>-1.6238888543478147</v>
      </c>
      <c r="AI37" s="44">
        <v>-0.96296410316584846</v>
      </c>
      <c r="AJ37" s="44">
        <v>-0.4272241681480442</v>
      </c>
      <c r="AK37" s="44">
        <v>-0.94652498774739779</v>
      </c>
      <c r="AL37" s="44">
        <v>0.44791228353831425</v>
      </c>
      <c r="AM37" s="45">
        <v>-0.51016280517055002</v>
      </c>
      <c r="AN37" s="44">
        <v>6.1129923658232777E-2</v>
      </c>
      <c r="AO37" s="44">
        <v>-1.8523949223159697E-2</v>
      </c>
      <c r="AP37" s="44">
        <v>-1.9389713272749631E-2</v>
      </c>
      <c r="AQ37" s="44">
        <v>-1.5920203295987534E-2</v>
      </c>
      <c r="AR37" s="37">
        <f t="shared" ref="AR37:AR100" si="2">B37-P37</f>
        <v>6.6971701130640326E-3</v>
      </c>
      <c r="AS37" s="37">
        <f t="shared" ref="AS37:AS100" si="3">AD37</f>
        <v>6.6971701130640326E-3</v>
      </c>
    </row>
    <row r="38" spans="1:45">
      <c r="A38" s="39">
        <v>34607</v>
      </c>
      <c r="B38" s="37">
        <f>LN(RBA!D81)</f>
        <v>12.360179038662505</v>
      </c>
      <c r="C38" s="37">
        <f>LN(RBA!M81)</f>
        <v>11.699703742481125</v>
      </c>
      <c r="D38" s="37">
        <f>LN(RBA!G81)</f>
        <v>4.0181832012565364</v>
      </c>
      <c r="E38" s="37">
        <f>RBA!B81</f>
        <v>5.035333333333333</v>
      </c>
      <c r="F38" s="37">
        <f>RBA!C81</f>
        <v>5.6466666666666656</v>
      </c>
      <c r="G38" s="37">
        <f>RBA!F81/RBA!F77*100-100</f>
        <v>2.9235648877691744</v>
      </c>
      <c r="H38" s="37">
        <f>RBA!H81/RBA!H77*100-100</f>
        <v>1.963993453355144</v>
      </c>
      <c r="I38" s="37">
        <f>LN(RBA!F81/RBA!F80)*400</f>
        <v>8.5517216205163589</v>
      </c>
      <c r="J38" s="37">
        <f>LN(RBA!H81/RBA!H80)*400</f>
        <v>2.5764984411428298</v>
      </c>
      <c r="K38" s="38">
        <f>RBA!I81</f>
        <v>4.583333333333333</v>
      </c>
      <c r="L38" s="37">
        <f>LN(RBA!K81)</f>
        <v>5.4164425658819741</v>
      </c>
      <c r="M38" s="37">
        <f>LN(RBA!L81)</f>
        <v>6.6989681788845461</v>
      </c>
      <c r="N38" s="37">
        <f>LN(RBA!O81)</f>
        <v>4.6199315370288208</v>
      </c>
      <c r="O38" s="37">
        <f>LN(RBA!N81)</f>
        <v>10.918904809061551</v>
      </c>
      <c r="P38" s="41">
        <v>12.354785968256406</v>
      </c>
      <c r="Q38" s="41">
        <v>11.699281455825094</v>
      </c>
      <c r="R38" s="41">
        <v>4.0550314822711497</v>
      </c>
      <c r="S38" s="41">
        <v>6.3648935335306973</v>
      </c>
      <c r="T38" s="41">
        <v>6.4638950355372851</v>
      </c>
      <c r="U38" s="41">
        <v>1.4587769570653126</v>
      </c>
      <c r="V38" s="41">
        <v>2.2003677232003378</v>
      </c>
      <c r="W38" s="41">
        <v>1.4243820344251399</v>
      </c>
      <c r="X38" s="41">
        <v>2.1234748422139993</v>
      </c>
      <c r="Y38" s="42">
        <v>4.6346708265120604</v>
      </c>
      <c r="Z38" s="41">
        <v>5.3632973181431369</v>
      </c>
      <c r="AA38" s="41">
        <v>6.7197967701632519</v>
      </c>
      <c r="AB38" s="41">
        <v>4.6446936986847662</v>
      </c>
      <c r="AC38" s="41">
        <v>10.91640606620164</v>
      </c>
      <c r="AD38" s="44">
        <v>5.393070406098488E-3</v>
      </c>
      <c r="AE38" s="44">
        <v>4.2228665603083471E-4</v>
      </c>
      <c r="AF38" s="44">
        <v>-3.6848281014613349E-2</v>
      </c>
      <c r="AG38" s="44">
        <v>-1.3295602001973643</v>
      </c>
      <c r="AH38" s="44">
        <v>-0.81722836887061945</v>
      </c>
      <c r="AI38" s="44">
        <v>1.4647879307038618</v>
      </c>
      <c r="AJ38" s="44">
        <v>-0.23637426984519383</v>
      </c>
      <c r="AK38" s="44">
        <v>7.1273395860912192</v>
      </c>
      <c r="AL38" s="44">
        <v>0.45302359892883048</v>
      </c>
      <c r="AM38" s="45">
        <v>-5.1337493178727378E-2</v>
      </c>
      <c r="AN38" s="44">
        <v>5.314524773883722E-2</v>
      </c>
      <c r="AO38" s="44">
        <v>-2.0828591278705844E-2</v>
      </c>
      <c r="AP38" s="44">
        <v>-2.4762161655945469E-2</v>
      </c>
      <c r="AQ38" s="44">
        <v>2.4987428599114736E-3</v>
      </c>
      <c r="AR38" s="37">
        <f t="shared" si="2"/>
        <v>5.393070406098488E-3</v>
      </c>
      <c r="AS38" s="37">
        <f t="shared" si="3"/>
        <v>5.393070406098488E-3</v>
      </c>
    </row>
    <row r="39" spans="1:45">
      <c r="A39" s="39">
        <v>34699</v>
      </c>
      <c r="B39" s="37">
        <f>LN(RBA!D82)</f>
        <v>12.370595066697513</v>
      </c>
      <c r="C39" s="37">
        <f>LN(RBA!M82)</f>
        <v>11.705189101758231</v>
      </c>
      <c r="D39" s="37">
        <f>LN(RBA!G82)</f>
        <v>4.0535225677018456</v>
      </c>
      <c r="E39" s="37">
        <f>RBA!B82</f>
        <v>6.3663333333333334</v>
      </c>
      <c r="F39" s="37">
        <f>RBA!C82</f>
        <v>7.1866666666666665</v>
      </c>
      <c r="G39" s="37">
        <f>RBA!F82/RBA!F78*100-100</f>
        <v>1.0128546588197338</v>
      </c>
      <c r="H39" s="37">
        <f>RBA!H82/RBA!H78*100-100</f>
        <v>2.614379084967311</v>
      </c>
      <c r="I39" s="37">
        <f>LN(RBA!F82/RBA!F81)*400</f>
        <v>-6.4037505108066082</v>
      </c>
      <c r="J39" s="37">
        <f>LN(RBA!H82/RBA!H81)*400</f>
        <v>3.1974590722982339</v>
      </c>
      <c r="K39" s="38">
        <f>RBA!I82</f>
        <v>5.25</v>
      </c>
      <c r="L39" s="37">
        <f>LN(RBA!K82)</f>
        <v>5.4293719443976602</v>
      </c>
      <c r="M39" s="37">
        <f>LN(RBA!L82)</f>
        <v>6.7257284787432008</v>
      </c>
      <c r="N39" s="37">
        <f>LN(RBA!O82)</f>
        <v>4.6322817125412161</v>
      </c>
      <c r="O39" s="37">
        <f>LN(RBA!N82)</f>
        <v>10.930337065643929</v>
      </c>
      <c r="P39" s="41">
        <v>12.363966245961512</v>
      </c>
      <c r="Q39" s="41">
        <v>11.707232836523852</v>
      </c>
      <c r="R39" s="41">
        <v>4.0551216887927293</v>
      </c>
      <c r="S39" s="41">
        <v>6.258761847627234</v>
      </c>
      <c r="T39" s="41">
        <v>6.3634364883412129</v>
      </c>
      <c r="U39" s="41">
        <v>1.4436633015929854</v>
      </c>
      <c r="V39" s="41">
        <v>2.1716012639601052</v>
      </c>
      <c r="W39" s="41">
        <v>1.4214866728496558</v>
      </c>
      <c r="X39" s="41">
        <v>2.1018416599185406</v>
      </c>
      <c r="Y39" s="42">
        <v>4.6886104625964151</v>
      </c>
      <c r="Z39" s="41">
        <v>5.3913915203487601</v>
      </c>
      <c r="AA39" s="41">
        <v>6.7372219459459952</v>
      </c>
      <c r="AB39" s="41">
        <v>4.6430949625195606</v>
      </c>
      <c r="AC39" s="41">
        <v>10.923278825753522</v>
      </c>
      <c r="AD39" s="44">
        <v>6.6288207360010176E-3</v>
      </c>
      <c r="AE39" s="44">
        <v>-2.0437347656212523E-3</v>
      </c>
      <c r="AF39" s="44">
        <v>-1.5991210908836706E-3</v>
      </c>
      <c r="AG39" s="44">
        <v>0.10757148570609942</v>
      </c>
      <c r="AH39" s="44">
        <v>0.82323017832545364</v>
      </c>
      <c r="AI39" s="44">
        <v>-0.43080864277325159</v>
      </c>
      <c r="AJ39" s="44">
        <v>0.44277782100720575</v>
      </c>
      <c r="AK39" s="44">
        <v>-7.825237183656264</v>
      </c>
      <c r="AL39" s="44">
        <v>1.0956174123796933</v>
      </c>
      <c r="AM39" s="45">
        <v>0.56138953740358488</v>
      </c>
      <c r="AN39" s="44">
        <v>3.7980424048900119E-2</v>
      </c>
      <c r="AO39" s="44">
        <v>-1.1493467202794427E-2</v>
      </c>
      <c r="AP39" s="44">
        <v>-1.081324997834443E-2</v>
      </c>
      <c r="AQ39" s="44">
        <v>7.058239890406881E-3</v>
      </c>
      <c r="AR39" s="37">
        <f t="shared" si="2"/>
        <v>6.6288207360010176E-3</v>
      </c>
      <c r="AS39" s="37">
        <f t="shared" si="3"/>
        <v>6.6288207360010176E-3</v>
      </c>
    </row>
    <row r="40" spans="1:45">
      <c r="A40" s="39">
        <v>34789</v>
      </c>
      <c r="B40" s="37">
        <f>LN(RBA!D83)</f>
        <v>12.370972488402893</v>
      </c>
      <c r="C40" s="37">
        <f>LN(RBA!M83)</f>
        <v>11.716551788258013</v>
      </c>
      <c r="D40" s="37">
        <f>LN(RBA!G83)</f>
        <v>4.0587173845789497</v>
      </c>
      <c r="E40" s="37">
        <f>RBA!B83</f>
        <v>7.4890000000000008</v>
      </c>
      <c r="F40" s="37">
        <f>RBA!C83</f>
        <v>8.1933333333333334</v>
      </c>
      <c r="G40" s="37">
        <f>RBA!F83/RBA!F79*100-100</f>
        <v>2.4465366564665061</v>
      </c>
      <c r="H40" s="37">
        <f>RBA!H83/RBA!H79*100-100</f>
        <v>3.7398373983739788</v>
      </c>
      <c r="I40" s="37">
        <f>LN(RBA!F83/RBA!F82)*400</f>
        <v>7.0349406524433906</v>
      </c>
      <c r="J40" s="37">
        <f>LN(RBA!H83/RBA!H82)*400</f>
        <v>6.3192467506365242</v>
      </c>
      <c r="K40" s="38">
        <f>RBA!I83</f>
        <v>5.833333333333333</v>
      </c>
      <c r="L40" s="37">
        <f>LN(RBA!K83)</f>
        <v>5.4256282015595012</v>
      </c>
      <c r="M40" s="37">
        <f>LN(RBA!L83)</f>
        <v>6.7419261710013076</v>
      </c>
      <c r="N40" s="37">
        <f>LN(RBA!O83)</f>
        <v>4.6051701859880918</v>
      </c>
      <c r="O40" s="37">
        <f>LN(RBA!N83)</f>
        <v>10.921834747693692</v>
      </c>
      <c r="P40" s="41">
        <v>12.373332085382321</v>
      </c>
      <c r="Q40" s="41">
        <v>11.715417492890948</v>
      </c>
      <c r="R40" s="41">
        <v>4.0556670383955229</v>
      </c>
      <c r="S40" s="41">
        <v>6.1725598332262228</v>
      </c>
      <c r="T40" s="41">
        <v>6.2797182014975226</v>
      </c>
      <c r="U40" s="41">
        <v>1.4366768371182572</v>
      </c>
      <c r="V40" s="41">
        <v>2.1457815753224874</v>
      </c>
      <c r="W40" s="41">
        <v>1.4236819980165307</v>
      </c>
      <c r="X40" s="41">
        <v>2.0765121845051433</v>
      </c>
      <c r="Y40" s="42">
        <v>4.751002652324229</v>
      </c>
      <c r="Z40" s="41">
        <v>5.4190463452666258</v>
      </c>
      <c r="AA40" s="41">
        <v>6.754899409470041</v>
      </c>
      <c r="AB40" s="41">
        <v>4.642329080027662</v>
      </c>
      <c r="AC40" s="41">
        <v>10.930409708674359</v>
      </c>
      <c r="AD40" s="44">
        <v>-2.3595969794278915E-3</v>
      </c>
      <c r="AE40" s="44">
        <v>1.1342953670645528E-3</v>
      </c>
      <c r="AF40" s="44">
        <v>3.0503461834268109E-3</v>
      </c>
      <c r="AG40" s="44">
        <v>1.316440166773778</v>
      </c>
      <c r="AH40" s="44">
        <v>1.9136151318358108</v>
      </c>
      <c r="AI40" s="44">
        <v>1.0098598193482489</v>
      </c>
      <c r="AJ40" s="44">
        <v>1.5940558230514914</v>
      </c>
      <c r="AK40" s="44">
        <v>5.6112586544268597</v>
      </c>
      <c r="AL40" s="44">
        <v>4.2427345661313804</v>
      </c>
      <c r="AM40" s="45">
        <v>1.082330681009104</v>
      </c>
      <c r="AN40" s="44">
        <v>6.5818562928754432E-3</v>
      </c>
      <c r="AO40" s="44">
        <v>-1.2973238468733328E-2</v>
      </c>
      <c r="AP40" s="44">
        <v>-3.7158894039570178E-2</v>
      </c>
      <c r="AQ40" s="44">
        <v>-8.5749609806669014E-3</v>
      </c>
      <c r="AR40" s="37">
        <f t="shared" si="2"/>
        <v>-2.3595969794278915E-3</v>
      </c>
      <c r="AS40" s="37">
        <f t="shared" si="3"/>
        <v>-2.3595969794278915E-3</v>
      </c>
    </row>
    <row r="41" spans="1:45">
      <c r="A41" s="39">
        <v>34880</v>
      </c>
      <c r="B41" s="37">
        <f>LN(RBA!D84)</f>
        <v>12.374992296633938</v>
      </c>
      <c r="C41" s="37">
        <f>LN(RBA!M84)</f>
        <v>11.728939662730653</v>
      </c>
      <c r="D41" s="37">
        <f>LN(RBA!G84)</f>
        <v>4.0448041166619646</v>
      </c>
      <c r="E41" s="37">
        <f>RBA!B84</f>
        <v>7.5049999999999999</v>
      </c>
      <c r="F41" s="37">
        <f>RBA!C84</f>
        <v>7.7133333333333338</v>
      </c>
      <c r="G41" s="37">
        <f>RBA!F84/RBA!F80*100-100</f>
        <v>3.2532107045514067</v>
      </c>
      <c r="H41" s="37">
        <f>RBA!H84/RBA!H80*100-100</f>
        <v>4.5234248788368348</v>
      </c>
      <c r="I41" s="37">
        <f>LN(RBA!F84/RBA!F83)*400</f>
        <v>3.6227449505218208</v>
      </c>
      <c r="J41" s="37">
        <f>LN(RBA!H84/RBA!H83)*400</f>
        <v>5.6032044624442809</v>
      </c>
      <c r="K41" s="38">
        <f>RBA!I84</f>
        <v>6</v>
      </c>
      <c r="L41" s="37">
        <f>LN(RBA!K84)</f>
        <v>5.429284223560396</v>
      </c>
      <c r="M41" s="37">
        <f>LN(RBA!L84)</f>
        <v>6.7600971435674229</v>
      </c>
      <c r="N41" s="37">
        <f>LN(RBA!O84)</f>
        <v>4.5276247439504846</v>
      </c>
      <c r="O41" s="37">
        <f>LN(RBA!N84)</f>
        <v>10.921554785152658</v>
      </c>
      <c r="P41" s="41">
        <v>12.382872447069653</v>
      </c>
      <c r="Q41" s="41">
        <v>11.723828956606464</v>
      </c>
      <c r="R41" s="41">
        <v>4.0565848265311955</v>
      </c>
      <c r="S41" s="41">
        <v>6.100409952204493</v>
      </c>
      <c r="T41" s="41">
        <v>6.2071263492722579</v>
      </c>
      <c r="U41" s="41">
        <v>1.434819626011534</v>
      </c>
      <c r="V41" s="41">
        <v>2.1188316520049599</v>
      </c>
      <c r="W41" s="41">
        <v>1.4264789267694149</v>
      </c>
      <c r="X41" s="41">
        <v>2.0442932405550542</v>
      </c>
      <c r="Y41" s="42">
        <v>4.8178858697236624</v>
      </c>
      <c r="Z41" s="41">
        <v>5.4463404567369809</v>
      </c>
      <c r="AA41" s="41">
        <v>6.7728240645638609</v>
      </c>
      <c r="AB41" s="41">
        <v>4.642354684048982</v>
      </c>
      <c r="AC41" s="41">
        <v>10.93779095366974</v>
      </c>
      <c r="AD41" s="44">
        <v>-7.8801504357155494E-3</v>
      </c>
      <c r="AE41" s="44">
        <v>5.1107061241886242E-3</v>
      </c>
      <c r="AF41" s="44">
        <v>-1.1780709869230854E-2</v>
      </c>
      <c r="AG41" s="44">
        <v>1.4045900477955069</v>
      </c>
      <c r="AH41" s="44">
        <v>1.5062069840610759</v>
      </c>
      <c r="AI41" s="44">
        <v>1.8183910785398727</v>
      </c>
      <c r="AJ41" s="44">
        <v>2.4045932268318748</v>
      </c>
      <c r="AK41" s="44">
        <v>2.1962660237524059</v>
      </c>
      <c r="AL41" s="44">
        <v>3.5589112218892267</v>
      </c>
      <c r="AM41" s="45">
        <v>1.1821141302763376</v>
      </c>
      <c r="AN41" s="44">
        <v>-1.705623317658489E-2</v>
      </c>
      <c r="AO41" s="44">
        <v>-1.2726920996438018E-2</v>
      </c>
      <c r="AP41" s="44">
        <v>-0.11472994009849735</v>
      </c>
      <c r="AQ41" s="44">
        <v>-1.6236168517082206E-2</v>
      </c>
      <c r="AR41" s="37">
        <f t="shared" si="2"/>
        <v>-7.8801504357155494E-3</v>
      </c>
      <c r="AS41" s="37">
        <f t="shared" si="3"/>
        <v>-7.8801504357155494E-3</v>
      </c>
    </row>
    <row r="42" spans="1:45">
      <c r="A42" s="39">
        <v>34972</v>
      </c>
      <c r="B42" s="37">
        <f>LN(RBA!D85)</f>
        <v>12.397291999259739</v>
      </c>
      <c r="C42" s="37">
        <f>LN(RBA!M85)</f>
        <v>11.73153073384143</v>
      </c>
      <c r="D42" s="37">
        <f>LN(RBA!G85)</f>
        <v>4.0500443033255209</v>
      </c>
      <c r="E42" s="37">
        <f>RBA!B85</f>
        <v>7.5036666666666676</v>
      </c>
      <c r="F42" s="37">
        <f>RBA!C85</f>
        <v>7.5433333333333339</v>
      </c>
      <c r="G42" s="37">
        <f>RBA!F85/RBA!F81*100-100</f>
        <v>0.94465904706746073</v>
      </c>
      <c r="H42" s="37">
        <f>RBA!H85/RBA!H81*100-100</f>
        <v>5.1364365971107588</v>
      </c>
      <c r="I42" s="37">
        <f>LN(RBA!F85/RBA!F84)*400</f>
        <v>-0.4930349091629313</v>
      </c>
      <c r="J42" s="37">
        <f>LN(RBA!H85/RBA!H84)*400</f>
        <v>4.9155764537405258</v>
      </c>
      <c r="K42" s="38">
        <f>RBA!I85</f>
        <v>5.75</v>
      </c>
      <c r="L42" s="37">
        <f>LN(RBA!K85)</f>
        <v>5.4464959632192906</v>
      </c>
      <c r="M42" s="37">
        <f>LN(RBA!L85)</f>
        <v>6.7794274670749246</v>
      </c>
      <c r="N42" s="37">
        <f>LN(RBA!O85)</f>
        <v>4.583835977176502</v>
      </c>
      <c r="O42" s="37">
        <f>LN(RBA!N85)</f>
        <v>10.958672023919425</v>
      </c>
      <c r="P42" s="41">
        <v>12.392574816826212</v>
      </c>
      <c r="Q42" s="41">
        <v>11.732461468285086</v>
      </c>
      <c r="R42" s="41">
        <v>4.0577942551177761</v>
      </c>
      <c r="S42" s="41">
        <v>6.0372574415431073</v>
      </c>
      <c r="T42" s="41">
        <v>6.1412431153888578</v>
      </c>
      <c r="U42" s="41">
        <v>1.4357248930303137</v>
      </c>
      <c r="V42" s="41">
        <v>2.0876707736144051</v>
      </c>
      <c r="W42" s="41">
        <v>1.4288954126109752</v>
      </c>
      <c r="X42" s="41">
        <v>2.0046433617533519</v>
      </c>
      <c r="Y42" s="42">
        <v>4.8859750454985056</v>
      </c>
      <c r="Z42" s="41">
        <v>5.4733566322602538</v>
      </c>
      <c r="AA42" s="41">
        <v>6.7909827067818815</v>
      </c>
      <c r="AB42" s="41">
        <v>4.6431071831146564</v>
      </c>
      <c r="AC42" s="41">
        <v>10.94540944009464</v>
      </c>
      <c r="AD42" s="44">
        <v>4.7171824335272561E-3</v>
      </c>
      <c r="AE42" s="44">
        <v>-9.3073444365643354E-4</v>
      </c>
      <c r="AF42" s="44">
        <v>-7.7499517922552386E-3</v>
      </c>
      <c r="AG42" s="44">
        <v>1.4664092251235603</v>
      </c>
      <c r="AH42" s="44">
        <v>1.4020902179444761</v>
      </c>
      <c r="AI42" s="44">
        <v>-0.49106584596285296</v>
      </c>
      <c r="AJ42" s="44">
        <v>3.0487658234963537</v>
      </c>
      <c r="AK42" s="44">
        <v>-1.9219303217739065</v>
      </c>
      <c r="AL42" s="44">
        <v>2.9109330919871739</v>
      </c>
      <c r="AM42" s="45">
        <v>0.86402495450149441</v>
      </c>
      <c r="AN42" s="44">
        <v>-2.6860669040963181E-2</v>
      </c>
      <c r="AO42" s="44">
        <v>-1.1555239706956932E-2</v>
      </c>
      <c r="AP42" s="44">
        <v>-5.9271205938154381E-2</v>
      </c>
      <c r="AQ42" s="44">
        <v>1.3262583824785068E-2</v>
      </c>
      <c r="AR42" s="37">
        <f t="shared" si="2"/>
        <v>4.7171824335272561E-3</v>
      </c>
      <c r="AS42" s="37">
        <f t="shared" si="3"/>
        <v>4.7171824335272561E-3</v>
      </c>
    </row>
    <row r="43" spans="1:45">
      <c r="A43" s="39">
        <v>35064</v>
      </c>
      <c r="B43" s="37">
        <f>LN(RBA!D86)</f>
        <v>12.397056575402781</v>
      </c>
      <c r="C43" s="37">
        <f>LN(RBA!M86)</f>
        <v>11.742512214231297</v>
      </c>
      <c r="D43" s="37">
        <f>LN(RBA!G86)</f>
        <v>4.0621656638578658</v>
      </c>
      <c r="E43" s="37">
        <f>RBA!B86</f>
        <v>7.498333333333334</v>
      </c>
      <c r="F43" s="37">
        <f>RBA!C86</f>
        <v>7.4533333333333331</v>
      </c>
      <c r="G43" s="37">
        <f>RBA!F86/RBA!F82*100-100</f>
        <v>4.6371731305620614</v>
      </c>
      <c r="H43" s="37">
        <f>RBA!H86/RBA!H82*100-100</f>
        <v>5.0955414012738913</v>
      </c>
      <c r="I43" s="37">
        <f>LN(RBA!F86/RBA!F85)*400</f>
        <v>7.9668237727167819</v>
      </c>
      <c r="J43" s="37">
        <f>LN(RBA!H86/RBA!H85)*400</f>
        <v>3.0418397540876851</v>
      </c>
      <c r="K43" s="38">
        <f>RBA!I86</f>
        <v>5.666666666666667</v>
      </c>
      <c r="L43" s="37">
        <f>LN(RBA!K86)</f>
        <v>5.4774714120706465</v>
      </c>
      <c r="M43" s="37">
        <f>LN(RBA!L86)</f>
        <v>6.8098954515870505</v>
      </c>
      <c r="N43" s="37">
        <f>LN(RBA!O86)</f>
        <v>4.6184922845146881</v>
      </c>
      <c r="O43" s="37">
        <f>LN(RBA!N86)</f>
        <v>10.93885825645874</v>
      </c>
      <c r="P43" s="41">
        <v>12.402421755360679</v>
      </c>
      <c r="Q43" s="41">
        <v>11.741312462732829</v>
      </c>
      <c r="R43" s="41">
        <v>4.0592071631296269</v>
      </c>
      <c r="S43" s="41">
        <v>5.9789254070030005</v>
      </c>
      <c r="T43" s="41">
        <v>6.0785920629358001</v>
      </c>
      <c r="U43" s="41">
        <v>1.4381623573561824</v>
      </c>
      <c r="V43" s="41">
        <v>2.0507210905244753</v>
      </c>
      <c r="W43" s="41">
        <v>1.4313220753087237</v>
      </c>
      <c r="X43" s="41">
        <v>1.9592454012987952</v>
      </c>
      <c r="Y43" s="42">
        <v>4.9527239316839742</v>
      </c>
      <c r="Z43" s="41">
        <v>5.5001669891911389</v>
      </c>
      <c r="AA43" s="41">
        <v>6.8093541773529074</v>
      </c>
      <c r="AB43" s="41">
        <v>4.6444502795432614</v>
      </c>
      <c r="AC43" s="41">
        <v>10.95324189969871</v>
      </c>
      <c r="AD43" s="44">
        <v>-5.365179957898647E-3</v>
      </c>
      <c r="AE43" s="44">
        <v>1.1997514984685154E-3</v>
      </c>
      <c r="AF43" s="44">
        <v>2.9585007282388887E-3</v>
      </c>
      <c r="AG43" s="44">
        <v>1.5194079263303335</v>
      </c>
      <c r="AH43" s="44">
        <v>1.374741270397533</v>
      </c>
      <c r="AI43" s="44">
        <v>3.1990107732058792</v>
      </c>
      <c r="AJ43" s="44">
        <v>3.0448203107494161</v>
      </c>
      <c r="AK43" s="44">
        <v>6.5355016974080584</v>
      </c>
      <c r="AL43" s="44">
        <v>1.0825943527888899</v>
      </c>
      <c r="AM43" s="45">
        <v>0.71394273498269278</v>
      </c>
      <c r="AN43" s="44">
        <v>-2.2695577120492416E-2</v>
      </c>
      <c r="AO43" s="44">
        <v>5.412742341430743E-4</v>
      </c>
      <c r="AP43" s="44">
        <v>-2.5957995028573322E-2</v>
      </c>
      <c r="AQ43" s="44">
        <v>-1.4383643239970212E-2</v>
      </c>
      <c r="AR43" s="37">
        <f t="shared" si="2"/>
        <v>-5.365179957898647E-3</v>
      </c>
      <c r="AS43" s="37">
        <f t="shared" si="3"/>
        <v>-5.365179957898647E-3</v>
      </c>
    </row>
    <row r="44" spans="1:45">
      <c r="A44" s="39">
        <v>35155</v>
      </c>
      <c r="B44" s="37">
        <f>LN(RBA!D87)</f>
        <v>12.413342879688093</v>
      </c>
      <c r="C44" s="37">
        <f>LN(RBA!M87)</f>
        <v>11.751170414019576</v>
      </c>
      <c r="D44" s="37">
        <f>LN(RBA!G87)</f>
        <v>4.0758410906575406</v>
      </c>
      <c r="E44" s="37">
        <f>RBA!B87</f>
        <v>7.5073333333333325</v>
      </c>
      <c r="F44" s="37">
        <f>RBA!C87</f>
        <v>7.4866666666666672</v>
      </c>
      <c r="G44" s="37">
        <f>RBA!F87/RBA!F83*100-100</f>
        <v>2.4606940552764058</v>
      </c>
      <c r="H44" s="37">
        <f>RBA!H87/RBA!H83*100-100</f>
        <v>3.7617554858934312</v>
      </c>
      <c r="I44" s="37">
        <f>LN(RBA!F87/RBA!F86)*400</f>
        <v>-1.3729072482796656</v>
      </c>
      <c r="J44" s="37">
        <f>LN(RBA!H87/RBA!H86)*400</f>
        <v>1.2102883666148445</v>
      </c>
      <c r="K44" s="38">
        <f>RBA!I87</f>
        <v>5.25</v>
      </c>
      <c r="L44" s="37">
        <f>LN(RBA!K87)</f>
        <v>5.5182638125632755</v>
      </c>
      <c r="M44" s="37">
        <f>LN(RBA!L87)</f>
        <v>6.8320463336467983</v>
      </c>
      <c r="N44" s="37">
        <f>LN(RBA!O87)</f>
        <v>4.6400207551011299</v>
      </c>
      <c r="O44" s="37">
        <f>LN(RBA!N87)</f>
        <v>10.95179553129449</v>
      </c>
      <c r="P44" s="41">
        <v>12.41239877162076</v>
      </c>
      <c r="Q44" s="41">
        <v>11.750378793046682</v>
      </c>
      <c r="R44" s="41">
        <v>4.0607305458212393</v>
      </c>
      <c r="S44" s="41">
        <v>5.9221534601108123</v>
      </c>
      <c r="T44" s="41">
        <v>6.0165730613877804</v>
      </c>
      <c r="U44" s="41">
        <v>1.4405948220169993</v>
      </c>
      <c r="V44" s="41">
        <v>2.0083102317485082</v>
      </c>
      <c r="W44" s="41">
        <v>1.4329483281790645</v>
      </c>
      <c r="X44" s="41">
        <v>1.9116015455726356</v>
      </c>
      <c r="Y44" s="42">
        <v>5.0161262959118451</v>
      </c>
      <c r="Z44" s="41">
        <v>5.5268268569661805</v>
      </c>
      <c r="AA44" s="41">
        <v>6.8279100954809282</v>
      </c>
      <c r="AB44" s="41">
        <v>4.6462106311496605</v>
      </c>
      <c r="AC44" s="41">
        <v>10.961273353346495</v>
      </c>
      <c r="AD44" s="44">
        <v>9.4410806733336017E-4</v>
      </c>
      <c r="AE44" s="44">
        <v>7.9162097289398048E-4</v>
      </c>
      <c r="AF44" s="44">
        <v>1.5110544836301365E-2</v>
      </c>
      <c r="AG44" s="44">
        <v>1.5851798732225202</v>
      </c>
      <c r="AH44" s="44">
        <v>1.4700936052788869</v>
      </c>
      <c r="AI44" s="44">
        <v>1.0200992332594065</v>
      </c>
      <c r="AJ44" s="44">
        <v>1.753445254144923</v>
      </c>
      <c r="AK44" s="44">
        <v>-2.8058555764587298</v>
      </c>
      <c r="AL44" s="44">
        <v>-0.70131317895779111</v>
      </c>
      <c r="AM44" s="45">
        <v>0.23387370408815489</v>
      </c>
      <c r="AN44" s="44">
        <v>-8.5630444029050068E-3</v>
      </c>
      <c r="AO44" s="44">
        <v>4.1362381658700542E-3</v>
      </c>
      <c r="AP44" s="44">
        <v>-6.189876048530607E-3</v>
      </c>
      <c r="AQ44" s="44">
        <v>-9.4778220520055356E-3</v>
      </c>
      <c r="AR44" s="37">
        <f t="shared" si="2"/>
        <v>9.4410806733336017E-4</v>
      </c>
      <c r="AS44" s="37">
        <f t="shared" si="3"/>
        <v>9.4410806733336017E-4</v>
      </c>
    </row>
    <row r="45" spans="1:45">
      <c r="A45" s="39">
        <v>35246</v>
      </c>
      <c r="B45" s="37">
        <f>LN(RBA!D88)</f>
        <v>12.420187561099748</v>
      </c>
      <c r="C45" s="37">
        <f>LN(RBA!M88)</f>
        <v>11.757305908648204</v>
      </c>
      <c r="D45" s="37">
        <f>LN(RBA!G88)</f>
        <v>4.0960098415411617</v>
      </c>
      <c r="E45" s="37">
        <f>RBA!B88</f>
        <v>7.5056666666666665</v>
      </c>
      <c r="F45" s="37">
        <f>RBA!C88</f>
        <v>7.5633333333333335</v>
      </c>
      <c r="G45" s="37">
        <f>RBA!F88/RBA!F84*100-100</f>
        <v>2.4201543735240278</v>
      </c>
      <c r="H45" s="37">
        <f>RBA!H88/RBA!H84*100-100</f>
        <v>3.091190108191654</v>
      </c>
      <c r="I45" s="37">
        <f>LN(RBA!F88/RBA!F87)*400</f>
        <v>3.4644493066201232</v>
      </c>
      <c r="J45" s="37">
        <f>LN(RBA!H88/RBA!H87)*400</f>
        <v>3.0097959914462002</v>
      </c>
      <c r="K45" s="38">
        <f>RBA!I88</f>
        <v>5.25</v>
      </c>
      <c r="L45" s="37">
        <f>LN(RBA!K88)</f>
        <v>5.5479898920884994</v>
      </c>
      <c r="M45" s="37">
        <f>LN(RBA!L88)</f>
        <v>6.8472491501451316</v>
      </c>
      <c r="N45" s="37">
        <f>LN(RBA!O88)</f>
        <v>4.6897529309496804</v>
      </c>
      <c r="O45" s="37">
        <f>LN(RBA!N88)</f>
        <v>10.979825261148779</v>
      </c>
      <c r="P45" s="41">
        <v>12.422488021316683</v>
      </c>
      <c r="Q45" s="41">
        <v>11.759658062168322</v>
      </c>
      <c r="R45" s="41">
        <v>4.0622732475100607</v>
      </c>
      <c r="S45" s="41">
        <v>5.8646308423471378</v>
      </c>
      <c r="T45" s="41">
        <v>5.9534451935134927</v>
      </c>
      <c r="U45" s="41">
        <v>1.443484471773878</v>
      </c>
      <c r="V45" s="41">
        <v>1.9626688389940603</v>
      </c>
      <c r="W45" s="41">
        <v>1.4370482730992815</v>
      </c>
      <c r="X45" s="41">
        <v>1.8658906024266178</v>
      </c>
      <c r="Y45" s="42">
        <v>5.0746221200232622</v>
      </c>
      <c r="Z45" s="41">
        <v>5.5533773802862223</v>
      </c>
      <c r="AA45" s="41">
        <v>6.84662241866633</v>
      </c>
      <c r="AB45" s="41">
        <v>4.6481986720018256</v>
      </c>
      <c r="AC45" s="41">
        <v>10.969479832125517</v>
      </c>
      <c r="AD45" s="44">
        <v>-2.3004602169347521E-3</v>
      </c>
      <c r="AE45" s="44">
        <v>-2.3521535201176391E-3</v>
      </c>
      <c r="AF45" s="44">
        <v>3.3736594031100964E-2</v>
      </c>
      <c r="AG45" s="44">
        <v>1.6410358243195287</v>
      </c>
      <c r="AH45" s="44">
        <v>1.6098881398198408</v>
      </c>
      <c r="AI45" s="44">
        <v>0.97666990175014989</v>
      </c>
      <c r="AJ45" s="44">
        <v>1.1285212691975937</v>
      </c>
      <c r="AK45" s="44">
        <v>2.0274010335208414</v>
      </c>
      <c r="AL45" s="44">
        <v>1.1439053890195825</v>
      </c>
      <c r="AM45" s="45">
        <v>0.17537787997673782</v>
      </c>
      <c r="AN45" s="44">
        <v>-5.387488197722945E-3</v>
      </c>
      <c r="AO45" s="44">
        <v>6.2673147880154545E-4</v>
      </c>
      <c r="AP45" s="44">
        <v>4.1554258947854805E-2</v>
      </c>
      <c r="AQ45" s="44">
        <v>1.0345429023262298E-2</v>
      </c>
      <c r="AR45" s="37">
        <f t="shared" si="2"/>
        <v>-2.3004602169347521E-3</v>
      </c>
      <c r="AS45" s="37">
        <f t="shared" si="3"/>
        <v>-2.3004602169347521E-3</v>
      </c>
    </row>
    <row r="46" spans="1:45">
      <c r="A46" s="39">
        <v>35338</v>
      </c>
      <c r="B46" s="37">
        <f>LN(RBA!D89)</f>
        <v>12.427895324876967</v>
      </c>
      <c r="C46" s="37">
        <f>LN(RBA!M89)</f>
        <v>11.759199433673292</v>
      </c>
      <c r="D46" s="37">
        <f>LN(RBA!G89)</f>
        <v>4.0993321037331398</v>
      </c>
      <c r="E46" s="37">
        <f>RBA!B89</f>
        <v>7.1726666666666672</v>
      </c>
      <c r="F46" s="37">
        <f>RBA!C89</f>
        <v>7.13</v>
      </c>
      <c r="G46" s="37">
        <f>RBA!F89/RBA!F85*100-100</f>
        <v>2.3101096419838143</v>
      </c>
      <c r="H46" s="37">
        <f>RBA!H89/RBA!H85*100-100</f>
        <v>2.1374045801526762</v>
      </c>
      <c r="I46" s="37">
        <f>LN(RBA!F89/RBA!F88)*400</f>
        <v>-0.92304360442779876</v>
      </c>
      <c r="J46" s="37">
        <f>LN(RBA!H89/RBA!H88)*400</f>
        <v>1.1976056850418799</v>
      </c>
      <c r="K46" s="38">
        <f>RBA!I89</f>
        <v>5.25</v>
      </c>
      <c r="L46" s="37">
        <f>LN(RBA!K89)</f>
        <v>5.566759278489533</v>
      </c>
      <c r="M46" s="37">
        <f>LN(RBA!L89)</f>
        <v>6.8677506586538968</v>
      </c>
      <c r="N46" s="37">
        <f>LN(RBA!O89)</f>
        <v>4.68947528693284</v>
      </c>
      <c r="O46" s="37">
        <f>LN(RBA!N89)</f>
        <v>10.941935738332674</v>
      </c>
      <c r="P46" s="41">
        <v>12.432672250226222</v>
      </c>
      <c r="Q46" s="41">
        <v>11.769148367802535</v>
      </c>
      <c r="R46" s="41">
        <v>4.0637535566040617</v>
      </c>
      <c r="S46" s="41">
        <v>5.8050375326133361</v>
      </c>
      <c r="T46" s="41">
        <v>5.8883863505849305</v>
      </c>
      <c r="U46" s="41">
        <v>1.4479310534087184</v>
      </c>
      <c r="V46" s="41">
        <v>1.9171234572525289</v>
      </c>
      <c r="W46" s="41">
        <v>1.4451423522113722</v>
      </c>
      <c r="X46" s="41">
        <v>1.8258530589756377</v>
      </c>
      <c r="Y46" s="42">
        <v>5.1267975569244228</v>
      </c>
      <c r="Z46" s="41">
        <v>5.579854351949356</v>
      </c>
      <c r="AA46" s="41">
        <v>6.8654656895583548</v>
      </c>
      <c r="AB46" s="41">
        <v>4.6502209674951986</v>
      </c>
      <c r="AC46" s="41">
        <v>10.977831443484515</v>
      </c>
      <c r="AD46" s="44">
        <v>-4.7769253492546682E-3</v>
      </c>
      <c r="AE46" s="44">
        <v>-9.9489341292429145E-3</v>
      </c>
      <c r="AF46" s="44">
        <v>3.5578547129078153E-2</v>
      </c>
      <c r="AG46" s="44">
        <v>1.3676291340533311</v>
      </c>
      <c r="AH46" s="44">
        <v>1.2416136494150694</v>
      </c>
      <c r="AI46" s="44">
        <v>0.86217858857509588</v>
      </c>
      <c r="AJ46" s="44">
        <v>0.22028112290014734</v>
      </c>
      <c r="AK46" s="44">
        <v>-2.368185956639171</v>
      </c>
      <c r="AL46" s="44">
        <v>-0.62824737393375774</v>
      </c>
      <c r="AM46" s="45">
        <v>0.12320244307557715</v>
      </c>
      <c r="AN46" s="44">
        <v>-1.309507345982297E-2</v>
      </c>
      <c r="AO46" s="44">
        <v>2.2849690955419888E-3</v>
      </c>
      <c r="AP46" s="44">
        <v>3.925431943764135E-2</v>
      </c>
      <c r="AQ46" s="44">
        <v>-3.5895705151840929E-2</v>
      </c>
      <c r="AR46" s="37">
        <f t="shared" si="2"/>
        <v>-4.7769253492546682E-3</v>
      </c>
      <c r="AS46" s="37">
        <f t="shared" si="3"/>
        <v>-4.7769253492546682E-3</v>
      </c>
    </row>
    <row r="47" spans="1:45">
      <c r="A47" s="39">
        <v>35430</v>
      </c>
      <c r="B47" s="37">
        <f>LN(RBA!D90)</f>
        <v>12.43711293537099</v>
      </c>
      <c r="C47" s="37">
        <f>LN(RBA!M90)</f>
        <v>11.766768914800736</v>
      </c>
      <c r="D47" s="37">
        <f>LN(RBA!G90)</f>
        <v>4.1009891049407692</v>
      </c>
      <c r="E47" s="37">
        <f>RBA!B90</f>
        <v>6.6023333333333332</v>
      </c>
      <c r="F47" s="37">
        <f>RBA!C90</f>
        <v>6.4266666666666667</v>
      </c>
      <c r="G47" s="37">
        <f>RBA!F90/RBA!F86*100-100</f>
        <v>0.79583188041209496</v>
      </c>
      <c r="H47" s="37">
        <f>RBA!H90/RBA!H86*100-100</f>
        <v>1.5151515151515156</v>
      </c>
      <c r="I47" s="37">
        <f>LN(RBA!F90/RBA!F89)*400</f>
        <v>2.0022289066828369</v>
      </c>
      <c r="J47" s="37">
        <f>LN(RBA!H90/RBA!H89)*400</f>
        <v>0.59746090271326002</v>
      </c>
      <c r="K47" s="38">
        <f>RBA!I90</f>
        <v>5.25</v>
      </c>
      <c r="L47" s="37">
        <f>LN(RBA!K90)</f>
        <v>5.6135221893111353</v>
      </c>
      <c r="M47" s="37">
        <f>LN(RBA!L90)</f>
        <v>6.8969015902240542</v>
      </c>
      <c r="N47" s="37">
        <f>LN(RBA!O90)</f>
        <v>4.7072850707073881</v>
      </c>
      <c r="O47" s="37">
        <f>LN(RBA!N90)</f>
        <v>10.962140321867533</v>
      </c>
      <c r="P47" s="41">
        <v>12.442932766339514</v>
      </c>
      <c r="Q47" s="41">
        <v>11.77884633755815</v>
      </c>
      <c r="R47" s="41">
        <v>4.0651108468824804</v>
      </c>
      <c r="S47" s="41">
        <v>5.7430791572009632</v>
      </c>
      <c r="T47" s="41">
        <v>5.8215806039614737</v>
      </c>
      <c r="U47" s="41">
        <v>1.4556447323920141</v>
      </c>
      <c r="V47" s="41">
        <v>1.875705957308559</v>
      </c>
      <c r="W47" s="41">
        <v>1.4600181333032838</v>
      </c>
      <c r="X47" s="41">
        <v>1.7959443432027282</v>
      </c>
      <c r="Y47" s="42">
        <v>5.17134837069651</v>
      </c>
      <c r="Z47" s="41">
        <v>5.60629019757355</v>
      </c>
      <c r="AA47" s="41">
        <v>6.8844148425134151</v>
      </c>
      <c r="AB47" s="41">
        <v>4.6521100544370624</v>
      </c>
      <c r="AC47" s="41">
        <v>10.986304760765362</v>
      </c>
      <c r="AD47" s="44">
        <v>-5.8198309685231209E-3</v>
      </c>
      <c r="AE47" s="44">
        <v>-1.2077422757414524E-2</v>
      </c>
      <c r="AF47" s="44">
        <v>3.5878258058288814E-2</v>
      </c>
      <c r="AG47" s="44">
        <v>0.85925417613236998</v>
      </c>
      <c r="AH47" s="44">
        <v>0.60508606270519305</v>
      </c>
      <c r="AI47" s="44">
        <v>-0.65981285197991912</v>
      </c>
      <c r="AJ47" s="44">
        <v>-0.36055444215704346</v>
      </c>
      <c r="AK47" s="44">
        <v>0.54221077337955315</v>
      </c>
      <c r="AL47" s="44">
        <v>-1.1984834404894682</v>
      </c>
      <c r="AM47" s="45">
        <v>7.8651629303490012E-2</v>
      </c>
      <c r="AN47" s="44">
        <v>7.2319917375853748E-3</v>
      </c>
      <c r="AO47" s="44">
        <v>1.2486747710639179E-2</v>
      </c>
      <c r="AP47" s="44">
        <v>5.5175016270325727E-2</v>
      </c>
      <c r="AQ47" s="44">
        <v>-2.4164438897829044E-2</v>
      </c>
      <c r="AR47" s="37">
        <f t="shared" si="2"/>
        <v>-5.8198309685231209E-3</v>
      </c>
      <c r="AS47" s="37">
        <f t="shared" si="3"/>
        <v>-5.8198309685231209E-3</v>
      </c>
    </row>
    <row r="48" spans="1:45">
      <c r="A48" s="39">
        <v>35520</v>
      </c>
      <c r="B48" s="37">
        <f>LN(RBA!D91)</f>
        <v>12.443284768763254</v>
      </c>
      <c r="C48" s="37">
        <f>LN(RBA!M91)</f>
        <v>11.776489010013201</v>
      </c>
      <c r="D48" s="37">
        <f>LN(RBA!G91)</f>
        <v>4.1026433650367959</v>
      </c>
      <c r="E48" s="37">
        <f>RBA!B91</f>
        <v>6.0270000000000001</v>
      </c>
      <c r="F48" s="37">
        <f>RBA!C91</f>
        <v>5.9266666666666667</v>
      </c>
      <c r="G48" s="37">
        <f>RBA!F91/RBA!F87*100-100</f>
        <v>1.4198066027825291</v>
      </c>
      <c r="H48" s="37">
        <f>RBA!H91/RBA!H87*100-100</f>
        <v>1.3595166163141954</v>
      </c>
      <c r="I48" s="37">
        <f>LN(RBA!F91/RBA!F90)*400</f>
        <v>1.0956523841998576</v>
      </c>
      <c r="J48" s="37">
        <f>LN(RBA!H91/RBA!H90)*400</f>
        <v>0.59656983466795932</v>
      </c>
      <c r="K48" s="38">
        <f>RBA!I91</f>
        <v>5.333333333333333</v>
      </c>
      <c r="L48" s="37">
        <f>LN(RBA!K91)</f>
        <v>5.6387496091283511</v>
      </c>
      <c r="M48" s="37">
        <f>LN(RBA!L91)</f>
        <v>6.9168735806266648</v>
      </c>
      <c r="N48" s="37">
        <f>LN(RBA!O91)</f>
        <v>4.7173291144295115</v>
      </c>
      <c r="O48" s="37">
        <f>LN(RBA!N91)</f>
        <v>11.001739776388682</v>
      </c>
      <c r="P48" s="41">
        <v>12.453247892068347</v>
      </c>
      <c r="Q48" s="41">
        <v>11.788742380960166</v>
      </c>
      <c r="R48" s="41">
        <v>4.0663067287165102</v>
      </c>
      <c r="S48" s="41">
        <v>5.6793161106103591</v>
      </c>
      <c r="T48" s="41">
        <v>5.7539880335333846</v>
      </c>
      <c r="U48" s="41">
        <v>1.4688745358121185</v>
      </c>
      <c r="V48" s="41">
        <v>1.8425858856486086</v>
      </c>
      <c r="W48" s="41">
        <v>1.482983067940064</v>
      </c>
      <c r="X48" s="41">
        <v>1.7802272284822136</v>
      </c>
      <c r="Y48" s="42">
        <v>5.2070473269476265</v>
      </c>
      <c r="Z48" s="41">
        <v>5.6327091583558593</v>
      </c>
      <c r="AA48" s="41">
        <v>6.9034462399936078</v>
      </c>
      <c r="AB48" s="41">
        <v>4.6537230035843473</v>
      </c>
      <c r="AC48" s="41">
        <v>10.994853922494215</v>
      </c>
      <c r="AD48" s="44">
        <v>-9.9631233050931911E-3</v>
      </c>
      <c r="AE48" s="44">
        <v>-1.2253370946964992E-2</v>
      </c>
      <c r="AF48" s="44">
        <v>3.633663632028572E-2</v>
      </c>
      <c r="AG48" s="44">
        <v>0.34768388938964101</v>
      </c>
      <c r="AH48" s="44">
        <v>0.17267863313328213</v>
      </c>
      <c r="AI48" s="44">
        <v>-4.9067933029589339E-2</v>
      </c>
      <c r="AJ48" s="44">
        <v>-0.48306926933441319</v>
      </c>
      <c r="AK48" s="44">
        <v>-0.38733068374020641</v>
      </c>
      <c r="AL48" s="44">
        <v>-1.1836573938142543</v>
      </c>
      <c r="AM48" s="45">
        <v>0.12628600638570653</v>
      </c>
      <c r="AN48" s="44">
        <v>6.0404507724918233E-3</v>
      </c>
      <c r="AO48" s="44">
        <v>1.342734063305695E-2</v>
      </c>
      <c r="AP48" s="44">
        <v>6.360611084516421E-2</v>
      </c>
      <c r="AQ48" s="44">
        <v>6.8858538944667202E-3</v>
      </c>
      <c r="AR48" s="37">
        <f t="shared" si="2"/>
        <v>-9.9631233050931911E-3</v>
      </c>
      <c r="AS48" s="37">
        <f t="shared" si="3"/>
        <v>-9.9631233050931911E-3</v>
      </c>
    </row>
    <row r="49" spans="1:45">
      <c r="A49" s="39">
        <v>35611</v>
      </c>
      <c r="B49" s="37">
        <f>LN(RBA!D92)</f>
        <v>12.472585982985422</v>
      </c>
      <c r="C49" s="37">
        <f>LN(RBA!M92)</f>
        <v>11.79257788588286</v>
      </c>
      <c r="D49" s="37">
        <f>LN(RBA!G92)</f>
        <v>4.1108738641733114</v>
      </c>
      <c r="E49" s="37">
        <f>RBA!B92</f>
        <v>5.844666666666666</v>
      </c>
      <c r="F49" s="37">
        <f>RBA!C92</f>
        <v>5.753333333333333</v>
      </c>
      <c r="G49" s="37">
        <f>RBA!F92/RBA!F88*100-100</f>
        <v>0.11694616328510676</v>
      </c>
      <c r="H49" s="37">
        <f>RBA!H92/RBA!H88*100-100</f>
        <v>0.29985007496252081</v>
      </c>
      <c r="I49" s="37">
        <f>LN(RBA!F92/RBA!F91)*400</f>
        <v>-1.7073263483496748</v>
      </c>
      <c r="J49" s="37">
        <f>LN(RBA!H92/RBA!H91)*400</f>
        <v>-1.1940307373812697</v>
      </c>
      <c r="K49" s="38">
        <f>RBA!I92</f>
        <v>5.5</v>
      </c>
      <c r="L49" s="37">
        <f>LN(RBA!K92)</f>
        <v>5.6744291846289086</v>
      </c>
      <c r="M49" s="37">
        <f>LN(RBA!L92)</f>
        <v>6.9368780638518235</v>
      </c>
      <c r="N49" s="37">
        <f>LN(RBA!O92)</f>
        <v>4.7080166610016247</v>
      </c>
      <c r="O49" s="37">
        <f>LN(RBA!N92)</f>
        <v>11.023189221977308</v>
      </c>
      <c r="P49" s="41">
        <v>12.46359231243016</v>
      </c>
      <c r="Q49" s="41">
        <v>11.798819359144359</v>
      </c>
      <c r="R49" s="41">
        <v>4.0673252363886307</v>
      </c>
      <c r="S49" s="41">
        <v>5.6148458212019481</v>
      </c>
      <c r="T49" s="41">
        <v>5.6869468979801168</v>
      </c>
      <c r="U49" s="41">
        <v>1.489457107724897</v>
      </c>
      <c r="V49" s="41">
        <v>1.821707442232787</v>
      </c>
      <c r="W49" s="41">
        <v>1.5156834894201223</v>
      </c>
      <c r="X49" s="41">
        <v>1.782015436038112</v>
      </c>
      <c r="Y49" s="42">
        <v>5.2327163485541917</v>
      </c>
      <c r="Z49" s="41">
        <v>5.6591399954881743</v>
      </c>
      <c r="AA49" s="41">
        <v>6.9225440486783487</v>
      </c>
      <c r="AB49" s="41">
        <v>4.6549513700791527</v>
      </c>
      <c r="AC49" s="41">
        <v>11.003417964422917</v>
      </c>
      <c r="AD49" s="44">
        <v>8.9936705552613461E-3</v>
      </c>
      <c r="AE49" s="44">
        <v>-6.2414732614985979E-3</v>
      </c>
      <c r="AF49" s="44">
        <v>4.3548627784680605E-2</v>
      </c>
      <c r="AG49" s="44">
        <v>0.22982084546471793</v>
      </c>
      <c r="AH49" s="44">
        <v>6.63864353532162E-2</v>
      </c>
      <c r="AI49" s="44">
        <v>-1.3725109444397903</v>
      </c>
      <c r="AJ49" s="44">
        <v>-1.5218573672702662</v>
      </c>
      <c r="AK49" s="44">
        <v>-3.2230098377697969</v>
      </c>
      <c r="AL49" s="44">
        <v>-2.9760461734193817</v>
      </c>
      <c r="AM49" s="45">
        <v>0.26728365144580835</v>
      </c>
      <c r="AN49" s="44">
        <v>1.5289189140734294E-2</v>
      </c>
      <c r="AO49" s="44">
        <v>1.4334015173474768E-2</v>
      </c>
      <c r="AP49" s="44">
        <v>5.306529092247203E-2</v>
      </c>
      <c r="AQ49" s="44">
        <v>1.9771257554390687E-2</v>
      </c>
      <c r="AR49" s="37">
        <f t="shared" si="2"/>
        <v>8.9936705552613461E-3</v>
      </c>
      <c r="AS49" s="37">
        <f t="shared" si="3"/>
        <v>8.9936705552613461E-3</v>
      </c>
    </row>
    <row r="50" spans="1:45">
      <c r="A50" s="39">
        <v>35703</v>
      </c>
      <c r="B50" s="37">
        <f>LN(RBA!D93)</f>
        <v>12.47399451478586</v>
      </c>
      <c r="C50" s="37">
        <f>LN(RBA!M93)</f>
        <v>11.807183369170861</v>
      </c>
      <c r="D50" s="37">
        <f>LN(RBA!G93)</f>
        <v>4.1108738641733114</v>
      </c>
      <c r="E50" s="37">
        <f>RBA!B93</f>
        <v>5.1339999999999995</v>
      </c>
      <c r="F50" s="37">
        <f>RBA!C93</f>
        <v>4.9533333333333331</v>
      </c>
      <c r="G50" s="37">
        <f>RBA!F93/RBA!F89*100-100</f>
        <v>0.89764616878495929</v>
      </c>
      <c r="H50" s="37">
        <f>RBA!H93/RBA!H89*100-100</f>
        <v>-0.44843049327354834</v>
      </c>
      <c r="I50" s="37">
        <f>LN(RBA!F93/RBA!F92)*400</f>
        <v>2.1840101544364106</v>
      </c>
      <c r="J50" s="37">
        <f>LN(RBA!H93/RBA!H92)*400</f>
        <v>-1.7977558351357752</v>
      </c>
      <c r="K50" s="38">
        <f>RBA!I93</f>
        <v>5.5</v>
      </c>
      <c r="L50" s="37">
        <f>LN(RBA!K93)</f>
        <v>5.7139077077048377</v>
      </c>
      <c r="M50" s="37">
        <f>LN(RBA!L93)</f>
        <v>6.9478217881952204</v>
      </c>
      <c r="N50" s="37">
        <f>LN(RBA!O93)</f>
        <v>4.6850571532976808</v>
      </c>
      <c r="O50" s="37">
        <f>LN(RBA!N93)</f>
        <v>11.027696110414601</v>
      </c>
      <c r="P50" s="41">
        <v>12.47393448549032</v>
      </c>
      <c r="Q50" s="41">
        <v>11.809052474889663</v>
      </c>
      <c r="R50" s="41">
        <v>4.0681731145790225</v>
      </c>
      <c r="S50" s="41">
        <v>5.5509830197670214</v>
      </c>
      <c r="T50" s="41">
        <v>5.6219033801268328</v>
      </c>
      <c r="U50" s="41">
        <v>1.5191984247280719</v>
      </c>
      <c r="V50" s="41">
        <v>1.8167129087278695</v>
      </c>
      <c r="W50" s="41">
        <v>1.5595236493645308</v>
      </c>
      <c r="X50" s="41">
        <v>1.8038829012233073</v>
      </c>
      <c r="Y50" s="42">
        <v>5.2472562871466142</v>
      </c>
      <c r="Z50" s="41">
        <v>5.6856152454441178</v>
      </c>
      <c r="AA50" s="41">
        <v>6.941700827334949</v>
      </c>
      <c r="AB50" s="41">
        <v>4.6557264628828561</v>
      </c>
      <c r="AC50" s="41">
        <v>11.011940225961993</v>
      </c>
      <c r="AD50" s="44">
        <v>6.0029295539720806E-5</v>
      </c>
      <c r="AE50" s="44">
        <v>-1.8691057188018334E-3</v>
      </c>
      <c r="AF50" s="44">
        <v>4.2700749594288823E-2</v>
      </c>
      <c r="AG50" s="44">
        <v>-0.4169830197670219</v>
      </c>
      <c r="AH50" s="44">
        <v>-0.66857004679349963</v>
      </c>
      <c r="AI50" s="44">
        <v>-0.62155225594311259</v>
      </c>
      <c r="AJ50" s="44">
        <v>-2.2651434020014181</v>
      </c>
      <c r="AK50" s="44">
        <v>0.62448650507187975</v>
      </c>
      <c r="AL50" s="44">
        <v>-3.6016387363590825</v>
      </c>
      <c r="AM50" s="45">
        <v>0.25274371285338582</v>
      </c>
      <c r="AN50" s="44">
        <v>2.8292462260719908E-2</v>
      </c>
      <c r="AO50" s="44">
        <v>6.1209608602714738E-3</v>
      </c>
      <c r="AP50" s="44">
        <v>2.9330690414824723E-2</v>
      </c>
      <c r="AQ50" s="44">
        <v>1.575588445260756E-2</v>
      </c>
      <c r="AR50" s="37">
        <f t="shared" si="2"/>
        <v>6.0029295539720806E-5</v>
      </c>
      <c r="AS50" s="37">
        <f t="shared" si="3"/>
        <v>6.0029295539720806E-5</v>
      </c>
    </row>
    <row r="51" spans="1:45">
      <c r="A51" s="39">
        <v>35795</v>
      </c>
      <c r="B51" s="37">
        <f>LN(RBA!D94)</f>
        <v>12.488363963941667</v>
      </c>
      <c r="C51" s="37">
        <f>LN(RBA!M94)</f>
        <v>11.820910039759839</v>
      </c>
      <c r="D51" s="37">
        <f>LN(RBA!G94)</f>
        <v>4.1042948930752692</v>
      </c>
      <c r="E51" s="37">
        <f>RBA!B94</f>
        <v>5.0039999999999996</v>
      </c>
      <c r="F51" s="37">
        <f>RBA!C94</f>
        <v>4.95</v>
      </c>
      <c r="G51" s="37">
        <f>RBA!F94/RBA!F90*100-100</f>
        <v>1.593964916191652</v>
      </c>
      <c r="H51" s="37">
        <f>RBA!H94/RBA!H90*100-100</f>
        <v>-0.29850746268657247</v>
      </c>
      <c r="I51" s="37">
        <f>LN(RBA!F94/RBA!F93)*400</f>
        <v>4.7532425940454219</v>
      </c>
      <c r="J51" s="37">
        <f>LN(RBA!H94/RBA!H93)*400</f>
        <v>1.1994011985026531</v>
      </c>
      <c r="K51" s="38">
        <f>RBA!I94</f>
        <v>5.5</v>
      </c>
      <c r="L51" s="37">
        <f>LN(RBA!K94)</f>
        <v>5.7495076290180096</v>
      </c>
      <c r="M51" s="37">
        <f>LN(RBA!L94)</f>
        <v>6.962660990726266</v>
      </c>
      <c r="N51" s="37">
        <f>LN(RBA!O94)</f>
        <v>4.7112109378762348</v>
      </c>
      <c r="O51" s="37">
        <f>LN(RBA!N94)</f>
        <v>11.043844609837471</v>
      </c>
      <c r="P51" s="41">
        <v>12.484248490358294</v>
      </c>
      <c r="Q51" s="41">
        <v>11.819413030054223</v>
      </c>
      <c r="R51" s="41">
        <v>4.068884325860231</v>
      </c>
      <c r="S51" s="41">
        <v>5.4891860751252848</v>
      </c>
      <c r="T51" s="41">
        <v>5.5603451543207907</v>
      </c>
      <c r="U51" s="41">
        <v>1.5590466440790898</v>
      </c>
      <c r="V51" s="41">
        <v>1.8302934059460871</v>
      </c>
      <c r="W51" s="41">
        <v>1.6138934182457554</v>
      </c>
      <c r="X51" s="41">
        <v>1.8465435305322961</v>
      </c>
      <c r="Y51" s="42">
        <v>5.2497350466374577</v>
      </c>
      <c r="Z51" s="41">
        <v>5.7121770004405246</v>
      </c>
      <c r="AA51" s="41">
        <v>6.9609180934902026</v>
      </c>
      <c r="AB51" s="41">
        <v>4.656012756763662</v>
      </c>
      <c r="AC51" s="41">
        <v>11.02037640355794</v>
      </c>
      <c r="AD51" s="44">
        <v>4.1154735833739409E-3</v>
      </c>
      <c r="AE51" s="44">
        <v>1.4970097056163922E-3</v>
      </c>
      <c r="AF51" s="44">
        <v>3.5410567215038213E-2</v>
      </c>
      <c r="AG51" s="44">
        <v>-0.48518607512528522</v>
      </c>
      <c r="AH51" s="44">
        <v>-0.61034515432079051</v>
      </c>
      <c r="AI51" s="44">
        <v>3.4918272112562265E-2</v>
      </c>
      <c r="AJ51" s="44">
        <v>-2.1288008686326596</v>
      </c>
      <c r="AK51" s="44">
        <v>3.1393491757996665</v>
      </c>
      <c r="AL51" s="44">
        <v>-0.647142332029643</v>
      </c>
      <c r="AM51" s="45">
        <v>0.25026495336254229</v>
      </c>
      <c r="AN51" s="44">
        <v>3.7330628577485037E-2</v>
      </c>
      <c r="AO51" s="44">
        <v>1.7428972360633566E-3</v>
      </c>
      <c r="AP51" s="44">
        <v>5.5198181112572797E-2</v>
      </c>
      <c r="AQ51" s="44">
        <v>2.3468206279531501E-2</v>
      </c>
      <c r="AR51" s="37">
        <f t="shared" si="2"/>
        <v>4.1154735833739409E-3</v>
      </c>
      <c r="AS51" s="37">
        <f t="shared" si="3"/>
        <v>4.1154735833739409E-3</v>
      </c>
    </row>
    <row r="52" spans="1:45">
      <c r="A52" s="39">
        <v>35885</v>
      </c>
      <c r="B52" s="37">
        <f>LN(RBA!D95)</f>
        <v>12.495063860680583</v>
      </c>
      <c r="C52" s="37">
        <f>LN(RBA!M95)</f>
        <v>11.823838106137158</v>
      </c>
      <c r="D52" s="37">
        <f>LN(RBA!G95)</f>
        <v>4.0876555740713041</v>
      </c>
      <c r="E52" s="37">
        <f>RBA!B95</f>
        <v>4.9933333333333332</v>
      </c>
      <c r="F52" s="37">
        <f>RBA!C95</f>
        <v>4.9733333333333336</v>
      </c>
      <c r="G52" s="37">
        <f>RBA!F95/RBA!F91*100-100</f>
        <v>1.3405944833451571</v>
      </c>
      <c r="H52" s="37">
        <f>RBA!H95/RBA!H91*100-100</f>
        <v>-0.14903129657226089</v>
      </c>
      <c r="I52" s="37">
        <f>LN(RBA!F95/RBA!F94)*400</f>
        <v>9.682570726340696E-2</v>
      </c>
      <c r="J52" s="37">
        <f>LN(RBA!H95/RBA!H94)*400</f>
        <v>1.1958155393463943</v>
      </c>
      <c r="K52" s="38">
        <f>RBA!I95</f>
        <v>5.5</v>
      </c>
      <c r="L52" s="37">
        <f>LN(RBA!K95)</f>
        <v>5.7577465327105983</v>
      </c>
      <c r="M52" s="37">
        <f>LN(RBA!L95)</f>
        <v>6.9767616170450806</v>
      </c>
      <c r="N52" s="37">
        <f>LN(RBA!O95)</f>
        <v>4.763571730257067</v>
      </c>
      <c r="O52" s="37">
        <f>LN(RBA!N95)</f>
        <v>11.03645134719085</v>
      </c>
      <c r="P52" s="41">
        <v>12.494508443661863</v>
      </c>
      <c r="Q52" s="41">
        <v>11.829871158305112</v>
      </c>
      <c r="R52" s="41">
        <v>4.0695195207732988</v>
      </c>
      <c r="S52" s="41">
        <v>5.4306527417090917</v>
      </c>
      <c r="T52" s="41">
        <v>5.503342038630004</v>
      </c>
      <c r="U52" s="41">
        <v>1.6095614528754338</v>
      </c>
      <c r="V52" s="41">
        <v>1.8637243400734211</v>
      </c>
      <c r="W52" s="41">
        <v>1.6785729706019328</v>
      </c>
      <c r="X52" s="41">
        <v>1.9084602062493514</v>
      </c>
      <c r="Y52" s="42">
        <v>5.2393784957598193</v>
      </c>
      <c r="Z52" s="41">
        <v>5.7388850354831451</v>
      </c>
      <c r="AA52" s="41">
        <v>6.9802011902714449</v>
      </c>
      <c r="AB52" s="41">
        <v>4.6557930581712856</v>
      </c>
      <c r="AC52" s="41">
        <v>11.028692041085041</v>
      </c>
      <c r="AD52" s="44">
        <v>5.5541701872030558E-4</v>
      </c>
      <c r="AE52" s="44">
        <v>-6.0330521679539117E-3</v>
      </c>
      <c r="AF52" s="44">
        <v>1.8136053298005272E-2</v>
      </c>
      <c r="AG52" s="44">
        <v>-0.43731940837575856</v>
      </c>
      <c r="AH52" s="44">
        <v>-0.53000870529667043</v>
      </c>
      <c r="AI52" s="44">
        <v>-0.26896696953027677</v>
      </c>
      <c r="AJ52" s="44">
        <v>-2.0127556366456822</v>
      </c>
      <c r="AK52" s="44">
        <v>-1.5817472633385259</v>
      </c>
      <c r="AL52" s="44">
        <v>-0.71264466690295714</v>
      </c>
      <c r="AM52" s="45">
        <v>0.26062150424018071</v>
      </c>
      <c r="AN52" s="44">
        <v>1.8861497227453228E-2</v>
      </c>
      <c r="AO52" s="44">
        <v>-3.4395732263643453E-3</v>
      </c>
      <c r="AP52" s="44">
        <v>0.1077786720857814</v>
      </c>
      <c r="AQ52" s="44">
        <v>7.7593061058092161E-3</v>
      </c>
      <c r="AR52" s="37">
        <f t="shared" si="2"/>
        <v>5.5541701872030558E-4</v>
      </c>
      <c r="AS52" s="37">
        <f t="shared" si="3"/>
        <v>5.5541701872030558E-4</v>
      </c>
    </row>
    <row r="53" spans="1:45">
      <c r="A53" s="39">
        <v>35976</v>
      </c>
      <c r="B53" s="37">
        <f>LN(RBA!D96)</f>
        <v>12.50420121285411</v>
      </c>
      <c r="C53" s="37">
        <f>LN(RBA!M96)</f>
        <v>11.839470013339071</v>
      </c>
      <c r="D53" s="37">
        <f>LN(RBA!G96)</f>
        <v>4.0842942263685993</v>
      </c>
      <c r="E53" s="37">
        <f>RBA!B96</f>
        <v>5.0173333333333332</v>
      </c>
      <c r="F53" s="37">
        <f>RBA!C96</f>
        <v>5.0666666666666664</v>
      </c>
      <c r="G53" s="37">
        <f>RBA!F96/RBA!F92*100-100</f>
        <v>1.6587908235651696</v>
      </c>
      <c r="H53" s="37">
        <f>RBA!H96/RBA!H92*100-100</f>
        <v>0.74738415545590442</v>
      </c>
      <c r="I53" s="37">
        <f>LN(RBA!F96/RBA!F95)*400</f>
        <v>-0.45334579923791168</v>
      </c>
      <c r="J53" s="37">
        <f>LN(RBA!H96/RBA!H95)*400</f>
        <v>2.3809594109181407</v>
      </c>
      <c r="K53" s="38">
        <f>RBA!I96</f>
        <v>5.5</v>
      </c>
      <c r="L53" s="37">
        <f>LN(RBA!K96)</f>
        <v>5.7813020017852992</v>
      </c>
      <c r="M53" s="37">
        <f>LN(RBA!L96)</f>
        <v>6.9940137059093344</v>
      </c>
      <c r="N53" s="37">
        <f>LN(RBA!O96)</f>
        <v>4.7080847824136338</v>
      </c>
      <c r="O53" s="37">
        <f>LN(RBA!N96)</f>
        <v>11.02358732284566</v>
      </c>
      <c r="P53" s="41">
        <v>12.504691034199794</v>
      </c>
      <c r="Q53" s="41">
        <v>11.840397928940469</v>
      </c>
      <c r="R53" s="41">
        <v>4.0701614814637788</v>
      </c>
      <c r="S53" s="41">
        <v>5.3762775326538428</v>
      </c>
      <c r="T53" s="41">
        <v>5.4515823854010366</v>
      </c>
      <c r="U53" s="41">
        <v>1.6713243621346574</v>
      </c>
      <c r="V53" s="41">
        <v>1.9169506167529573</v>
      </c>
      <c r="W53" s="41">
        <v>1.7553045742060742</v>
      </c>
      <c r="X53" s="41">
        <v>1.9876913467012276</v>
      </c>
      <c r="Y53" s="42">
        <v>5.2155689188426493</v>
      </c>
      <c r="Z53" s="41">
        <v>5.7658224572205912</v>
      </c>
      <c r="AA53" s="41">
        <v>6.9995565501167825</v>
      </c>
      <c r="AB53" s="41">
        <v>4.6550846724186368</v>
      </c>
      <c r="AC53" s="41">
        <v>11.036867350046505</v>
      </c>
      <c r="AD53" s="44">
        <v>-4.8982134568475999E-4</v>
      </c>
      <c r="AE53" s="44">
        <v>-9.2791560139815488E-4</v>
      </c>
      <c r="AF53" s="44">
        <v>1.4132744904820527E-2</v>
      </c>
      <c r="AG53" s="44">
        <v>-0.35894419932050958</v>
      </c>
      <c r="AH53" s="44">
        <v>-0.38491571873437014</v>
      </c>
      <c r="AI53" s="44">
        <v>-1.2533538569487801E-2</v>
      </c>
      <c r="AJ53" s="44">
        <v>-1.1695664612970529</v>
      </c>
      <c r="AK53" s="44">
        <v>-2.208650373443986</v>
      </c>
      <c r="AL53" s="44">
        <v>0.39326806421691307</v>
      </c>
      <c r="AM53" s="45">
        <v>0.28443108115735072</v>
      </c>
      <c r="AN53" s="44">
        <v>1.5479544564708014E-2</v>
      </c>
      <c r="AO53" s="44">
        <v>-5.5428442074481055E-3</v>
      </c>
      <c r="AP53" s="44">
        <v>5.3000109994997047E-2</v>
      </c>
      <c r="AQ53" s="44">
        <v>-1.3280027200844202E-2</v>
      </c>
      <c r="AR53" s="37">
        <f t="shared" si="2"/>
        <v>-4.8982134568475999E-4</v>
      </c>
      <c r="AS53" s="37">
        <f t="shared" si="3"/>
        <v>-4.8982134568475999E-4</v>
      </c>
    </row>
    <row r="54" spans="1:45">
      <c r="A54" s="39">
        <v>36068</v>
      </c>
      <c r="B54" s="37">
        <f>LN(RBA!D97)</f>
        <v>12.522914168648612</v>
      </c>
      <c r="C54" s="37">
        <f>LN(RBA!M97)</f>
        <v>11.858845784698588</v>
      </c>
      <c r="D54" s="37">
        <f>LN(RBA!G97)</f>
        <v>4.0517849478033048</v>
      </c>
      <c r="E54" s="37">
        <f>RBA!B97</f>
        <v>4.9733333333333327</v>
      </c>
      <c r="F54" s="37">
        <f>RBA!C97</f>
        <v>5.13</v>
      </c>
      <c r="G54" s="37">
        <f>RBA!F97/RBA!F93*100-100</f>
        <v>0.98607097356958207</v>
      </c>
      <c r="H54" s="37">
        <f>RBA!H97/RBA!H93*100-100</f>
        <v>1.3513513513513544</v>
      </c>
      <c r="I54" s="37">
        <f>LN(RBA!F97/RBA!F96)*400</f>
        <v>-0.47175842616130026</v>
      </c>
      <c r="J54" s="37">
        <f>LN(RBA!H97/RBA!H96)*400</f>
        <v>0.59303198408906976</v>
      </c>
      <c r="K54" s="38">
        <f>RBA!I97</f>
        <v>5.416666666666667</v>
      </c>
      <c r="L54" s="37">
        <f>LN(RBA!K97)</f>
        <v>5.8014051301415872</v>
      </c>
      <c r="M54" s="37">
        <f>LN(RBA!L97)</f>
        <v>7.0221583868904061</v>
      </c>
      <c r="N54" s="37">
        <f>LN(RBA!O97)</f>
        <v>4.6756978533135065</v>
      </c>
      <c r="O54" s="37">
        <f>LN(RBA!N97)</f>
        <v>11.05915102707325</v>
      </c>
      <c r="P54" s="41">
        <v>12.514773297906491</v>
      </c>
      <c r="Q54" s="41">
        <v>11.850960640600821</v>
      </c>
      <c r="R54" s="41">
        <v>4.0709043251105319</v>
      </c>
      <c r="S54" s="41">
        <v>5.3266816364647021</v>
      </c>
      <c r="T54" s="41">
        <v>5.4054232915396376</v>
      </c>
      <c r="U54" s="41">
        <v>1.7447487785183564</v>
      </c>
      <c r="V54" s="41">
        <v>1.9886591693548765</v>
      </c>
      <c r="W54" s="41">
        <v>1.8448419047916038</v>
      </c>
      <c r="X54" s="41">
        <v>2.0818499672978636</v>
      </c>
      <c r="Y54" s="42">
        <v>5.1778514886550457</v>
      </c>
      <c r="Z54" s="41">
        <v>5.793084160737239</v>
      </c>
      <c r="AA54" s="41">
        <v>7.0189884557310513</v>
      </c>
      <c r="AB54" s="41">
        <v>4.653972266488676</v>
      </c>
      <c r="AC54" s="41">
        <v>11.044887391511852</v>
      </c>
      <c r="AD54" s="44">
        <v>8.1408707421211091E-3</v>
      </c>
      <c r="AE54" s="44">
        <v>7.8851440977665277E-3</v>
      </c>
      <c r="AF54" s="44">
        <v>-1.9119377307227126E-2</v>
      </c>
      <c r="AG54" s="44">
        <v>-0.35334830313136933</v>
      </c>
      <c r="AH54" s="44">
        <v>-0.27542329153963774</v>
      </c>
      <c r="AI54" s="44">
        <v>-0.75867780494877435</v>
      </c>
      <c r="AJ54" s="44">
        <v>-0.6373078180035221</v>
      </c>
      <c r="AK54" s="44">
        <v>-2.316600330952904</v>
      </c>
      <c r="AL54" s="44">
        <v>-1.488817983208794</v>
      </c>
      <c r="AM54" s="45">
        <v>0.23881517801162122</v>
      </c>
      <c r="AN54" s="44">
        <v>8.320969404348233E-3</v>
      </c>
      <c r="AO54" s="44">
        <v>3.1699311593547108E-3</v>
      </c>
      <c r="AP54" s="44">
        <v>2.1725586824830501E-2</v>
      </c>
      <c r="AQ54" s="44">
        <v>1.4263635561398758E-2</v>
      </c>
      <c r="AR54" s="37">
        <f t="shared" si="2"/>
        <v>8.1408707421211091E-3</v>
      </c>
      <c r="AS54" s="37">
        <f t="shared" si="3"/>
        <v>8.1408707421211091E-3</v>
      </c>
    </row>
    <row r="55" spans="1:45">
      <c r="A55" s="39">
        <v>36160</v>
      </c>
      <c r="B55" s="37">
        <f>LN(RBA!D98)</f>
        <v>12.537826625808414</v>
      </c>
      <c r="C55" s="37">
        <f>LN(RBA!M98)</f>
        <v>11.868296559266325</v>
      </c>
      <c r="D55" s="37">
        <f>LN(RBA!G98)</f>
        <v>4.0395363257271057</v>
      </c>
      <c r="E55" s="37">
        <f>RBA!B98</f>
        <v>4.9003333333333332</v>
      </c>
      <c r="F55" s="37">
        <f>RBA!C98</f>
        <v>4.8366666666666669</v>
      </c>
      <c r="G55" s="37">
        <f>RBA!F98/RBA!F94*100-100</f>
        <v>0.15071492361602168</v>
      </c>
      <c r="H55" s="37">
        <f>RBA!H98/RBA!H94*100-100</f>
        <v>1.4970059880239575</v>
      </c>
      <c r="I55" s="37">
        <f>LN(RBA!F98/RBA!F97)*400</f>
        <v>1.4306843687855686</v>
      </c>
      <c r="J55" s="37">
        <f>LN(RBA!H98/RBA!H97)*400</f>
        <v>1.7738388271463099</v>
      </c>
      <c r="K55" s="38">
        <f>RBA!I98</f>
        <v>4.833333333333333</v>
      </c>
      <c r="L55" s="37">
        <f>LN(RBA!K98)</f>
        <v>5.8130672802061811</v>
      </c>
      <c r="M55" s="37">
        <f>LN(RBA!L98)</f>
        <v>7.037588968521276</v>
      </c>
      <c r="N55" s="37">
        <f>LN(RBA!O98)</f>
        <v>4.6400348657055979</v>
      </c>
      <c r="O55" s="37">
        <f>LN(RBA!N98)</f>
        <v>11.074383292789255</v>
      </c>
      <c r="P55" s="41">
        <v>12.524731964578011</v>
      </c>
      <c r="Q55" s="41">
        <v>11.861526011979445</v>
      </c>
      <c r="R55" s="41">
        <v>4.0718510018579854</v>
      </c>
      <c r="S55" s="41">
        <v>5.2822619015222561</v>
      </c>
      <c r="T55" s="41">
        <v>5.3649812816273483</v>
      </c>
      <c r="U55" s="41">
        <v>1.8302402752265214</v>
      </c>
      <c r="V55" s="41">
        <v>2.0768059522110498</v>
      </c>
      <c r="W55" s="41">
        <v>1.9465582316085432</v>
      </c>
      <c r="X55" s="41">
        <v>2.1887948759893345</v>
      </c>
      <c r="Y55" s="42">
        <v>5.1259491473918297</v>
      </c>
      <c r="Z55" s="41">
        <v>5.820774715832818</v>
      </c>
      <c r="AA55" s="41">
        <v>7.0384977255414594</v>
      </c>
      <c r="AB55" s="41">
        <v>4.6525736324331115</v>
      </c>
      <c r="AC55" s="41">
        <v>11.052728926533602</v>
      </c>
      <c r="AD55" s="44">
        <v>1.3094661230402593E-2</v>
      </c>
      <c r="AE55" s="44">
        <v>6.7705472868802019E-3</v>
      </c>
      <c r="AF55" s="44">
        <v>-3.2314676130879683E-2</v>
      </c>
      <c r="AG55" s="44">
        <v>-0.38192856818892285</v>
      </c>
      <c r="AH55" s="44">
        <v>-0.52831461496068144</v>
      </c>
      <c r="AI55" s="44">
        <v>-1.6795253516104998</v>
      </c>
      <c r="AJ55" s="44">
        <v>-0.57979996418709234</v>
      </c>
      <c r="AK55" s="44">
        <v>-0.51587386282297465</v>
      </c>
      <c r="AL55" s="44">
        <v>-0.41495604884302462</v>
      </c>
      <c r="AM55" s="45">
        <v>-0.29261581405849668</v>
      </c>
      <c r="AN55" s="44">
        <v>-7.7074356266368937E-3</v>
      </c>
      <c r="AO55" s="44">
        <v>-9.0875702018333726E-4</v>
      </c>
      <c r="AP55" s="44">
        <v>-1.2538766727513639E-2</v>
      </c>
      <c r="AQ55" s="44">
        <v>2.1654366255653201E-2</v>
      </c>
      <c r="AR55" s="37">
        <f t="shared" si="2"/>
        <v>1.3094661230402593E-2</v>
      </c>
      <c r="AS55" s="37">
        <f t="shared" si="3"/>
        <v>1.3094661230402593E-2</v>
      </c>
    </row>
    <row r="56" spans="1:45">
      <c r="A56" s="39">
        <v>36250</v>
      </c>
      <c r="B56" s="37">
        <f>LN(RBA!D99)</f>
        <v>12.545234120050397</v>
      </c>
      <c r="C56" s="37">
        <f>LN(RBA!M99)</f>
        <v>11.886308055611538</v>
      </c>
      <c r="D56" s="37">
        <f>LN(RBA!G99)</f>
        <v>4.0517849478033048</v>
      </c>
      <c r="E56" s="37">
        <f>RBA!B99</f>
        <v>4.7256666666666662</v>
      </c>
      <c r="F56" s="37">
        <f>RBA!C99</f>
        <v>4.7899999999999991</v>
      </c>
      <c r="G56" s="37">
        <f>RBA!F99/RBA!F95*100-100</f>
        <v>0.27994546890933236</v>
      </c>
      <c r="H56" s="37">
        <f>RBA!H99/RBA!H95*100-100</f>
        <v>1.1940298507462614</v>
      </c>
      <c r="I56" s="37">
        <f>LN(RBA!F99/RBA!F98)*400</f>
        <v>0.61263726203522217</v>
      </c>
      <c r="J56" s="37">
        <f>LN(RBA!H99/RBA!H98)*400</f>
        <v>0</v>
      </c>
      <c r="K56" s="38">
        <f>RBA!I99</f>
        <v>4.75</v>
      </c>
      <c r="L56" s="37">
        <f>LN(RBA!K99)</f>
        <v>5.8419024900966345</v>
      </c>
      <c r="M56" s="37">
        <f>LN(RBA!L99)</f>
        <v>7.059720715761193</v>
      </c>
      <c r="N56" s="37">
        <f>LN(RBA!O99)</f>
        <v>4.6583021129584781</v>
      </c>
      <c r="O56" s="37">
        <f>LN(RBA!N99)</f>
        <v>11.062520520657214</v>
      </c>
      <c r="P56" s="41">
        <v>12.534548852054623</v>
      </c>
      <c r="Q56" s="41">
        <v>11.872065689984669</v>
      </c>
      <c r="R56" s="41">
        <v>4.0730925122397448</v>
      </c>
      <c r="S56" s="41">
        <v>5.2431943335176365</v>
      </c>
      <c r="T56" s="41">
        <v>5.3302007406884915</v>
      </c>
      <c r="U56" s="41">
        <v>1.9277302518310484</v>
      </c>
      <c r="V56" s="41">
        <v>2.1789486022670932</v>
      </c>
      <c r="W56" s="41">
        <v>2.0583789487000668</v>
      </c>
      <c r="X56" s="41">
        <v>2.305454369486208</v>
      </c>
      <c r="Y56" s="42">
        <v>5.0597340967340774</v>
      </c>
      <c r="Z56" s="41">
        <v>5.8490038929129318</v>
      </c>
      <c r="AA56" s="41">
        <v>7.0580871591821843</v>
      </c>
      <c r="AB56" s="41">
        <v>4.6510201407954126</v>
      </c>
      <c r="AC56" s="41">
        <v>11.060377630936493</v>
      </c>
      <c r="AD56" s="44">
        <v>1.0685267995773629E-2</v>
      </c>
      <c r="AE56" s="44">
        <v>1.4242365626868647E-2</v>
      </c>
      <c r="AF56" s="44">
        <v>-2.1307564436439996E-2</v>
      </c>
      <c r="AG56" s="44">
        <v>-0.51752766685097029</v>
      </c>
      <c r="AH56" s="44">
        <v>-0.54020074068849233</v>
      </c>
      <c r="AI56" s="44">
        <v>-1.647784782921716</v>
      </c>
      <c r="AJ56" s="44">
        <v>-0.98491875152083175</v>
      </c>
      <c r="AK56" s="44">
        <v>-1.4457416866648445</v>
      </c>
      <c r="AL56" s="44">
        <v>-2.305454369486208</v>
      </c>
      <c r="AM56" s="45">
        <v>-0.30973409673407737</v>
      </c>
      <c r="AN56" s="44">
        <v>-7.1014028162972309E-3</v>
      </c>
      <c r="AO56" s="44">
        <v>1.6335565790086548E-3</v>
      </c>
      <c r="AP56" s="44">
        <v>7.2819721630654755E-3</v>
      </c>
      <c r="AQ56" s="44">
        <v>2.1428897207211861E-3</v>
      </c>
      <c r="AR56" s="37">
        <f t="shared" si="2"/>
        <v>1.0685267995773629E-2</v>
      </c>
      <c r="AS56" s="37">
        <f t="shared" si="3"/>
        <v>1.0685267995773629E-2</v>
      </c>
    </row>
    <row r="57" spans="1:45">
      <c r="A57" s="39">
        <v>36341</v>
      </c>
      <c r="B57" s="37">
        <f>LN(RBA!D100)</f>
        <v>12.54844884796705</v>
      </c>
      <c r="C57" s="37">
        <f>LN(RBA!M100)</f>
        <v>11.892833420214085</v>
      </c>
      <c r="D57" s="37">
        <f>LN(RBA!G100)</f>
        <v>4.0448041166619646</v>
      </c>
      <c r="E57" s="37">
        <f>RBA!B100</f>
        <v>4.75</v>
      </c>
      <c r="F57" s="37">
        <f>RBA!C100</f>
        <v>4.8500000000000005</v>
      </c>
      <c r="G57" s="37">
        <f>RBA!F100/RBA!F96*100-100</f>
        <v>0.6512991323064341</v>
      </c>
      <c r="H57" s="37">
        <f>RBA!H100/RBA!H96*100-100</f>
        <v>1.0385756676557776</v>
      </c>
      <c r="I57" s="37">
        <f>LN(RBA!F100/RBA!F99)*400</f>
        <v>1.0251861710253705</v>
      </c>
      <c r="J57" s="37">
        <f>LN(RBA!H100/RBA!H99)*400</f>
        <v>1.7660072836466774</v>
      </c>
      <c r="K57" s="38">
        <f>RBA!I100</f>
        <v>4.833333333333333</v>
      </c>
      <c r="L57" s="37">
        <f>LN(RBA!K100)</f>
        <v>5.8546076310548827</v>
      </c>
      <c r="M57" s="37">
        <f>LN(RBA!L100)</f>
        <v>7.0890546468522908</v>
      </c>
      <c r="N57" s="37">
        <f>LN(RBA!O100)</f>
        <v>4.7046655751738999</v>
      </c>
      <c r="O57" s="37">
        <f>LN(RBA!N100)</f>
        <v>11.079326279218265</v>
      </c>
      <c r="P57" s="41">
        <v>12.544213962339864</v>
      </c>
      <c r="Q57" s="41">
        <v>11.882555553116882</v>
      </c>
      <c r="R57" s="41">
        <v>4.0746996601168339</v>
      </c>
      <c r="S57" s="41">
        <v>5.2094162327868556</v>
      </c>
      <c r="T57" s="41">
        <v>5.3006958571130385</v>
      </c>
      <c r="U57" s="41">
        <v>2.0361004045590758</v>
      </c>
      <c r="V57" s="41">
        <v>2.292282381491006</v>
      </c>
      <c r="W57" s="41">
        <v>2.1779070289450844</v>
      </c>
      <c r="X57" s="41">
        <v>2.4284973969685253</v>
      </c>
      <c r="Y57" s="42">
        <v>4.9788956534790776</v>
      </c>
      <c r="Z57" s="41">
        <v>5.877876645235915</v>
      </c>
      <c r="AA57" s="41">
        <v>7.0777589883142653</v>
      </c>
      <c r="AB57" s="41">
        <v>4.6494353253898435</v>
      </c>
      <c r="AC57" s="41">
        <v>11.067832714524172</v>
      </c>
      <c r="AD57" s="44">
        <v>4.2348856271861024E-3</v>
      </c>
      <c r="AE57" s="44">
        <v>1.0277867097203242E-2</v>
      </c>
      <c r="AF57" s="44">
        <v>-2.9895543454869333E-2</v>
      </c>
      <c r="AG57" s="44">
        <v>-0.45941623278685562</v>
      </c>
      <c r="AH57" s="44">
        <v>-0.45069585711303795</v>
      </c>
      <c r="AI57" s="44">
        <v>-1.3848012722526417</v>
      </c>
      <c r="AJ57" s="44">
        <v>-1.2537067138352285</v>
      </c>
      <c r="AK57" s="44">
        <v>-1.1527208579197139</v>
      </c>
      <c r="AL57" s="44">
        <v>-0.66249011332184793</v>
      </c>
      <c r="AM57" s="45">
        <v>-0.14556232014574455</v>
      </c>
      <c r="AN57" s="44">
        <v>-2.3269014181032333E-2</v>
      </c>
      <c r="AO57" s="44">
        <v>1.1295658538025499E-2</v>
      </c>
      <c r="AP57" s="44">
        <v>5.523024978405644E-2</v>
      </c>
      <c r="AQ57" s="44">
        <v>1.1493564694092129E-2</v>
      </c>
      <c r="AR57" s="37">
        <f t="shared" si="2"/>
        <v>4.2348856271861024E-3</v>
      </c>
      <c r="AS57" s="37">
        <f t="shared" si="3"/>
        <v>4.2348856271861024E-3</v>
      </c>
    </row>
    <row r="58" spans="1:45">
      <c r="A58" s="39">
        <v>36433</v>
      </c>
      <c r="B58" s="37">
        <f>LN(RBA!D101)</f>
        <v>12.559949678965243</v>
      </c>
      <c r="C58" s="37">
        <f>LN(RBA!M101)</f>
        <v>11.904203747607847</v>
      </c>
      <c r="D58" s="37">
        <f>LN(RBA!G101)</f>
        <v>4.0587173845789497</v>
      </c>
      <c r="E58" s="37">
        <f>RBA!B101</f>
        <v>4.74</v>
      </c>
      <c r="F58" s="37">
        <f>RBA!C101</f>
        <v>4.9399999999999995</v>
      </c>
      <c r="G58" s="37">
        <f>RBA!F101/RBA!F97*100-100</f>
        <v>1.4938707980867889</v>
      </c>
      <c r="H58" s="37">
        <f>RBA!H101/RBA!H97*100-100</f>
        <v>1.7777777777777857</v>
      </c>
      <c r="I58" s="37">
        <f>LN(RBA!F101/RBA!F100)*400</f>
        <v>2.8627819760270783</v>
      </c>
      <c r="J58" s="37">
        <f>LN(RBA!H101/RBA!H100)*400</f>
        <v>3.5087944291348165</v>
      </c>
      <c r="K58" s="38">
        <f>RBA!I101</f>
        <v>5.166666666666667</v>
      </c>
      <c r="L58" s="37">
        <f>LN(RBA!K101)</f>
        <v>5.8704826505471983</v>
      </c>
      <c r="M58" s="37">
        <f>LN(RBA!L101)</f>
        <v>7.1102176411777274</v>
      </c>
      <c r="N58" s="37">
        <f>LN(RBA!O101)</f>
        <v>4.6948624771916156</v>
      </c>
      <c r="O58" s="37">
        <f>LN(RBA!N101)</f>
        <v>11.081373022098745</v>
      </c>
      <c r="P58" s="41">
        <v>12.553723975729765</v>
      </c>
      <c r="Q58" s="41">
        <v>11.892980381354983</v>
      </c>
      <c r="R58" s="41">
        <v>4.0767299321225039</v>
      </c>
      <c r="S58" s="41">
        <v>5.1805414448741445</v>
      </c>
      <c r="T58" s="41">
        <v>5.2757431938280295</v>
      </c>
      <c r="U58" s="41">
        <v>2.1532025641484167</v>
      </c>
      <c r="V58" s="41">
        <v>2.4133869776310872</v>
      </c>
      <c r="W58" s="41">
        <v>2.3018418566683398</v>
      </c>
      <c r="X58" s="41">
        <v>2.553151998635399</v>
      </c>
      <c r="Y58" s="42">
        <v>4.8829295506136612</v>
      </c>
      <c r="Z58" s="41">
        <v>5.9074934876833431</v>
      </c>
      <c r="AA58" s="41">
        <v>7.0975164655716023</v>
      </c>
      <c r="AB58" s="41">
        <v>4.6479472712632708</v>
      </c>
      <c r="AC58" s="41">
        <v>11.075094726406361</v>
      </c>
      <c r="AD58" s="44">
        <v>6.2257032354775532E-3</v>
      </c>
      <c r="AE58" s="44">
        <v>1.1223366252863798E-2</v>
      </c>
      <c r="AF58" s="44">
        <v>-1.8012547543554192E-2</v>
      </c>
      <c r="AG58" s="44">
        <v>-0.44054144487414426</v>
      </c>
      <c r="AH58" s="44">
        <v>-0.33574319382802997</v>
      </c>
      <c r="AI58" s="44">
        <v>-0.6593317660616278</v>
      </c>
      <c r="AJ58" s="44">
        <v>-0.63560919985330155</v>
      </c>
      <c r="AK58" s="44">
        <v>0.56094011935873844</v>
      </c>
      <c r="AL58" s="44">
        <v>0.95564243049941755</v>
      </c>
      <c r="AM58" s="45">
        <v>0.28373711605300578</v>
      </c>
      <c r="AN58" s="44">
        <v>-3.7010837136144836E-2</v>
      </c>
      <c r="AO58" s="44">
        <v>1.2701175606125048E-2</v>
      </c>
      <c r="AP58" s="44">
        <v>4.6915205928344861E-2</v>
      </c>
      <c r="AQ58" s="44">
        <v>6.2782956923843614E-3</v>
      </c>
      <c r="AR58" s="37">
        <f t="shared" si="2"/>
        <v>6.2257032354775532E-3</v>
      </c>
      <c r="AS58" s="37">
        <f t="shared" si="3"/>
        <v>6.2257032354775532E-3</v>
      </c>
    </row>
    <row r="59" spans="1:45">
      <c r="A59" s="39">
        <v>36525</v>
      </c>
      <c r="B59" s="37">
        <f>LN(RBA!D102)</f>
        <v>12.576863489704317</v>
      </c>
      <c r="C59" s="37">
        <f>LN(RBA!M102)</f>
        <v>11.917997162369213</v>
      </c>
      <c r="D59" s="37">
        <f>LN(RBA!G102)</f>
        <v>4.0775374439057197</v>
      </c>
      <c r="E59" s="37">
        <f>RBA!B102</f>
        <v>4.8999999999999995</v>
      </c>
      <c r="F59" s="37">
        <f>RBA!C102</f>
        <v>5.4666666666666659</v>
      </c>
      <c r="G59" s="37">
        <f>RBA!F102/RBA!F98*100-100</f>
        <v>1.1822866702068069</v>
      </c>
      <c r="H59" s="37">
        <f>RBA!H102/RBA!H98*100-100</f>
        <v>1.9174041297935105</v>
      </c>
      <c r="I59" s="37">
        <f>LN(RBA!F102/RBA!F101)*400</f>
        <v>0.200803647765365</v>
      </c>
      <c r="J59" s="37">
        <f>LN(RBA!H102/RBA!H101)*400</f>
        <v>2.3222126181281983</v>
      </c>
      <c r="K59" s="38">
        <f>RBA!I102</f>
        <v>5.416666666666667</v>
      </c>
      <c r="L59" s="37">
        <f>LN(RBA!K102)</f>
        <v>5.8966812284879255</v>
      </c>
      <c r="M59" s="37">
        <f>LN(RBA!L102)</f>
        <v>7.1310548181296118</v>
      </c>
      <c r="N59" s="37">
        <f>LN(RBA!O102)</f>
        <v>4.6678458604864099</v>
      </c>
      <c r="O59" s="37">
        <f>LN(RBA!N102)</f>
        <v>11.093633200824035</v>
      </c>
      <c r="P59" s="41">
        <v>12.563078219323879</v>
      </c>
      <c r="Q59" s="41">
        <v>11.903331378344811</v>
      </c>
      <c r="R59" s="41">
        <v>4.0792221301753466</v>
      </c>
      <c r="S59" s="41">
        <v>5.1558966801782402</v>
      </c>
      <c r="T59" s="41">
        <v>5.2543376288498091</v>
      </c>
      <c r="U59" s="41">
        <v>2.2760230605417267</v>
      </c>
      <c r="V59" s="41">
        <v>2.5380585117394885</v>
      </c>
      <c r="W59" s="41">
        <v>2.426162365658378</v>
      </c>
      <c r="X59" s="41">
        <v>2.6742321583651152</v>
      </c>
      <c r="Y59" s="42">
        <v>4.7712405446745674</v>
      </c>
      <c r="Z59" s="41">
        <v>5.937940392002929</v>
      </c>
      <c r="AA59" s="41">
        <v>7.1173699033746827</v>
      </c>
      <c r="AB59" s="41">
        <v>4.646718582368675</v>
      </c>
      <c r="AC59" s="41">
        <v>11.082171399170717</v>
      </c>
      <c r="AD59" s="44">
        <v>1.3785270380438419E-2</v>
      </c>
      <c r="AE59" s="44">
        <v>1.4665784024401773E-2</v>
      </c>
      <c r="AF59" s="44">
        <v>-1.6846862696269227E-3</v>
      </c>
      <c r="AG59" s="44">
        <v>-0.25589668017824074</v>
      </c>
      <c r="AH59" s="44">
        <v>0.21232903781685675</v>
      </c>
      <c r="AI59" s="44">
        <v>-1.0937363903349198</v>
      </c>
      <c r="AJ59" s="44">
        <v>-0.620654381945978</v>
      </c>
      <c r="AK59" s="44">
        <v>-2.225358717893013</v>
      </c>
      <c r="AL59" s="44">
        <v>-0.35201954023691684</v>
      </c>
      <c r="AM59" s="45">
        <v>0.64542612199209959</v>
      </c>
      <c r="AN59" s="44">
        <v>-4.1259163515003472E-2</v>
      </c>
      <c r="AO59" s="44">
        <v>1.3684914754929167E-2</v>
      </c>
      <c r="AP59" s="44">
        <v>2.112727811773496E-2</v>
      </c>
      <c r="AQ59" s="44">
        <v>1.146180165331856E-2</v>
      </c>
      <c r="AR59" s="37">
        <f t="shared" si="2"/>
        <v>1.3785270380438419E-2</v>
      </c>
      <c r="AS59" s="37">
        <f t="shared" si="3"/>
        <v>1.3785270380438419E-2</v>
      </c>
    </row>
    <row r="60" spans="1:45">
      <c r="A60" s="39">
        <v>36616</v>
      </c>
      <c r="B60" s="37">
        <f>LN(RBA!D103)</f>
        <v>12.580855153505755</v>
      </c>
      <c r="C60" s="37">
        <f>LN(RBA!M103)</f>
        <v>11.920980549525268</v>
      </c>
      <c r="D60" s="37">
        <f>LN(RBA!G103)</f>
        <v>4.1092331747158513</v>
      </c>
      <c r="E60" s="37">
        <f>RBA!B103</f>
        <v>5.3100000000000005</v>
      </c>
      <c r="F60" s="37">
        <f>RBA!C103</f>
        <v>5.7833333333333341</v>
      </c>
      <c r="G60" s="37">
        <f>RBA!F103/RBA!F99*100-100</f>
        <v>3.6828065968399954</v>
      </c>
      <c r="H60" s="37">
        <f>RBA!H103/RBA!H99*100-100</f>
        <v>2.8023598820059021</v>
      </c>
      <c r="I60" s="37">
        <f>LN(RBA!F103/RBA!F102)*400</f>
        <v>10.377674624886593</v>
      </c>
      <c r="J60" s="37">
        <f>LN(RBA!H103/RBA!H102)*400</f>
        <v>3.4582347971416127</v>
      </c>
      <c r="K60" s="38">
        <f>RBA!I103</f>
        <v>5.75</v>
      </c>
      <c r="L60" s="37">
        <f>LN(RBA!K103)</f>
        <v>5.9233302355244053</v>
      </c>
      <c r="M60" s="37">
        <f>LN(RBA!L103)</f>
        <v>7.1405774410686398</v>
      </c>
      <c r="N60" s="37">
        <f>LN(RBA!O103)</f>
        <v>4.6622508730144192</v>
      </c>
      <c r="O60" s="37">
        <f>LN(RBA!N103)</f>
        <v>11.127029133287849</v>
      </c>
      <c r="P60" s="41">
        <v>12.572279911286275</v>
      </c>
      <c r="Q60" s="41">
        <v>11.913606762336112</v>
      </c>
      <c r="R60" s="41">
        <v>4.0822037983517392</v>
      </c>
      <c r="S60" s="41">
        <v>5.1345333106948319</v>
      </c>
      <c r="T60" s="41">
        <v>5.2352642006985795</v>
      </c>
      <c r="U60" s="41">
        <v>2.4011361413278722</v>
      </c>
      <c r="V60" s="41">
        <v>2.6616958491184524</v>
      </c>
      <c r="W60" s="41">
        <v>2.5471980772783418</v>
      </c>
      <c r="X60" s="41">
        <v>2.7871491365550214</v>
      </c>
      <c r="Y60" s="42">
        <v>4.6434107278960681</v>
      </c>
      <c r="Z60" s="41">
        <v>5.9692801981691757</v>
      </c>
      <c r="AA60" s="41">
        <v>7.1373375523787459</v>
      </c>
      <c r="AB60" s="41">
        <v>4.6459411846627408</v>
      </c>
      <c r="AC60" s="41">
        <v>11.089074389339702</v>
      </c>
      <c r="AD60" s="44">
        <v>8.5752422194804723E-3</v>
      </c>
      <c r="AE60" s="44">
        <v>7.3737871891559337E-3</v>
      </c>
      <c r="AF60" s="44">
        <v>2.7029376364112068E-2</v>
      </c>
      <c r="AG60" s="44">
        <v>0.17546668930516862</v>
      </c>
      <c r="AH60" s="44">
        <v>0.54806913263475465</v>
      </c>
      <c r="AI60" s="44">
        <v>1.2816704555121232</v>
      </c>
      <c r="AJ60" s="44">
        <v>0.14066403288744977</v>
      </c>
      <c r="AK60" s="44">
        <v>7.8304765476082512</v>
      </c>
      <c r="AL60" s="44">
        <v>0.67108566058659136</v>
      </c>
      <c r="AM60" s="45">
        <v>1.1065892721039319</v>
      </c>
      <c r="AN60" s="44">
        <v>-4.5949962644770359E-2</v>
      </c>
      <c r="AO60" s="44">
        <v>3.2398886898938883E-3</v>
      </c>
      <c r="AP60" s="44">
        <v>1.6309688351678453E-2</v>
      </c>
      <c r="AQ60" s="44">
        <v>3.7954743948146685E-2</v>
      </c>
      <c r="AR60" s="37">
        <f t="shared" si="2"/>
        <v>8.5752422194804723E-3</v>
      </c>
      <c r="AS60" s="37">
        <f t="shared" si="3"/>
        <v>8.5752422194804723E-3</v>
      </c>
    </row>
    <row r="61" spans="1:45">
      <c r="A61" s="39">
        <v>36707</v>
      </c>
      <c r="B61" s="37">
        <f>LN(RBA!D104)</f>
        <v>12.590218777265772</v>
      </c>
      <c r="C61" s="37">
        <f>LN(RBA!M104)</f>
        <v>11.929548095774269</v>
      </c>
      <c r="D61" s="37">
        <f>LN(RBA!G104)</f>
        <v>4.0926765051214034</v>
      </c>
      <c r="E61" s="37">
        <f>RBA!B104</f>
        <v>5.8999999999999995</v>
      </c>
      <c r="F61" s="37">
        <f>RBA!C104</f>
        <v>6.1933333333333325</v>
      </c>
      <c r="G61" s="37">
        <f>RBA!F104/RBA!F100*100-100</f>
        <v>3.6950983919626736</v>
      </c>
      <c r="H61" s="37">
        <f>RBA!H104/RBA!H100*100-100</f>
        <v>3.0837004405286308</v>
      </c>
      <c r="I61" s="37">
        <f>LN(RBA!F104/RBA!F103)*400</f>
        <v>1.0726041257500851</v>
      </c>
      <c r="J61" s="37">
        <f>LN(RBA!H104/RBA!H103)*400</f>
        <v>2.8591973061148601</v>
      </c>
      <c r="K61" s="38">
        <f>RBA!I104</f>
        <v>6.333333333333333</v>
      </c>
      <c r="L61" s="37">
        <f>LN(RBA!K104)</f>
        <v>5.9419328580769326</v>
      </c>
      <c r="M61" s="37">
        <f>LN(RBA!L104)</f>
        <v>7.1607340991718385</v>
      </c>
      <c r="N61" s="37">
        <f>LN(RBA!O104)</f>
        <v>4.6096653972130186</v>
      </c>
      <c r="O61" s="37">
        <f>LN(RBA!N104)</f>
        <v>11.119583572814374</v>
      </c>
      <c r="P61" s="41">
        <v>12.581340885575012</v>
      </c>
      <c r="Q61" s="41">
        <v>11.923813917693646</v>
      </c>
      <c r="R61" s="41">
        <v>4.0857014277991404</v>
      </c>
      <c r="S61" s="41">
        <v>5.1153427729944987</v>
      </c>
      <c r="T61" s="41">
        <v>5.2174406535431759</v>
      </c>
      <c r="U61" s="41">
        <v>2.5244324688517605</v>
      </c>
      <c r="V61" s="41">
        <v>2.7793099460815065</v>
      </c>
      <c r="W61" s="41">
        <v>2.6598876636926905</v>
      </c>
      <c r="X61" s="41">
        <v>2.8870941813898177</v>
      </c>
      <c r="Y61" s="42">
        <v>4.4994255838386801</v>
      </c>
      <c r="Z61" s="41">
        <v>6.0015499591793882</v>
      </c>
      <c r="AA61" s="41">
        <v>7.1574462163107526</v>
      </c>
      <c r="AB61" s="41">
        <v>4.645820208650977</v>
      </c>
      <c r="AC61" s="41">
        <v>11.09582251706181</v>
      </c>
      <c r="AD61" s="44">
        <v>8.8778916907603644E-3</v>
      </c>
      <c r="AE61" s="44">
        <v>5.7341780806225984E-3</v>
      </c>
      <c r="AF61" s="44">
        <v>6.9750773222629903E-3</v>
      </c>
      <c r="AG61" s="44">
        <v>0.78465722700550078</v>
      </c>
      <c r="AH61" s="44">
        <v>0.97589267979015659</v>
      </c>
      <c r="AI61" s="44">
        <v>1.1706659231109131</v>
      </c>
      <c r="AJ61" s="44">
        <v>0.30439049444712429</v>
      </c>
      <c r="AK61" s="44">
        <v>-1.5872835379426053</v>
      </c>
      <c r="AL61" s="44">
        <v>-2.7896875274957544E-2</v>
      </c>
      <c r="AM61" s="45">
        <v>1.833907749494653</v>
      </c>
      <c r="AN61" s="44">
        <v>-5.961710110245555E-2</v>
      </c>
      <c r="AO61" s="44">
        <v>3.2878828610858335E-3</v>
      </c>
      <c r="AP61" s="44">
        <v>-3.6154811437958401E-2</v>
      </c>
      <c r="AQ61" s="44">
        <v>2.376105575256382E-2</v>
      </c>
      <c r="AR61" s="37">
        <f t="shared" si="2"/>
        <v>8.8778916907603644E-3</v>
      </c>
      <c r="AS61" s="37">
        <f t="shared" si="3"/>
        <v>8.8778916907603644E-3</v>
      </c>
    </row>
    <row r="62" spans="1:45">
      <c r="A62" s="39">
        <v>36799</v>
      </c>
      <c r="B62" s="37">
        <f>LN(RBA!D105)</f>
        <v>12.59269806257022</v>
      </c>
      <c r="C62" s="37">
        <f>LN(RBA!M105)</f>
        <v>11.9400020209881</v>
      </c>
      <c r="D62" s="37">
        <f>LN(RBA!G105)</f>
        <v>4.1075897889721213</v>
      </c>
      <c r="E62" s="37">
        <f>RBA!B105</f>
        <v>6.1566666666666663</v>
      </c>
      <c r="F62" s="37">
        <f>RBA!C105</f>
        <v>6.4200000000000008</v>
      </c>
      <c r="G62" s="37">
        <f>RBA!F105/RBA!F101*100-100</f>
        <v>5.2504145669052917</v>
      </c>
      <c r="H62" s="37">
        <f>RBA!H105/RBA!H101*100-100</f>
        <v>6.1135371179039453</v>
      </c>
      <c r="I62" s="37">
        <f>LN(RBA!F105/RBA!F104)*400</f>
        <v>8.8178077794387555</v>
      </c>
      <c r="J62" s="37">
        <f>LN(RBA!H105/RBA!H104)*400</f>
        <v>15.096131193138845</v>
      </c>
      <c r="K62" s="38">
        <f>RBA!I105</f>
        <v>6.5</v>
      </c>
      <c r="L62" s="37">
        <f>LN(RBA!K105)</f>
        <v>5.9660441697610711</v>
      </c>
      <c r="M62" s="37">
        <f>LN(RBA!L105)</f>
        <v>7.1802054325172602</v>
      </c>
      <c r="N62" s="37">
        <f>LN(RBA!O105)</f>
        <v>4.6055374865698315</v>
      </c>
      <c r="O62" s="37">
        <f>LN(RBA!N105)</f>
        <v>11.110353168644458</v>
      </c>
      <c r="P62" s="41">
        <v>12.590278335674535</v>
      </c>
      <c r="Q62" s="41">
        <v>11.933964837399165</v>
      </c>
      <c r="R62" s="41">
        <v>4.0897584030252352</v>
      </c>
      <c r="S62" s="41">
        <v>5.0973261703286337</v>
      </c>
      <c r="T62" s="41">
        <v>5.2001272747603329</v>
      </c>
      <c r="U62" s="41">
        <v>2.6426037494929933</v>
      </c>
      <c r="V62" s="41">
        <v>2.8859996739627323</v>
      </c>
      <c r="W62" s="41">
        <v>2.7640638449081392</v>
      </c>
      <c r="X62" s="41">
        <v>2.969677969592071</v>
      </c>
      <c r="Y62" s="42">
        <v>4.3399622143579846</v>
      </c>
      <c r="Z62" s="41">
        <v>6.0347580093042179</v>
      </c>
      <c r="AA62" s="41">
        <v>7.1777247238280957</v>
      </c>
      <c r="AB62" s="41">
        <v>4.646570978394112</v>
      </c>
      <c r="AC62" s="41">
        <v>11.1024583242005</v>
      </c>
      <c r="AD62" s="44">
        <v>2.419726895684704E-3</v>
      </c>
      <c r="AE62" s="44">
        <v>6.0371835889352354E-3</v>
      </c>
      <c r="AF62" s="44">
        <v>1.7831385946886158E-2</v>
      </c>
      <c r="AG62" s="44">
        <v>1.0593404963380326</v>
      </c>
      <c r="AH62" s="44">
        <v>1.2198727252396679</v>
      </c>
      <c r="AI62" s="44">
        <v>2.6078108174122985</v>
      </c>
      <c r="AJ62" s="44">
        <v>3.227537443941213</v>
      </c>
      <c r="AK62" s="44">
        <v>6.0537439345306163</v>
      </c>
      <c r="AL62" s="44">
        <v>12.126453223546774</v>
      </c>
      <c r="AM62" s="45">
        <v>2.1600377856420154</v>
      </c>
      <c r="AN62" s="44">
        <v>-6.8713839543146804E-2</v>
      </c>
      <c r="AO62" s="44">
        <v>2.4807086891645014E-3</v>
      </c>
      <c r="AP62" s="44">
        <v>-4.103349182428051E-2</v>
      </c>
      <c r="AQ62" s="44">
        <v>7.8948444439586041E-3</v>
      </c>
      <c r="AR62" s="37">
        <f t="shared" si="2"/>
        <v>2.419726895684704E-3</v>
      </c>
      <c r="AS62" s="37">
        <f t="shared" si="3"/>
        <v>2.419726895684704E-3</v>
      </c>
    </row>
    <row r="63" spans="1:45">
      <c r="A63" s="39">
        <v>36891</v>
      </c>
      <c r="B63" s="37">
        <f>LN(RBA!D106)</f>
        <v>12.589063761421997</v>
      </c>
      <c r="C63" s="37">
        <f>LN(RBA!M106)</f>
        <v>11.946764207266233</v>
      </c>
      <c r="D63" s="37">
        <f>LN(RBA!G106)</f>
        <v>4.1009891049407692</v>
      </c>
      <c r="E63" s="37">
        <f>RBA!B106</f>
        <v>6.2266666666666666</v>
      </c>
      <c r="F63" s="37">
        <f>RBA!C106</f>
        <v>6.3133333333333335</v>
      </c>
      <c r="G63" s="37">
        <f>RBA!F106/RBA!F102*100-100</f>
        <v>5.013495936207164</v>
      </c>
      <c r="H63" s="37">
        <f>RBA!H106/RBA!H102*100-100</f>
        <v>5.7887120115774167</v>
      </c>
      <c r="I63" s="37">
        <f>LN(RBA!F106/RBA!F105)*400</f>
        <v>-0.70061107583886217</v>
      </c>
      <c r="J63" s="37">
        <f>LN(RBA!H106/RBA!H105)*400</f>
        <v>1.0958910964481077</v>
      </c>
      <c r="K63" s="38">
        <f>RBA!I106</f>
        <v>6.5</v>
      </c>
      <c r="L63" s="37">
        <f>LN(RBA!K106)</f>
        <v>5.9954615484448004</v>
      </c>
      <c r="M63" s="37">
        <f>LN(RBA!L106)</f>
        <v>7.1833781810408972</v>
      </c>
      <c r="N63" s="37">
        <f>LN(RBA!O106)</f>
        <v>4.5598017745639661</v>
      </c>
      <c r="O63" s="37">
        <f>LN(RBA!N106)</f>
        <v>11.0887728276129</v>
      </c>
      <c r="P63" s="41">
        <v>12.599115003751592</v>
      </c>
      <c r="Q63" s="41">
        <v>11.944075098295718</v>
      </c>
      <c r="R63" s="41">
        <v>4.0944224679610359</v>
      </c>
      <c r="S63" s="41">
        <v>5.0799750167155091</v>
      </c>
      <c r="T63" s="41">
        <v>5.1831942846516528</v>
      </c>
      <c r="U63" s="41">
        <v>2.7530733558331164</v>
      </c>
      <c r="V63" s="41">
        <v>2.9770541481552404</v>
      </c>
      <c r="W63" s="41">
        <v>2.8585672887201876</v>
      </c>
      <c r="X63" s="41">
        <v>3.0304937423373004</v>
      </c>
      <c r="Y63" s="42">
        <v>4.1668439136529969</v>
      </c>
      <c r="Z63" s="41">
        <v>6.0688754221261263</v>
      </c>
      <c r="AA63" s="41">
        <v>7.1982039585149566</v>
      </c>
      <c r="AB63" s="41">
        <v>4.6483862211957252</v>
      </c>
      <c r="AC63" s="41">
        <v>11.109039203279078</v>
      </c>
      <c r="AD63" s="44">
        <v>-1.0051242329595311E-2</v>
      </c>
      <c r="AE63" s="44">
        <v>2.6891089705145532E-3</v>
      </c>
      <c r="AF63" s="44">
        <v>6.5666369797332536E-3</v>
      </c>
      <c r="AG63" s="44">
        <v>1.1466916499511575</v>
      </c>
      <c r="AH63" s="44">
        <v>1.1301390486816807</v>
      </c>
      <c r="AI63" s="44">
        <v>2.2604225803740476</v>
      </c>
      <c r="AJ63" s="44">
        <v>2.8116578634221763</v>
      </c>
      <c r="AK63" s="44">
        <v>-3.5591783645590498</v>
      </c>
      <c r="AL63" s="44">
        <v>-1.9346026458891927</v>
      </c>
      <c r="AM63" s="45">
        <v>2.3331560863470031</v>
      </c>
      <c r="AN63" s="44">
        <v>-7.3413873681325903E-2</v>
      </c>
      <c r="AO63" s="44">
        <v>-1.4825777474059443E-2</v>
      </c>
      <c r="AP63" s="44">
        <v>-8.8584446631759128E-2</v>
      </c>
      <c r="AQ63" s="44">
        <v>-2.0266375666178504E-2</v>
      </c>
      <c r="AR63" s="37">
        <f t="shared" si="2"/>
        <v>-1.0051242329595311E-2</v>
      </c>
      <c r="AS63" s="37">
        <f t="shared" si="3"/>
        <v>-1.0051242329595311E-2</v>
      </c>
    </row>
    <row r="64" spans="1:45">
      <c r="A64" s="39">
        <v>36981</v>
      </c>
      <c r="B64" s="37">
        <f>LN(RBA!D107)</f>
        <v>12.599421311793083</v>
      </c>
      <c r="C64" s="37">
        <f>LN(RBA!M107)</f>
        <v>11.955853331678226</v>
      </c>
      <c r="D64" s="37">
        <f>LN(RBA!G107)</f>
        <v>4.1009891049407692</v>
      </c>
      <c r="E64" s="37">
        <f>RBA!B107</f>
        <v>5.873333333333334</v>
      </c>
      <c r="F64" s="37">
        <f>RBA!C107</f>
        <v>5.5466666666666669</v>
      </c>
      <c r="G64" s="37">
        <f>RBA!F107/RBA!F103*100-100</f>
        <v>4.1716626226747593</v>
      </c>
      <c r="H64" s="37">
        <f>RBA!H107/RBA!H103*100-100</f>
        <v>6.0258249641319992</v>
      </c>
      <c r="I64" s="37">
        <f>LN(RBA!F107/RBA!F106)*400</f>
        <v>7.1581809897829061</v>
      </c>
      <c r="J64" s="37">
        <f>LN(RBA!H107/RBA!H106)*400</f>
        <v>4.3537844793693523</v>
      </c>
      <c r="K64" s="38">
        <f>RBA!I107</f>
        <v>5.333333333333333</v>
      </c>
      <c r="L64" s="37">
        <f>LN(RBA!K107)</f>
        <v>6.0337119252861156</v>
      </c>
      <c r="M64" s="37">
        <f>LN(RBA!L107)</f>
        <v>7.2045521848414271</v>
      </c>
      <c r="N64" s="37">
        <f>LN(RBA!O107)</f>
        <v>4.5819985799470837</v>
      </c>
      <c r="O64" s="37">
        <f>LN(RBA!N107)</f>
        <v>11.106509404850492</v>
      </c>
      <c r="P64" s="41">
        <v>12.607875144302239</v>
      </c>
      <c r="Q64" s="41">
        <v>11.954164050466099</v>
      </c>
      <c r="R64" s="41">
        <v>4.0997525111537696</v>
      </c>
      <c r="S64" s="41">
        <v>5.0634429139836064</v>
      </c>
      <c r="T64" s="41">
        <v>5.1672743239720118</v>
      </c>
      <c r="U64" s="41">
        <v>2.8548945422145589</v>
      </c>
      <c r="V64" s="41">
        <v>3.0497796949546037</v>
      </c>
      <c r="W64" s="41">
        <v>2.9460222528834175</v>
      </c>
      <c r="X64" s="41">
        <v>3.0727137740657411</v>
      </c>
      <c r="Y64" s="42">
        <v>3.9832439995387579</v>
      </c>
      <c r="Z64" s="41">
        <v>6.1038303250778609</v>
      </c>
      <c r="AA64" s="41">
        <v>7.2189163543984431</v>
      </c>
      <c r="AB64" s="41">
        <v>4.6514330184270047</v>
      </c>
      <c r="AC64" s="41">
        <v>11.115627481098626</v>
      </c>
      <c r="AD64" s="44">
        <v>-8.4538325091561006E-3</v>
      </c>
      <c r="AE64" s="44">
        <v>1.6892812121263034E-3</v>
      </c>
      <c r="AF64" s="44">
        <v>1.2365937869995847E-3</v>
      </c>
      <c r="AG64" s="44">
        <v>0.80989041934972761</v>
      </c>
      <c r="AH64" s="44">
        <v>0.37939234269465505</v>
      </c>
      <c r="AI64" s="44">
        <v>1.3167680804602004</v>
      </c>
      <c r="AJ64" s="44">
        <v>2.9760452691773955</v>
      </c>
      <c r="AK64" s="44">
        <v>4.2121587368994886</v>
      </c>
      <c r="AL64" s="44">
        <v>1.2810707053036112</v>
      </c>
      <c r="AM64" s="45">
        <v>1.3500893337945752</v>
      </c>
      <c r="AN64" s="44">
        <v>-7.0118399791745389E-2</v>
      </c>
      <c r="AO64" s="44">
        <v>-1.4364169557016027E-2</v>
      </c>
      <c r="AP64" s="44">
        <v>-6.9434438479921035E-2</v>
      </c>
      <c r="AQ64" s="44">
        <v>-9.1180762481339883E-3</v>
      </c>
      <c r="AR64" s="37">
        <f t="shared" si="2"/>
        <v>-8.4538325091561006E-3</v>
      </c>
      <c r="AS64" s="37">
        <f t="shared" si="3"/>
        <v>-8.4538325091561006E-3</v>
      </c>
    </row>
    <row r="65" spans="1:45">
      <c r="A65" s="39">
        <v>37072</v>
      </c>
      <c r="B65" s="37">
        <f>LN(RBA!D108)</f>
        <v>12.607556505644101</v>
      </c>
      <c r="C65" s="37">
        <f>LN(RBA!M108)</f>
        <v>11.962311760136322</v>
      </c>
      <c r="D65" s="37">
        <f>LN(RBA!G108)</f>
        <v>4.0960098415411617</v>
      </c>
      <c r="E65" s="37">
        <f>RBA!B108</f>
        <v>5.0133333333333328</v>
      </c>
      <c r="F65" s="37">
        <f>RBA!C108</f>
        <v>4.9066666666666663</v>
      </c>
      <c r="G65" s="37">
        <f>RBA!F108/RBA!F104*100-100</f>
        <v>4.0607855810321354</v>
      </c>
      <c r="H65" s="37">
        <f>RBA!H108/RBA!H104*100-100</f>
        <v>6.1253561253561202</v>
      </c>
      <c r="I65" s="37">
        <f>LN(RBA!F108/RBA!F107)*400</f>
        <v>0.64662996820536833</v>
      </c>
      <c r="J65" s="37">
        <f>LN(RBA!H108/RBA!H107)*400</f>
        <v>3.2345189725430483</v>
      </c>
      <c r="K65" s="38">
        <f>RBA!I108</f>
        <v>4.083333333333333</v>
      </c>
      <c r="L65" s="37">
        <f>LN(RBA!K108)</f>
        <v>6.0739634665912936</v>
      </c>
      <c r="M65" s="37">
        <f>LN(RBA!L108)</f>
        <v>7.2369856421372347</v>
      </c>
      <c r="N65" s="37">
        <f>LN(RBA!O108)</f>
        <v>4.5788029191862467</v>
      </c>
      <c r="O65" s="37">
        <f>LN(RBA!N108)</f>
        <v>11.109810094066075</v>
      </c>
      <c r="P65" s="41">
        <v>12.616576729796078</v>
      </c>
      <c r="Q65" s="41">
        <v>11.964252724686208</v>
      </c>
      <c r="R65" s="41">
        <v>4.1058115252987761</v>
      </c>
      <c r="S65" s="41">
        <v>5.0486001462426282</v>
      </c>
      <c r="T65" s="41">
        <v>5.1537063703817134</v>
      </c>
      <c r="U65" s="41">
        <v>2.9485333270924832</v>
      </c>
      <c r="V65" s="41">
        <v>3.1032399268210353</v>
      </c>
      <c r="W65" s="41">
        <v>3.0268285086745612</v>
      </c>
      <c r="X65" s="41">
        <v>3.0983012125639475</v>
      </c>
      <c r="Y65" s="42">
        <v>3.7937940123842746</v>
      </c>
      <c r="Z65" s="41">
        <v>6.1395049619211184</v>
      </c>
      <c r="AA65" s="41">
        <v>7.2398850793947442</v>
      </c>
      <c r="AB65" s="41">
        <v>4.6558230861799945</v>
      </c>
      <c r="AC65" s="41">
        <v>11.122272817975436</v>
      </c>
      <c r="AD65" s="44">
        <v>-9.0202241519765636E-3</v>
      </c>
      <c r="AE65" s="44">
        <v>-1.9409645498864592E-3</v>
      </c>
      <c r="AF65" s="44">
        <v>-9.8016837576144766E-3</v>
      </c>
      <c r="AG65" s="44">
        <v>-3.5266812909295453E-2</v>
      </c>
      <c r="AH65" s="44">
        <v>-0.24703970371504713</v>
      </c>
      <c r="AI65" s="44">
        <v>1.1122522539396522</v>
      </c>
      <c r="AJ65" s="44">
        <v>3.0221161985350848</v>
      </c>
      <c r="AK65" s="44">
        <v>-2.380198540469193</v>
      </c>
      <c r="AL65" s="44">
        <v>0.13621775997910079</v>
      </c>
      <c r="AM65" s="45">
        <v>0.28953932094905843</v>
      </c>
      <c r="AN65" s="44">
        <v>-6.5541495329824784E-2</v>
      </c>
      <c r="AO65" s="44">
        <v>-2.8994372575095184E-3</v>
      </c>
      <c r="AP65" s="44">
        <v>-7.7020166993747807E-2</v>
      </c>
      <c r="AQ65" s="44">
        <v>-1.2462723909360207E-2</v>
      </c>
      <c r="AR65" s="37">
        <f t="shared" si="2"/>
        <v>-9.0202241519765636E-3</v>
      </c>
      <c r="AS65" s="37">
        <f t="shared" si="3"/>
        <v>-9.0202241519765636E-3</v>
      </c>
    </row>
    <row r="66" spans="1:45">
      <c r="A66" s="39">
        <v>37164</v>
      </c>
      <c r="B66" s="37">
        <f>LN(RBA!D109)</f>
        <v>12.619416633587022</v>
      </c>
      <c r="C66" s="37">
        <f>LN(RBA!M109)</f>
        <v>11.965166010635784</v>
      </c>
      <c r="D66" s="37">
        <f>LN(RBA!G109)</f>
        <v>4.1092331747158513</v>
      </c>
      <c r="E66" s="37">
        <f>RBA!B109</f>
        <v>4.9133333333333331</v>
      </c>
      <c r="F66" s="37">
        <f>RBA!C109</f>
        <v>4.8466666666666667</v>
      </c>
      <c r="G66" s="37">
        <f>RBA!F109/RBA!F105*100-100</f>
        <v>2.7065596020028977</v>
      </c>
      <c r="H66" s="37">
        <f>RBA!H109/RBA!H105*100-100</f>
        <v>2.4691358024691255</v>
      </c>
      <c r="I66" s="37">
        <f>LN(RBA!F109/RBA!F108)*400</f>
        <v>3.578120276462101</v>
      </c>
      <c r="J66" s="37">
        <f>LN(RBA!H109/RBA!H108)*400</f>
        <v>1.072386701303097</v>
      </c>
      <c r="K66" s="38">
        <f>RBA!I109</f>
        <v>3.4166666666666665</v>
      </c>
      <c r="L66" s="37">
        <f>LN(RBA!K109)</f>
        <v>6.1181126164246864</v>
      </c>
      <c r="M66" s="37">
        <f>LN(RBA!L109)</f>
        <v>7.2599032918125701</v>
      </c>
      <c r="N66" s="37">
        <f>LN(RBA!O109)</f>
        <v>4.5771169147955018</v>
      </c>
      <c r="O66" s="37">
        <f>LN(RBA!N109)</f>
        <v>11.122611003987259</v>
      </c>
      <c r="P66" s="41">
        <v>12.625232449057396</v>
      </c>
      <c r="Q66" s="41">
        <v>11.974363207532708</v>
      </c>
      <c r="R66" s="41">
        <v>4.1126632759625146</v>
      </c>
      <c r="S66" s="41">
        <v>5.0368231791143723</v>
      </c>
      <c r="T66" s="41">
        <v>5.1440665217552466</v>
      </c>
      <c r="U66" s="41">
        <v>3.0352787089723403</v>
      </c>
      <c r="V66" s="41">
        <v>3.1383584845079846</v>
      </c>
      <c r="W66" s="41">
        <v>3.1040184265809154</v>
      </c>
      <c r="X66" s="41">
        <v>3.1100198748092902</v>
      </c>
      <c r="Y66" s="42">
        <v>3.6039692983921774</v>
      </c>
      <c r="Z66" s="41">
        <v>6.1757377524177279</v>
      </c>
      <c r="AA66" s="41">
        <v>7.2611243238140775</v>
      </c>
      <c r="AB66" s="41">
        <v>4.6616247440226903</v>
      </c>
      <c r="AC66" s="41">
        <v>11.12901917542815</v>
      </c>
      <c r="AD66" s="44">
        <v>-5.8158154703740195E-3</v>
      </c>
      <c r="AE66" s="44">
        <v>-9.1971968969239981E-3</v>
      </c>
      <c r="AF66" s="44">
        <v>-3.4301012466633196E-3</v>
      </c>
      <c r="AG66" s="44">
        <v>-0.12348984578103916</v>
      </c>
      <c r="AH66" s="44">
        <v>-0.29739985508857991</v>
      </c>
      <c r="AI66" s="44">
        <v>-0.32871910696944262</v>
      </c>
      <c r="AJ66" s="44">
        <v>-0.66922268203885915</v>
      </c>
      <c r="AK66" s="44">
        <v>0.47410184988118553</v>
      </c>
      <c r="AL66" s="44">
        <v>-2.037633173506193</v>
      </c>
      <c r="AM66" s="45">
        <v>-0.18730263172551087</v>
      </c>
      <c r="AN66" s="44">
        <v>-5.7625135993041532E-2</v>
      </c>
      <c r="AO66" s="44">
        <v>-1.2210320015073606E-3</v>
      </c>
      <c r="AP66" s="44">
        <v>-8.450782922718858E-2</v>
      </c>
      <c r="AQ66" s="44">
        <v>-6.4081714408903423E-3</v>
      </c>
      <c r="AR66" s="37">
        <f t="shared" si="2"/>
        <v>-5.8158154703740195E-3</v>
      </c>
      <c r="AS66" s="37">
        <f t="shared" si="3"/>
        <v>-5.8158154703740195E-3</v>
      </c>
    </row>
    <row r="67" spans="1:45">
      <c r="A67" s="39">
        <v>37256</v>
      </c>
      <c r="B67" s="37">
        <f>LN(RBA!D110)</f>
        <v>12.631441682992833</v>
      </c>
      <c r="C67" s="37">
        <f>LN(RBA!M110)</f>
        <v>11.973087069997421</v>
      </c>
      <c r="D67" s="37">
        <f>LN(RBA!G110)</f>
        <v>4.1075897889721213</v>
      </c>
      <c r="E67" s="37">
        <f>RBA!B110</f>
        <v>4.4233333333333329</v>
      </c>
      <c r="F67" s="37">
        <f>RBA!C110</f>
        <v>4.2966666666666669</v>
      </c>
      <c r="G67" s="37">
        <f>RBA!F110/RBA!F106*100-100</f>
        <v>3.099754414576438</v>
      </c>
      <c r="H67" s="37">
        <f>RBA!H110/RBA!H106*100-100</f>
        <v>3.146374829001374</v>
      </c>
      <c r="I67" s="37">
        <f>LN(RBA!F110/RBA!F109)*400</f>
        <v>0.82779797359695784</v>
      </c>
      <c r="J67" s="37">
        <f>LN(RBA!H110/RBA!H109)*400</f>
        <v>3.7308731500555528</v>
      </c>
      <c r="K67" s="38">
        <f>RBA!I110</f>
        <v>2.0833333333333335</v>
      </c>
      <c r="L67" s="37">
        <f>LN(RBA!K110)</f>
        <v>6.175526255625976</v>
      </c>
      <c r="M67" s="37">
        <f>LN(RBA!L110)</f>
        <v>7.3004977970752396</v>
      </c>
      <c r="N67" s="37">
        <f>LN(RBA!O110)</f>
        <v>4.5885654851277211</v>
      </c>
      <c r="O67" s="37">
        <f>LN(RBA!N110)</f>
        <v>11.126867317657283</v>
      </c>
      <c r="P67" s="41">
        <v>12.633849353270389</v>
      </c>
      <c r="Q67" s="41">
        <v>11.984516372479421</v>
      </c>
      <c r="R67" s="41">
        <v>4.1203654026590959</v>
      </c>
      <c r="S67" s="41">
        <v>5.0294664364625685</v>
      </c>
      <c r="T67" s="41">
        <v>5.1397764761522797</v>
      </c>
      <c r="U67" s="41">
        <v>3.1171148440182939</v>
      </c>
      <c r="V67" s="41">
        <v>3.1579478313929861</v>
      </c>
      <c r="W67" s="41">
        <v>3.1791367530019836</v>
      </c>
      <c r="X67" s="41">
        <v>3.1107187138791272</v>
      </c>
      <c r="Y67" s="42">
        <v>3.4194261658406906</v>
      </c>
      <c r="Z67" s="41">
        <v>6.2123261528949385</v>
      </c>
      <c r="AA67" s="41">
        <v>7.2826464658183756</v>
      </c>
      <c r="AB67" s="41">
        <v>4.6688581739187187</v>
      </c>
      <c r="AC67" s="41">
        <v>11.13590272577297</v>
      </c>
      <c r="AD67" s="44">
        <v>-2.4076702775559511E-3</v>
      </c>
      <c r="AE67" s="44">
        <v>-1.1429302482000026E-2</v>
      </c>
      <c r="AF67" s="44">
        <v>-1.2775613686974552E-2</v>
      </c>
      <c r="AG67" s="44">
        <v>-0.60613310312923563</v>
      </c>
      <c r="AH67" s="44">
        <v>-0.84310980948561287</v>
      </c>
      <c r="AI67" s="44">
        <v>-1.7360429441855896E-2</v>
      </c>
      <c r="AJ67" s="44">
        <v>-1.1573002391612075E-2</v>
      </c>
      <c r="AK67" s="44">
        <v>-2.351338779405026</v>
      </c>
      <c r="AL67" s="44">
        <v>0.62015443617642552</v>
      </c>
      <c r="AM67" s="45">
        <v>-1.3360928325073571</v>
      </c>
      <c r="AN67" s="44">
        <v>-3.6799897268962489E-2</v>
      </c>
      <c r="AO67" s="44">
        <v>1.7851331256864E-2</v>
      </c>
      <c r="AP67" s="44">
        <v>-8.0292688790997602E-2</v>
      </c>
      <c r="AQ67" s="44">
        <v>-9.0354081156878152E-3</v>
      </c>
      <c r="AR67" s="37">
        <f t="shared" si="2"/>
        <v>-2.4076702775559511E-3</v>
      </c>
      <c r="AS67" s="37">
        <f t="shared" si="3"/>
        <v>-2.4076702775559511E-3</v>
      </c>
    </row>
    <row r="68" spans="1:45">
      <c r="A68" s="39">
        <v>37346</v>
      </c>
      <c r="B68" s="37">
        <f>LN(RBA!D111)</f>
        <v>12.639032939414186</v>
      </c>
      <c r="C68" s="37">
        <f>LN(RBA!M111)</f>
        <v>11.985438443164746</v>
      </c>
      <c r="D68" s="37">
        <f>LN(RBA!G111)</f>
        <v>4.1287459889394329</v>
      </c>
      <c r="E68" s="37">
        <f>RBA!B111</f>
        <v>4.2366666666666672</v>
      </c>
      <c r="F68" s="37">
        <f>RBA!C111</f>
        <v>4.3433333333333337</v>
      </c>
      <c r="G68" s="37">
        <f>RBA!F111/RBA!F107*100-100</f>
        <v>2.7089477518337048</v>
      </c>
      <c r="H68" s="37">
        <f>RBA!H111/RBA!H107*100-100</f>
        <v>2.976995940460057</v>
      </c>
      <c r="I68" s="37">
        <f>LN(RBA!F111/RBA!F110)*400</f>
        <v>5.6390726980618142</v>
      </c>
      <c r="J68" s="37">
        <f>LN(RBA!H111/RBA!H110)*400</f>
        <v>3.6963959414918617</v>
      </c>
      <c r="K68" s="38">
        <f>RBA!I111</f>
        <v>1.75</v>
      </c>
      <c r="L68" s="37">
        <f>LN(RBA!K111)</f>
        <v>6.2224909469713099</v>
      </c>
      <c r="M68" s="37">
        <f>LN(RBA!L111)</f>
        <v>7.3284209377899812</v>
      </c>
      <c r="N68" s="37">
        <f>LN(RBA!O111)</f>
        <v>4.6254441054275324</v>
      </c>
      <c r="O68" s="37">
        <f>LN(RBA!N111)</f>
        <v>11.119945097147122</v>
      </c>
      <c r="P68" s="41">
        <v>12.642430858734583</v>
      </c>
      <c r="Q68" s="41">
        <v>11.994727344752109</v>
      </c>
      <c r="R68" s="41">
        <v>4.1289734010893531</v>
      </c>
      <c r="S68" s="41">
        <v>5.0278071609973356</v>
      </c>
      <c r="T68" s="41">
        <v>5.1420720567230527</v>
      </c>
      <c r="U68" s="41">
        <v>3.1958204389526532</v>
      </c>
      <c r="V68" s="41">
        <v>3.1644021666773012</v>
      </c>
      <c r="W68" s="41">
        <v>3.2540245479934451</v>
      </c>
      <c r="X68" s="41">
        <v>3.1019731621173756</v>
      </c>
      <c r="Y68" s="42">
        <v>3.2457038588632114</v>
      </c>
      <c r="Z68" s="41">
        <v>6.2490316039700042</v>
      </c>
      <c r="AA68" s="41">
        <v>7.3044631204245718</v>
      </c>
      <c r="AB68" s="41">
        <v>4.67749074043844</v>
      </c>
      <c r="AC68" s="41">
        <v>11.14295563621895</v>
      </c>
      <c r="AD68" s="44">
        <v>-3.3979193203972358E-3</v>
      </c>
      <c r="AE68" s="44">
        <v>-9.2889015873627301E-3</v>
      </c>
      <c r="AF68" s="44">
        <v>-2.2741214992016978E-4</v>
      </c>
      <c r="AG68" s="44">
        <v>-0.79114049433066835</v>
      </c>
      <c r="AH68" s="44">
        <v>-0.79873872338971896</v>
      </c>
      <c r="AI68" s="44">
        <v>-0.48687268711894838</v>
      </c>
      <c r="AJ68" s="44">
        <v>-0.18740622621724423</v>
      </c>
      <c r="AK68" s="44">
        <v>2.3850481500683691</v>
      </c>
      <c r="AL68" s="44">
        <v>0.59442277937448607</v>
      </c>
      <c r="AM68" s="45">
        <v>-1.4957038588632114</v>
      </c>
      <c r="AN68" s="44">
        <v>-2.6540656998694345E-2</v>
      </c>
      <c r="AO68" s="44">
        <v>2.3957817365409362E-2</v>
      </c>
      <c r="AP68" s="44">
        <v>-5.2046635010907671E-2</v>
      </c>
      <c r="AQ68" s="44">
        <v>-2.3010539071828262E-2</v>
      </c>
      <c r="AR68" s="37">
        <f t="shared" si="2"/>
        <v>-3.3979193203972358E-3</v>
      </c>
      <c r="AS68" s="37">
        <f t="shared" si="3"/>
        <v>-3.3979193203972358E-3</v>
      </c>
    </row>
    <row r="69" spans="1:45">
      <c r="A69" s="39">
        <v>37437</v>
      </c>
      <c r="B69" s="37">
        <f>LN(RBA!D112)</f>
        <v>12.656032993524889</v>
      </c>
      <c r="C69" s="37">
        <f>LN(RBA!M112)</f>
        <v>12.00106980207306</v>
      </c>
      <c r="D69" s="37">
        <f>LN(RBA!G112)</f>
        <v>4.1174098351530963</v>
      </c>
      <c r="E69" s="37">
        <f>RBA!B112</f>
        <v>4.4666666666666659</v>
      </c>
      <c r="F69" s="37">
        <f>RBA!C112</f>
        <v>4.833333333333333</v>
      </c>
      <c r="G69" s="37">
        <f>RBA!F112/RBA!F108*100-100</f>
        <v>2.548339858836755</v>
      </c>
      <c r="H69" s="37">
        <f>RBA!H112/RBA!H108*100-100</f>
        <v>2.8187919463087212</v>
      </c>
      <c r="I69" s="37">
        <f>LN(RBA!F112/RBA!F111)*400</f>
        <v>2.0652970673991234E-2</v>
      </c>
      <c r="J69" s="37">
        <f>LN(RBA!H112/RBA!H111)*400</f>
        <v>2.6195247515621847</v>
      </c>
      <c r="K69" s="38">
        <f>RBA!I112</f>
        <v>1.75</v>
      </c>
      <c r="L69" s="37">
        <f>LN(RBA!K112)</f>
        <v>6.4095036040779929</v>
      </c>
      <c r="M69" s="37">
        <f>LN(RBA!L112)</f>
        <v>7.3121151098297021</v>
      </c>
      <c r="N69" s="37">
        <f>LN(RBA!O112)</f>
        <v>4.659656237964021</v>
      </c>
      <c r="O69" s="37">
        <f>LN(RBA!N112)</f>
        <v>11.150970894010495</v>
      </c>
      <c r="P69" s="41">
        <v>12.65097887695558</v>
      </c>
      <c r="Q69" s="41">
        <v>12.005004106262479</v>
      </c>
      <c r="R69" s="41">
        <v>4.1385347821955634</v>
      </c>
      <c r="S69" s="41">
        <v>5.0327437622393365</v>
      </c>
      <c r="T69" s="41">
        <v>5.1516621429868756</v>
      </c>
      <c r="U69" s="41">
        <v>3.2731633502293254</v>
      </c>
      <c r="V69" s="41">
        <v>3.1601084564356956</v>
      </c>
      <c r="W69" s="41">
        <v>3.3290532848738508</v>
      </c>
      <c r="X69" s="41">
        <v>3.0857462483905618</v>
      </c>
      <c r="Y69" s="42">
        <v>3.0875065635728189</v>
      </c>
      <c r="Z69" s="41">
        <v>6.285592546324386</v>
      </c>
      <c r="AA69" s="41">
        <v>7.3265970597316326</v>
      </c>
      <c r="AB69" s="41">
        <v>4.6874396252217183</v>
      </c>
      <c r="AC69" s="41">
        <v>11.150204426845065</v>
      </c>
      <c r="AD69" s="44">
        <v>5.0541165693083201E-3</v>
      </c>
      <c r="AE69" s="44">
        <v>-3.9343041894195352E-3</v>
      </c>
      <c r="AF69" s="44">
        <v>-2.1124947042467035E-2</v>
      </c>
      <c r="AG69" s="44">
        <v>-0.56607709557267061</v>
      </c>
      <c r="AH69" s="44">
        <v>-0.3183288096535426</v>
      </c>
      <c r="AI69" s="44">
        <v>-0.72482349139257041</v>
      </c>
      <c r="AJ69" s="44">
        <v>-0.34131651012697439</v>
      </c>
      <c r="AK69" s="44">
        <v>-3.3084003141998597</v>
      </c>
      <c r="AL69" s="44">
        <v>-0.4662214968283771</v>
      </c>
      <c r="AM69" s="45">
        <v>-1.3375065635728189</v>
      </c>
      <c r="AN69" s="44">
        <v>0.12391105775360689</v>
      </c>
      <c r="AO69" s="44">
        <v>-1.4481949901930413E-2</v>
      </c>
      <c r="AP69" s="44">
        <v>-2.7783387257697356E-2</v>
      </c>
      <c r="AQ69" s="44">
        <v>7.6646716543038451E-4</v>
      </c>
      <c r="AR69" s="37">
        <f t="shared" si="2"/>
        <v>5.0541165693083201E-3</v>
      </c>
      <c r="AS69" s="37">
        <f t="shared" si="3"/>
        <v>5.0541165693083201E-3</v>
      </c>
    </row>
    <row r="70" spans="1:45">
      <c r="A70" s="39">
        <v>37529</v>
      </c>
      <c r="B70" s="37">
        <f>LN(RBA!D113)</f>
        <v>12.659044554967315</v>
      </c>
      <c r="C70" s="37">
        <f>LN(RBA!M113)</f>
        <v>12.014451985788121</v>
      </c>
      <c r="D70" s="37">
        <f>LN(RBA!G113)</f>
        <v>4.1206618705394744</v>
      </c>
      <c r="E70" s="37">
        <f>RBA!B113</f>
        <v>4.75</v>
      </c>
      <c r="F70" s="37">
        <f>RBA!C113</f>
        <v>4.953333333333334</v>
      </c>
      <c r="G70" s="37">
        <f>RBA!F113/RBA!F109*100-100</f>
        <v>2.8039779582687885</v>
      </c>
      <c r="H70" s="37">
        <f>RBA!H113/RBA!H109*100-100</f>
        <v>3.2128514056224873</v>
      </c>
      <c r="I70" s="37">
        <f>LN(RBA!F113/RBA!F112)*400</f>
        <v>4.5740213082304475</v>
      </c>
      <c r="J70" s="37">
        <f>LN(RBA!H113/RBA!H112)*400</f>
        <v>2.6024815290953112</v>
      </c>
      <c r="K70" s="38">
        <f>RBA!I113</f>
        <v>1.75</v>
      </c>
      <c r="L70" s="37">
        <f>LN(RBA!K113)</f>
        <v>6.4152033364920511</v>
      </c>
      <c r="M70" s="37">
        <f>LN(RBA!L113)</f>
        <v>7.336478475307457</v>
      </c>
      <c r="N70" s="37">
        <f>LN(RBA!O113)</f>
        <v>4.6256634547337701</v>
      </c>
      <c r="O70" s="37">
        <f>LN(RBA!N113)</f>
        <v>11.155016903295072</v>
      </c>
      <c r="P70" s="41">
        <v>12.659493195739412</v>
      </c>
      <c r="Q70" s="41">
        <v>12.015348833358749</v>
      </c>
      <c r="R70" s="41">
        <v>4.1490969147874113</v>
      </c>
      <c r="S70" s="41">
        <v>5.0446801869002771</v>
      </c>
      <c r="T70" s="41">
        <v>5.1687564027609385</v>
      </c>
      <c r="U70" s="41">
        <v>3.3506071388727672</v>
      </c>
      <c r="V70" s="41">
        <v>3.1473365378515492</v>
      </c>
      <c r="W70" s="41">
        <v>3.4060850920555445</v>
      </c>
      <c r="X70" s="41">
        <v>3.0643725158023227</v>
      </c>
      <c r="Y70" s="42">
        <v>2.948603651170802</v>
      </c>
      <c r="Z70" s="41">
        <v>6.3217308327289192</v>
      </c>
      <c r="AA70" s="41">
        <v>7.3490860294743809</v>
      </c>
      <c r="AB70" s="41">
        <v>4.6985894807615365</v>
      </c>
      <c r="AC70" s="41">
        <v>11.157661236143371</v>
      </c>
      <c r="AD70" s="44">
        <v>-4.4864077209716413E-4</v>
      </c>
      <c r="AE70" s="44">
        <v>-8.9684757062791221E-4</v>
      </c>
      <c r="AF70" s="44">
        <v>-2.8435044247936858E-2</v>
      </c>
      <c r="AG70" s="44">
        <v>-0.29468018690027709</v>
      </c>
      <c r="AH70" s="44">
        <v>-0.21542306942760447</v>
      </c>
      <c r="AI70" s="44">
        <v>-0.54662918060397869</v>
      </c>
      <c r="AJ70" s="44">
        <v>6.5514867770938068E-2</v>
      </c>
      <c r="AK70" s="44">
        <v>1.167936216174903</v>
      </c>
      <c r="AL70" s="44">
        <v>-0.46189098670701156</v>
      </c>
      <c r="AM70" s="45">
        <v>-1.198603651170802</v>
      </c>
      <c r="AN70" s="44">
        <v>9.3472503763131876E-2</v>
      </c>
      <c r="AO70" s="44">
        <v>-1.260755416692394E-2</v>
      </c>
      <c r="AP70" s="44">
        <v>-7.2926026027766433E-2</v>
      </c>
      <c r="AQ70" s="44">
        <v>-2.6443328482983475E-3</v>
      </c>
      <c r="AR70" s="37">
        <f t="shared" si="2"/>
        <v>-4.4864077209716413E-4</v>
      </c>
      <c r="AS70" s="37">
        <f t="shared" si="3"/>
        <v>-4.4864077209716413E-4</v>
      </c>
    </row>
    <row r="71" spans="1:45">
      <c r="A71" s="39">
        <v>37621</v>
      </c>
      <c r="B71" s="37">
        <f>LN(RBA!D114)</f>
        <v>12.667177422175678</v>
      </c>
      <c r="C71" s="37">
        <f>LN(RBA!M114)</f>
        <v>12.019152531560962</v>
      </c>
      <c r="D71" s="37">
        <f>LN(RBA!G114)</f>
        <v>4.1287459889394329</v>
      </c>
      <c r="E71" s="37">
        <f>RBA!B114</f>
        <v>4.75</v>
      </c>
      <c r="F71" s="37">
        <f>RBA!C114</f>
        <v>4.8566666666666665</v>
      </c>
      <c r="G71" s="37">
        <f>RBA!F114/RBA!F110*100-100</f>
        <v>3.4479955106460096</v>
      </c>
      <c r="H71" s="37">
        <f>RBA!H114/RBA!H110*100-100</f>
        <v>2.917771883289106</v>
      </c>
      <c r="I71" s="37">
        <f>LN(RBA!F114/RBA!F113)*400</f>
        <v>3.3257896663353583</v>
      </c>
      <c r="J71" s="37">
        <f>LN(RBA!H114/RBA!H113)*400</f>
        <v>2.5856586479556949</v>
      </c>
      <c r="K71" s="38">
        <f>RBA!I114</f>
        <v>1.4166666666666667</v>
      </c>
      <c r="L71" s="37">
        <f>LN(RBA!K114)</f>
        <v>6.4407710866452783</v>
      </c>
      <c r="M71" s="37">
        <f>LN(RBA!L114)</f>
        <v>7.3633670910608853</v>
      </c>
      <c r="N71" s="37">
        <f>LN(RBA!O114)</f>
        <v>4.6516971850873166</v>
      </c>
      <c r="O71" s="37">
        <f>LN(RBA!N114)</f>
        <v>11.159710243569256</v>
      </c>
      <c r="P71" s="41">
        <v>12.667976761714959</v>
      </c>
      <c r="Q71" s="41">
        <v>12.025761243449015</v>
      </c>
      <c r="R71" s="41">
        <v>4.1606939645826797</v>
      </c>
      <c r="S71" s="41">
        <v>5.0636665835071275</v>
      </c>
      <c r="T71" s="41">
        <v>5.1933655483563985</v>
      </c>
      <c r="U71" s="41">
        <v>3.4291623512253158</v>
      </c>
      <c r="V71" s="41">
        <v>3.1281429252894117</v>
      </c>
      <c r="W71" s="41">
        <v>3.4849143477544944</v>
      </c>
      <c r="X71" s="41">
        <v>3.0398951190207759</v>
      </c>
      <c r="Y71" s="42">
        <v>2.8319285512562162</v>
      </c>
      <c r="Z71" s="41">
        <v>6.3572457603655357</v>
      </c>
      <c r="AA71" s="41">
        <v>7.371958724168949</v>
      </c>
      <c r="AB71" s="41">
        <v>4.7108075949338408</v>
      </c>
      <c r="AC71" s="41">
        <v>11.165338681647901</v>
      </c>
      <c r="AD71" s="44">
        <v>-7.9933953928090773E-4</v>
      </c>
      <c r="AE71" s="44">
        <v>-6.6087118880524542E-3</v>
      </c>
      <c r="AF71" s="44">
        <v>-3.1947975643246806E-2</v>
      </c>
      <c r="AG71" s="44">
        <v>-0.31366658350712751</v>
      </c>
      <c r="AH71" s="44">
        <v>-0.33669888168973205</v>
      </c>
      <c r="AI71" s="44">
        <v>1.8833159420693857E-2</v>
      </c>
      <c r="AJ71" s="44">
        <v>-0.21037104200030576</v>
      </c>
      <c r="AK71" s="44">
        <v>-0.15912468141913605</v>
      </c>
      <c r="AL71" s="44">
        <v>-0.45423647106508103</v>
      </c>
      <c r="AM71" s="45">
        <v>-1.4152618845895495</v>
      </c>
      <c r="AN71" s="44">
        <v>8.3525326279742629E-2</v>
      </c>
      <c r="AO71" s="44">
        <v>-8.5916331080637676E-3</v>
      </c>
      <c r="AP71" s="44">
        <v>-5.911040984652427E-2</v>
      </c>
      <c r="AQ71" s="44">
        <v>-5.6284380786451038E-3</v>
      </c>
      <c r="AR71" s="37">
        <f t="shared" si="2"/>
        <v>-7.9933953928090773E-4</v>
      </c>
      <c r="AS71" s="37">
        <f t="shared" si="3"/>
        <v>-7.9933953928090773E-4</v>
      </c>
    </row>
    <row r="72" spans="1:45">
      <c r="A72" s="39">
        <v>37711</v>
      </c>
      <c r="B72" s="37">
        <f>LN(RBA!D115)</f>
        <v>12.669142919521581</v>
      </c>
      <c r="C72" s="37">
        <f>LN(RBA!M115)</f>
        <v>12.025138126354641</v>
      </c>
      <c r="D72" s="37">
        <f>LN(RBA!G115)</f>
        <v>4.138361447638875</v>
      </c>
      <c r="E72" s="37">
        <f>RBA!B115</f>
        <v>4.75</v>
      </c>
      <c r="F72" s="37">
        <f>RBA!C115</f>
        <v>4.7700000000000005</v>
      </c>
      <c r="G72" s="37">
        <f>RBA!F115/RBA!F111*100-100</f>
        <v>2.9051326237984085</v>
      </c>
      <c r="H72" s="37">
        <f>RBA!H115/RBA!H111*100-100</f>
        <v>3.2851511169513827</v>
      </c>
      <c r="I72" s="37">
        <f>LN(RBA!F115/RBA!F114)*400</f>
        <v>3.5344701883171723</v>
      </c>
      <c r="J72" s="37">
        <f>LN(RBA!H115/RBA!H114)*400</f>
        <v>5.1217088983950996</v>
      </c>
      <c r="K72" s="38">
        <f>RBA!I115</f>
        <v>1.25</v>
      </c>
      <c r="L72" s="37">
        <f>LN(RBA!K115)</f>
        <v>6.4620914195972929</v>
      </c>
      <c r="M72" s="37">
        <f>LN(RBA!L115)</f>
        <v>7.3936623996464155</v>
      </c>
      <c r="N72" s="37">
        <f>LN(RBA!O115)</f>
        <v>4.690686758965505</v>
      </c>
      <c r="O72" s="37">
        <f>LN(RBA!N115)</f>
        <v>11.170964593311583</v>
      </c>
      <c r="P72" s="41">
        <v>12.676432241110625</v>
      </c>
      <c r="Q72" s="41">
        <v>12.036240493411645</v>
      </c>
      <c r="R72" s="41">
        <v>4.1733423253964972</v>
      </c>
      <c r="S72" s="41">
        <v>5.0895689254700471</v>
      </c>
      <c r="T72" s="41">
        <v>5.2253656526660199</v>
      </c>
      <c r="U72" s="41">
        <v>3.5094978903914318</v>
      </c>
      <c r="V72" s="41">
        <v>3.104625079906191</v>
      </c>
      <c r="W72" s="41">
        <v>3.5660653903217794</v>
      </c>
      <c r="X72" s="41">
        <v>3.0140685308473483</v>
      </c>
      <c r="Y72" s="42">
        <v>2.7396655661461371</v>
      </c>
      <c r="Z72" s="41">
        <v>6.3919950467310187</v>
      </c>
      <c r="AA72" s="41">
        <v>7.3952359586101171</v>
      </c>
      <c r="AB72" s="41">
        <v>4.7239156768483115</v>
      </c>
      <c r="AC72" s="41">
        <v>11.173247728184661</v>
      </c>
      <c r="AD72" s="44">
        <v>-7.2893215890434959E-3</v>
      </c>
      <c r="AE72" s="44">
        <v>-1.1102367057004514E-2</v>
      </c>
      <c r="AF72" s="44">
        <v>-3.4980877757622153E-2</v>
      </c>
      <c r="AG72" s="44">
        <v>-0.33956892547004713</v>
      </c>
      <c r="AH72" s="44">
        <v>-0.45536565266601947</v>
      </c>
      <c r="AI72" s="44">
        <v>-0.60436526659302325</v>
      </c>
      <c r="AJ72" s="44">
        <v>0.18052603704519177</v>
      </c>
      <c r="AK72" s="44">
        <v>-3.1595202004607081E-2</v>
      </c>
      <c r="AL72" s="44">
        <v>2.1076403675477513</v>
      </c>
      <c r="AM72" s="45">
        <v>-1.4896655661461371</v>
      </c>
      <c r="AN72" s="44">
        <v>7.0096372866274237E-2</v>
      </c>
      <c r="AO72" s="44">
        <v>-1.5735589637015934E-3</v>
      </c>
      <c r="AP72" s="44">
        <v>-3.3228917882806464E-2</v>
      </c>
      <c r="AQ72" s="44">
        <v>-2.2831348730782963E-3</v>
      </c>
      <c r="AR72" s="37">
        <f t="shared" si="2"/>
        <v>-7.2893215890434959E-3</v>
      </c>
      <c r="AS72" s="37">
        <f t="shared" si="3"/>
        <v>-7.2893215890434959E-3</v>
      </c>
    </row>
    <row r="73" spans="1:45">
      <c r="A73" s="39">
        <v>37802</v>
      </c>
      <c r="B73" s="37">
        <f>LN(RBA!D116)</f>
        <v>12.673378890102644</v>
      </c>
      <c r="C73" s="37">
        <f>LN(RBA!M116)</f>
        <v>12.033051703619174</v>
      </c>
      <c r="D73" s="37">
        <f>LN(RBA!G116)</f>
        <v>4.1415461637063951</v>
      </c>
      <c r="E73" s="37">
        <f>RBA!B116</f>
        <v>4.75</v>
      </c>
      <c r="F73" s="37">
        <f>RBA!C116</f>
        <v>4.746666666666667</v>
      </c>
      <c r="G73" s="37">
        <f>RBA!F116/RBA!F112*100-100</f>
        <v>3.4689364923047776</v>
      </c>
      <c r="H73" s="37">
        <f>RBA!H116/RBA!H112*100-100</f>
        <v>2.6109660574412459</v>
      </c>
      <c r="I73" s="37">
        <f>LN(RBA!F116/RBA!F115)*400</f>
        <v>2.2062193011268905</v>
      </c>
      <c r="J73" s="37">
        <f>LN(RBA!H116/RBA!H115)*400</f>
        <v>0</v>
      </c>
      <c r="K73" s="38">
        <f>RBA!I116</f>
        <v>1.1666666666666667</v>
      </c>
      <c r="L73" s="37">
        <f>LN(RBA!K116)</f>
        <v>6.4735650260435058</v>
      </c>
      <c r="M73" s="37">
        <f>LN(RBA!L116)</f>
        <v>7.4272125427283715</v>
      </c>
      <c r="N73" s="37">
        <f>LN(RBA!O116)</f>
        <v>4.7568427667764182</v>
      </c>
      <c r="O73" s="37">
        <f>LN(RBA!N116)</f>
        <v>11.164329228788798</v>
      </c>
      <c r="P73" s="41">
        <v>12.684861800567608</v>
      </c>
      <c r="Q73" s="41">
        <v>12.046781609680085</v>
      </c>
      <c r="R73" s="41">
        <v>4.1870384235592173</v>
      </c>
      <c r="S73" s="41">
        <v>5.1220571445845069</v>
      </c>
      <c r="T73" s="41">
        <v>5.2644223517815165</v>
      </c>
      <c r="U73" s="41">
        <v>3.5922944302002158</v>
      </c>
      <c r="V73" s="41">
        <v>3.0787489809575463</v>
      </c>
      <c r="W73" s="41">
        <v>3.6499631051825938</v>
      </c>
      <c r="X73" s="41">
        <v>2.9883633262890528</v>
      </c>
      <c r="Y73" s="42">
        <v>2.6731144594797724</v>
      </c>
      <c r="Z73" s="41">
        <v>6.4258886126510815</v>
      </c>
      <c r="AA73" s="41">
        <v>7.4189331778219758</v>
      </c>
      <c r="AB73" s="41">
        <v>4.7376984916084774</v>
      </c>
      <c r="AC73" s="41">
        <v>11.181395822805866</v>
      </c>
      <c r="AD73" s="44">
        <v>-1.1482910464964746E-2</v>
      </c>
      <c r="AE73" s="44">
        <v>-1.372990606091129E-2</v>
      </c>
      <c r="AF73" s="44">
        <v>-4.5492259852822237E-2</v>
      </c>
      <c r="AG73" s="44">
        <v>-0.37205714458450689</v>
      </c>
      <c r="AH73" s="44">
        <v>-0.51775568511484948</v>
      </c>
      <c r="AI73" s="44">
        <v>-0.12335793789543814</v>
      </c>
      <c r="AJ73" s="44">
        <v>-0.46778292351630046</v>
      </c>
      <c r="AK73" s="44">
        <v>-1.4437438040557034</v>
      </c>
      <c r="AL73" s="44">
        <v>-2.9883633262890528</v>
      </c>
      <c r="AM73" s="45">
        <v>-1.5064477928131057</v>
      </c>
      <c r="AN73" s="44">
        <v>4.7676413392424344E-2</v>
      </c>
      <c r="AO73" s="44">
        <v>8.279364906395692E-3</v>
      </c>
      <c r="AP73" s="44">
        <v>1.9144275167940705E-2</v>
      </c>
      <c r="AQ73" s="44">
        <v>-1.7066594017068226E-2</v>
      </c>
      <c r="AR73" s="37">
        <f t="shared" si="2"/>
        <v>-1.1482910464964746E-2</v>
      </c>
      <c r="AS73" s="37">
        <f t="shared" si="3"/>
        <v>-1.1482910464964746E-2</v>
      </c>
    </row>
    <row r="74" spans="1:45">
      <c r="A74" s="39">
        <v>37894</v>
      </c>
      <c r="B74" s="37">
        <f>LN(RBA!D117)</f>
        <v>12.690573800953159</v>
      </c>
      <c r="C74" s="37">
        <f>LN(RBA!M117)</f>
        <v>12.046314607144971</v>
      </c>
      <c r="D74" s="37">
        <f>LN(RBA!G117)</f>
        <v>4.1620032106959153</v>
      </c>
      <c r="E74" s="37">
        <f>RBA!B117</f>
        <v>4.75</v>
      </c>
      <c r="F74" s="37">
        <f>RBA!C117</f>
        <v>4.8166666666666664</v>
      </c>
      <c r="G74" s="37">
        <f>RBA!F117/RBA!F113*100-100</f>
        <v>2.9175710575932072</v>
      </c>
      <c r="H74" s="37">
        <f>RBA!H117/RBA!H113*100-100</f>
        <v>2.5940337224383825</v>
      </c>
      <c r="I74" s="37">
        <f>LN(RBA!F117/RBA!F116)*400</f>
        <v>2.4368011848282842</v>
      </c>
      <c r="J74" s="37">
        <f>LN(RBA!H117/RBA!H116)*400</f>
        <v>2.5364701353788988</v>
      </c>
      <c r="K74" s="38">
        <f>RBA!I117</f>
        <v>1</v>
      </c>
      <c r="L74" s="37">
        <f>LN(RBA!K117)</f>
        <v>6.5100291475937899</v>
      </c>
      <c r="M74" s="37">
        <f>LN(RBA!L117)</f>
        <v>7.4421845323678175</v>
      </c>
      <c r="N74" s="37">
        <f>LN(RBA!O117)</f>
        <v>4.7815734965722312</v>
      </c>
      <c r="O74" s="37">
        <f>LN(RBA!N117)</f>
        <v>11.174041322040045</v>
      </c>
      <c r="P74" s="41">
        <v>12.693263050901116</v>
      </c>
      <c r="Q74" s="41">
        <v>12.057372679708372</v>
      </c>
      <c r="R74" s="41">
        <v>4.2017568223525963</v>
      </c>
      <c r="S74" s="41">
        <v>5.1605889420675597</v>
      </c>
      <c r="T74" s="41">
        <v>5.3099166782616871</v>
      </c>
      <c r="U74" s="41">
        <v>3.6778549161891472</v>
      </c>
      <c r="V74" s="41">
        <v>3.0525934364722906</v>
      </c>
      <c r="W74" s="41">
        <v>3.7370126307608782</v>
      </c>
      <c r="X74" s="41">
        <v>2.9655673555826207</v>
      </c>
      <c r="Y74" s="42">
        <v>2.6326439539174897</v>
      </c>
      <c r="Z74" s="41">
        <v>6.4588801891844803</v>
      </c>
      <c r="AA74" s="41">
        <v>7.4430648433542661</v>
      </c>
      <c r="AB74" s="41">
        <v>4.7519200362441918</v>
      </c>
      <c r="AC74" s="41">
        <v>11.189788985604435</v>
      </c>
      <c r="AD74" s="44">
        <v>-2.689249947957606E-3</v>
      </c>
      <c r="AE74" s="44">
        <v>-1.1058072563400856E-2</v>
      </c>
      <c r="AF74" s="44">
        <v>-3.9753611656681009E-2</v>
      </c>
      <c r="AG74" s="44">
        <v>-0.41058894206755969</v>
      </c>
      <c r="AH74" s="44">
        <v>-0.49325001159502069</v>
      </c>
      <c r="AI74" s="44">
        <v>-0.76028385859593994</v>
      </c>
      <c r="AJ74" s="44">
        <v>-0.45855971403390816</v>
      </c>
      <c r="AK74" s="44">
        <v>-1.300211445932594</v>
      </c>
      <c r="AL74" s="44">
        <v>-0.42909722020372199</v>
      </c>
      <c r="AM74" s="45">
        <v>-1.6326439539174897</v>
      </c>
      <c r="AN74" s="44">
        <v>5.1148958409309664E-2</v>
      </c>
      <c r="AO74" s="44">
        <v>-8.8031098644858474E-4</v>
      </c>
      <c r="AP74" s="44">
        <v>2.9653460328039394E-2</v>
      </c>
      <c r="AQ74" s="44">
        <v>-1.574766356439028E-2</v>
      </c>
      <c r="AR74" s="37">
        <f t="shared" si="2"/>
        <v>-2.689249947957606E-3</v>
      </c>
      <c r="AS74" s="37">
        <f t="shared" si="3"/>
        <v>-2.689249947957606E-3</v>
      </c>
    </row>
    <row r="75" spans="1:45">
      <c r="A75" s="39">
        <v>37986</v>
      </c>
      <c r="B75" s="37">
        <f>LN(RBA!D118)</f>
        <v>12.706829751459189</v>
      </c>
      <c r="C75" s="37">
        <f>LN(RBA!M118)</f>
        <v>12.069055183620819</v>
      </c>
      <c r="D75" s="37">
        <f>LN(RBA!G118)</f>
        <v>4.1820501426412067</v>
      </c>
      <c r="E75" s="37">
        <f>RBA!B118</f>
        <v>4.9866666666666672</v>
      </c>
      <c r="F75" s="37">
        <f>RBA!C118</f>
        <v>5.25</v>
      </c>
      <c r="G75" s="37">
        <f>RBA!F118/RBA!F114*100-100</f>
        <v>2.9448578410998181</v>
      </c>
      <c r="H75" s="37">
        <f>RBA!H118/RBA!H114*100-100</f>
        <v>2.4484536082474335</v>
      </c>
      <c r="I75" s="37">
        <f>LN(RBA!F118/RBA!F117)*400</f>
        <v>3.431828573239998</v>
      </c>
      <c r="J75" s="37">
        <f>LN(RBA!H118/RBA!H117)*400</f>
        <v>2.017658754671201</v>
      </c>
      <c r="K75" s="38">
        <f>RBA!I118</f>
        <v>1</v>
      </c>
      <c r="L75" s="37">
        <f>LN(RBA!K118)</f>
        <v>6.5390077538091358</v>
      </c>
      <c r="M75" s="37">
        <f>LN(RBA!L118)</f>
        <v>7.4752734747672891</v>
      </c>
      <c r="N75" s="37">
        <f>LN(RBA!O118)</f>
        <v>4.8358475470011832</v>
      </c>
      <c r="O75" s="37">
        <f>LN(RBA!N118)</f>
        <v>11.197184052188453</v>
      </c>
      <c r="P75" s="41">
        <v>12.701626426107314</v>
      </c>
      <c r="Q75" s="41">
        <v>12.067993209759255</v>
      </c>
      <c r="R75" s="41">
        <v>4.2174436523959811</v>
      </c>
      <c r="S75" s="41">
        <v>5.2043894834208908</v>
      </c>
      <c r="T75" s="41">
        <v>5.3609060673621354</v>
      </c>
      <c r="U75" s="41">
        <v>3.7664051951845212</v>
      </c>
      <c r="V75" s="41">
        <v>3.0279448901520403</v>
      </c>
      <c r="W75" s="41">
        <v>3.8267167656030399</v>
      </c>
      <c r="X75" s="41">
        <v>2.946600741885852</v>
      </c>
      <c r="Y75" s="42">
        <v>2.6176812422491511</v>
      </c>
      <c r="Z75" s="41">
        <v>6.4909533051483432</v>
      </c>
      <c r="AA75" s="41">
        <v>7.467650591359793</v>
      </c>
      <c r="AB75" s="41">
        <v>4.7663562729572897</v>
      </c>
      <c r="AC75" s="41">
        <v>11.198422570052026</v>
      </c>
      <c r="AD75" s="44">
        <v>5.2033253518750655E-3</v>
      </c>
      <c r="AE75" s="44">
        <v>1.0619738615638141E-3</v>
      </c>
      <c r="AF75" s="44">
        <v>-3.5393509754774399E-2</v>
      </c>
      <c r="AG75" s="44">
        <v>-0.21772281675422356</v>
      </c>
      <c r="AH75" s="44">
        <v>-0.11090606736213537</v>
      </c>
      <c r="AI75" s="44">
        <v>-0.82154735408470314</v>
      </c>
      <c r="AJ75" s="44">
        <v>-0.57949128190460675</v>
      </c>
      <c r="AK75" s="44">
        <v>-0.39488819236304185</v>
      </c>
      <c r="AL75" s="44">
        <v>-0.92894198721465093</v>
      </c>
      <c r="AM75" s="45">
        <v>-1.6176812422491511</v>
      </c>
      <c r="AN75" s="44">
        <v>4.8054448660792559E-2</v>
      </c>
      <c r="AO75" s="44">
        <v>7.6228834074960616E-3</v>
      </c>
      <c r="AP75" s="44">
        <v>6.9491274043893547E-2</v>
      </c>
      <c r="AQ75" s="44">
        <v>-1.2385178635732075E-3</v>
      </c>
      <c r="AR75" s="37">
        <f t="shared" si="2"/>
        <v>5.2033253518750655E-3</v>
      </c>
      <c r="AS75" s="37">
        <f t="shared" si="3"/>
        <v>5.2033253518750655E-3</v>
      </c>
    </row>
    <row r="76" spans="1:45">
      <c r="A76" s="39">
        <v>38077</v>
      </c>
      <c r="B76" s="37">
        <f>LN(RBA!D119)</f>
        <v>12.71459662253829</v>
      </c>
      <c r="C76" s="37">
        <f>LN(RBA!M119)</f>
        <v>12.088437098996735</v>
      </c>
      <c r="D76" s="37">
        <f>LN(RBA!G119)</f>
        <v>4.2180360345646504</v>
      </c>
      <c r="E76" s="37">
        <f>RBA!B119</f>
        <v>5.25</v>
      </c>
      <c r="F76" s="37">
        <f>RBA!C119</f>
        <v>5.5433333333333339</v>
      </c>
      <c r="G76" s="37">
        <f>RBA!F119/RBA!F115*100-100</f>
        <v>3.1858334389808647</v>
      </c>
      <c r="H76" s="37">
        <f>RBA!H119/RBA!H115*100-100</f>
        <v>2.0356234096692276</v>
      </c>
      <c r="I76" s="37">
        <f>LN(RBA!F119/RBA!F118)*400</f>
        <v>4.4697048442026661</v>
      </c>
      <c r="J76" s="37">
        <f>LN(RBA!H119/RBA!H118)*400</f>
        <v>3.5065972848730373</v>
      </c>
      <c r="K76" s="38">
        <f>RBA!I119</f>
        <v>1</v>
      </c>
      <c r="L76" s="37">
        <f>LN(RBA!K119)</f>
        <v>6.5589989002877003</v>
      </c>
      <c r="M76" s="37">
        <f>LN(RBA!L119)</f>
        <v>7.5008843146415902</v>
      </c>
      <c r="N76" s="37">
        <f>LN(RBA!O119)</f>
        <v>4.8845965733290182</v>
      </c>
      <c r="O76" s="37">
        <f>LN(RBA!N119)</f>
        <v>11.198295538782421</v>
      </c>
      <c r="P76" s="41">
        <v>12.709940679401152</v>
      </c>
      <c r="Q76" s="41">
        <v>12.078615794800129</v>
      </c>
      <c r="R76" s="41">
        <v>4.2340201983014341</v>
      </c>
      <c r="S76" s="41">
        <v>5.2524273160573935</v>
      </c>
      <c r="T76" s="41">
        <v>5.4161396730812168</v>
      </c>
      <c r="U76" s="41">
        <v>3.8576959366010097</v>
      </c>
      <c r="V76" s="41">
        <v>3.0063031858771398</v>
      </c>
      <c r="W76" s="41">
        <v>3.9177656761017792</v>
      </c>
      <c r="X76" s="41">
        <v>2.9321154225939199</v>
      </c>
      <c r="Y76" s="42">
        <v>2.6266331147934192</v>
      </c>
      <c r="Z76" s="41">
        <v>6.522123457458803</v>
      </c>
      <c r="AA76" s="41">
        <v>7.4927095077969961</v>
      </c>
      <c r="AB76" s="41">
        <v>4.7808016973623131</v>
      </c>
      <c r="AC76" s="41">
        <v>11.207282087330569</v>
      </c>
      <c r="AD76" s="44">
        <v>4.6559431371377968E-3</v>
      </c>
      <c r="AE76" s="44">
        <v>9.8213041966062065E-3</v>
      </c>
      <c r="AF76" s="44">
        <v>-1.5984163736783685E-2</v>
      </c>
      <c r="AG76" s="44">
        <v>-2.4273160573935471E-3</v>
      </c>
      <c r="AH76" s="44">
        <v>0.12719366025211709</v>
      </c>
      <c r="AI76" s="44">
        <v>-0.67186249762014505</v>
      </c>
      <c r="AJ76" s="44">
        <v>-0.97067977620791224</v>
      </c>
      <c r="AK76" s="44">
        <v>0.55193916810088695</v>
      </c>
      <c r="AL76" s="44">
        <v>0.57448186227911746</v>
      </c>
      <c r="AM76" s="45">
        <v>-1.6266331147934192</v>
      </c>
      <c r="AN76" s="44">
        <v>3.687544282889732E-2</v>
      </c>
      <c r="AO76" s="44">
        <v>8.1748068445941513E-3</v>
      </c>
      <c r="AP76" s="44">
        <v>0.10379487596670511</v>
      </c>
      <c r="AQ76" s="44">
        <v>-8.9865485481475105E-3</v>
      </c>
      <c r="AR76" s="37">
        <f t="shared" si="2"/>
        <v>4.6559431371377968E-3</v>
      </c>
      <c r="AS76" s="37">
        <f t="shared" si="3"/>
        <v>4.6559431371377968E-3</v>
      </c>
    </row>
    <row r="77" spans="1:45">
      <c r="A77" s="39">
        <v>38168</v>
      </c>
      <c r="B77" s="37">
        <f>LN(RBA!D120)</f>
        <v>12.72131549895658</v>
      </c>
      <c r="C77" s="37">
        <f>LN(RBA!M120)</f>
        <v>12.094157360901674</v>
      </c>
      <c r="D77" s="37">
        <f>LN(RBA!G120)</f>
        <v>4.2456340097683265</v>
      </c>
      <c r="E77" s="37">
        <f>RBA!B120</f>
        <v>5.25</v>
      </c>
      <c r="F77" s="37">
        <f>RBA!C120</f>
        <v>5.5133333333333328</v>
      </c>
      <c r="G77" s="37">
        <f>RBA!F120/RBA!F116*100-100</f>
        <v>3.4576683154782302</v>
      </c>
      <c r="H77" s="37">
        <f>RBA!H120/RBA!H116*100-100</f>
        <v>2.544529262086499</v>
      </c>
      <c r="I77" s="37">
        <f>LN(RBA!F120/RBA!F119)*400</f>
        <v>3.2586019059173772</v>
      </c>
      <c r="J77" s="37">
        <f>LN(RBA!H120/RBA!H119)*400</f>
        <v>1.990053856045483</v>
      </c>
      <c r="K77" s="38">
        <f>RBA!I120</f>
        <v>1.0833333333333333</v>
      </c>
      <c r="L77" s="37">
        <f>LN(RBA!K120)</f>
        <v>6.559136369313098</v>
      </c>
      <c r="M77" s="37">
        <f>LN(RBA!L120)</f>
        <v>7.5251104548165353</v>
      </c>
      <c r="N77" s="37">
        <f>LN(RBA!O120)</f>
        <v>4.8353443169184089</v>
      </c>
      <c r="O77" s="37">
        <f>LN(RBA!N120)</f>
        <v>11.224797959994776</v>
      </c>
      <c r="P77" s="41">
        <v>12.718197816075918</v>
      </c>
      <c r="Q77" s="41">
        <v>12.089213693532052</v>
      </c>
      <c r="R77" s="41">
        <v>4.2513856237374208</v>
      </c>
      <c r="S77" s="41">
        <v>5.3035349106294873</v>
      </c>
      <c r="T77" s="41">
        <v>5.4742973331251852</v>
      </c>
      <c r="U77" s="41">
        <v>3.9509643427569801</v>
      </c>
      <c r="V77" s="41">
        <v>2.988805985476743</v>
      </c>
      <c r="W77" s="41">
        <v>4.0086027235295667</v>
      </c>
      <c r="X77" s="41">
        <v>2.9221827463599874</v>
      </c>
      <c r="Y77" s="42">
        <v>2.6568953110925508</v>
      </c>
      <c r="Z77" s="41">
        <v>6.552436177062404</v>
      </c>
      <c r="AA77" s="41">
        <v>7.5182654429264417</v>
      </c>
      <c r="AB77" s="41">
        <v>4.7950942371200789</v>
      </c>
      <c r="AC77" s="41">
        <v>11.216352274548324</v>
      </c>
      <c r="AD77" s="44">
        <v>3.1176828806618317E-3</v>
      </c>
      <c r="AE77" s="44">
        <v>4.9436673696217071E-3</v>
      </c>
      <c r="AF77" s="44">
        <v>-5.7516139690942936E-3</v>
      </c>
      <c r="AG77" s="44">
        <v>-5.3534910629487342E-2</v>
      </c>
      <c r="AH77" s="44">
        <v>3.903600020814757E-2</v>
      </c>
      <c r="AI77" s="44">
        <v>-0.49329602727874988</v>
      </c>
      <c r="AJ77" s="44">
        <v>-0.44427672339024404</v>
      </c>
      <c r="AK77" s="44">
        <v>-0.75000081761218951</v>
      </c>
      <c r="AL77" s="44">
        <v>-0.93212889031450441</v>
      </c>
      <c r="AM77" s="45">
        <v>-1.5735619777592176</v>
      </c>
      <c r="AN77" s="44">
        <v>6.7001922506939593E-3</v>
      </c>
      <c r="AO77" s="44">
        <v>6.8450118900935664E-3</v>
      </c>
      <c r="AP77" s="44">
        <v>4.0250079798330063E-2</v>
      </c>
      <c r="AQ77" s="44">
        <v>8.445685446451634E-3</v>
      </c>
      <c r="AR77" s="37">
        <f t="shared" si="2"/>
        <v>3.1176828806618317E-3</v>
      </c>
      <c r="AS77" s="37">
        <f t="shared" si="3"/>
        <v>3.1176828806618317E-3</v>
      </c>
    </row>
    <row r="78" spans="1:45">
      <c r="A78" s="39">
        <v>38260</v>
      </c>
      <c r="B78" s="37">
        <f>LN(RBA!D121)</f>
        <v>12.728971098530403</v>
      </c>
      <c r="C78" s="37">
        <f>LN(RBA!M121)</f>
        <v>12.105600163945123</v>
      </c>
      <c r="D78" s="37">
        <f>LN(RBA!G121)</f>
        <v>4.255612709818223</v>
      </c>
      <c r="E78" s="37">
        <f>RBA!B121</f>
        <v>5.25</v>
      </c>
      <c r="F78" s="37">
        <f>RBA!C121</f>
        <v>5.44</v>
      </c>
      <c r="G78" s="37">
        <f>RBA!F121/RBA!F117*100-100</f>
        <v>3.5457618810786897</v>
      </c>
      <c r="H78" s="37">
        <f>RBA!H121/RBA!H117*100-100</f>
        <v>2.2756005056890274</v>
      </c>
      <c r="I78" s="37">
        <f>LN(RBA!F121/RBA!F120)*400</f>
        <v>2.7772537882848778</v>
      </c>
      <c r="J78" s="37">
        <f>LN(RBA!H121/RBA!H120)*400</f>
        <v>1.4860698207454397</v>
      </c>
      <c r="K78" s="38">
        <f>RBA!I121</f>
        <v>1.5</v>
      </c>
      <c r="L78" s="37">
        <f>LN(RBA!K121)</f>
        <v>6.5774454158745703</v>
      </c>
      <c r="M78" s="37">
        <f>LN(RBA!L121)</f>
        <v>7.5453569795188651</v>
      </c>
      <c r="N78" s="37">
        <f>LN(RBA!O121)</f>
        <v>4.825949831171692</v>
      </c>
      <c r="O78" s="37">
        <f>LN(RBA!N121)</f>
        <v>11.221829572058601</v>
      </c>
      <c r="P78" s="41">
        <v>12.726392751389366</v>
      </c>
      <c r="Q78" s="41">
        <v>12.099766302971208</v>
      </c>
      <c r="R78" s="41">
        <v>4.2694291022700721</v>
      </c>
      <c r="S78" s="41">
        <v>5.3565432207170582</v>
      </c>
      <c r="T78" s="41">
        <v>5.5341383812379528</v>
      </c>
      <c r="U78" s="41">
        <v>4.0450277019097891</v>
      </c>
      <c r="V78" s="41">
        <v>2.9759842759198749</v>
      </c>
      <c r="W78" s="41">
        <v>4.0980162311389385</v>
      </c>
      <c r="X78" s="41">
        <v>2.9172331130011431</v>
      </c>
      <c r="Y78" s="42">
        <v>2.7048469249920575</v>
      </c>
      <c r="Z78" s="41">
        <v>6.5819600420574611</v>
      </c>
      <c r="AA78" s="41">
        <v>7.5443473562629775</v>
      </c>
      <c r="AB78" s="41">
        <v>4.8091366916888836</v>
      </c>
      <c r="AC78" s="41">
        <v>11.225612252220715</v>
      </c>
      <c r="AD78" s="44">
        <v>2.5783471410374403E-3</v>
      </c>
      <c r="AE78" s="44">
        <v>5.8338609739152503E-3</v>
      </c>
      <c r="AF78" s="44">
        <v>-1.3816392451849069E-2</v>
      </c>
      <c r="AG78" s="44">
        <v>-0.10654322071705824</v>
      </c>
      <c r="AH78" s="44">
        <v>-9.4138381237952373E-2</v>
      </c>
      <c r="AI78" s="44">
        <v>-0.49926582083109938</v>
      </c>
      <c r="AJ78" s="44">
        <v>-0.70038377023084752</v>
      </c>
      <c r="AK78" s="44">
        <v>-1.3207624428540607</v>
      </c>
      <c r="AL78" s="44">
        <v>-1.4311632922557034</v>
      </c>
      <c r="AM78" s="45">
        <v>-1.2048469249920575</v>
      </c>
      <c r="AN78" s="44">
        <v>-4.5146261828907797E-3</v>
      </c>
      <c r="AO78" s="44">
        <v>1.0096232558876039E-3</v>
      </c>
      <c r="AP78" s="44">
        <v>1.6813139482808381E-2</v>
      </c>
      <c r="AQ78" s="44">
        <v>-3.7826801621143602E-3</v>
      </c>
      <c r="AR78" s="37">
        <f t="shared" si="2"/>
        <v>2.5783471410374403E-3</v>
      </c>
      <c r="AS78" s="37">
        <f t="shared" si="3"/>
        <v>2.5783471410374403E-3</v>
      </c>
    </row>
    <row r="79" spans="1:45">
      <c r="A79" s="39">
        <v>38352</v>
      </c>
      <c r="B79" s="37">
        <f>LN(RBA!D122)</f>
        <v>12.736439097620101</v>
      </c>
      <c r="C79" s="37">
        <f>LN(RBA!M122)</f>
        <v>12.119064904897568</v>
      </c>
      <c r="D79" s="37">
        <f>LN(RBA!G122)</f>
        <v>4.26689632742025</v>
      </c>
      <c r="E79" s="37">
        <f>RBA!B122</f>
        <v>5.25</v>
      </c>
      <c r="F79" s="37">
        <f>RBA!C122</f>
        <v>5.416666666666667</v>
      </c>
      <c r="G79" s="37">
        <f>RBA!F122/RBA!F118*100-100</f>
        <v>3.6459301478244015</v>
      </c>
      <c r="H79" s="37">
        <f>RBA!H122/RBA!H118*100-100</f>
        <v>2.5157232704402475</v>
      </c>
      <c r="I79" s="37">
        <f>LN(RBA!F122/RBA!F121)*400</f>
        <v>3.8185941759297277</v>
      </c>
      <c r="J79" s="37">
        <f>LN(RBA!H122/RBA!H121)*400</f>
        <v>2.9556784729483461</v>
      </c>
      <c r="K79" s="38">
        <f>RBA!I122</f>
        <v>2</v>
      </c>
      <c r="L79" s="37">
        <f>LN(RBA!K122)</f>
        <v>6.6031616759835465</v>
      </c>
      <c r="M79" s="37">
        <f>LN(RBA!L122)</f>
        <v>7.5638488764651939</v>
      </c>
      <c r="N79" s="37">
        <f>LN(RBA!O122)</f>
        <v>4.8653406390165443</v>
      </c>
      <c r="O79" s="37">
        <f>LN(RBA!N122)</f>
        <v>11.232334193265084</v>
      </c>
      <c r="P79" s="41">
        <v>12.734522349151051</v>
      </c>
      <c r="Q79" s="41">
        <v>12.11025610992589</v>
      </c>
      <c r="R79" s="41">
        <v>4.288036212706789</v>
      </c>
      <c r="S79" s="41">
        <v>5.4102497405808503</v>
      </c>
      <c r="T79" s="41">
        <v>5.5944465486635631</v>
      </c>
      <c r="U79" s="41">
        <v>4.1383949922997454</v>
      </c>
      <c r="V79" s="41">
        <v>2.9680913712234429</v>
      </c>
      <c r="W79" s="41">
        <v>4.1843257716714239</v>
      </c>
      <c r="X79" s="41">
        <v>2.9171143417780296</v>
      </c>
      <c r="Y79" s="42">
        <v>2.7658835741013523</v>
      </c>
      <c r="Z79" s="41">
        <v>6.6107678181624463</v>
      </c>
      <c r="AA79" s="41">
        <v>7.5709884854538858</v>
      </c>
      <c r="AB79" s="41">
        <v>4.8228570168268998</v>
      </c>
      <c r="AC79" s="41">
        <v>11.235046419416575</v>
      </c>
      <c r="AD79" s="44">
        <v>1.9167484690498782E-3</v>
      </c>
      <c r="AE79" s="44">
        <v>8.808794971677969E-3</v>
      </c>
      <c r="AF79" s="44">
        <v>-2.1139885286538984E-2</v>
      </c>
      <c r="AG79" s="44">
        <v>-0.16024974058085029</v>
      </c>
      <c r="AH79" s="44">
        <v>-0.17777988199689609</v>
      </c>
      <c r="AI79" s="44">
        <v>-0.49246484447534389</v>
      </c>
      <c r="AJ79" s="44">
        <v>-0.45236810078319545</v>
      </c>
      <c r="AK79" s="44">
        <v>-0.36573159574169622</v>
      </c>
      <c r="AL79" s="44">
        <v>3.8564131170316429E-2</v>
      </c>
      <c r="AM79" s="45">
        <v>-0.76588357410135233</v>
      </c>
      <c r="AN79" s="44">
        <v>-7.6061421788997663E-3</v>
      </c>
      <c r="AO79" s="44">
        <v>-7.1396089886919256E-3</v>
      </c>
      <c r="AP79" s="44">
        <v>4.2483622189644521E-2</v>
      </c>
      <c r="AQ79" s="44">
        <v>-2.7122261514911372E-3</v>
      </c>
      <c r="AR79" s="37">
        <f t="shared" si="2"/>
        <v>1.9167484690498782E-3</v>
      </c>
      <c r="AS79" s="37">
        <f t="shared" si="3"/>
        <v>1.9167484690498782E-3</v>
      </c>
    </row>
    <row r="80" spans="1:45">
      <c r="A80" s="39">
        <v>38442</v>
      </c>
      <c r="B80" s="37">
        <f>LN(RBA!D123)</f>
        <v>12.744000658966899</v>
      </c>
      <c r="C80" s="37">
        <f>LN(RBA!M123)</f>
        <v>12.115677367782787</v>
      </c>
      <c r="D80" s="37">
        <f>LN(RBA!G123)</f>
        <v>4.2931954209672663</v>
      </c>
      <c r="E80" s="37">
        <f>RBA!B123</f>
        <v>5.33</v>
      </c>
      <c r="F80" s="37">
        <f>RBA!C123</f>
        <v>5.62</v>
      </c>
      <c r="G80" s="37">
        <f>RBA!F123/RBA!F119*100-100</f>
        <v>3.5671557593905021</v>
      </c>
      <c r="H80" s="37">
        <f>RBA!H123/RBA!H119*100-100</f>
        <v>2.3690773067331463</v>
      </c>
      <c r="I80" s="37">
        <f>LN(RBA!F123/RBA!F122)*400</f>
        <v>4.1655758192083674</v>
      </c>
      <c r="J80" s="37">
        <f>LN(RBA!H123/RBA!H122)*400</f>
        <v>2.9339984846261884</v>
      </c>
      <c r="K80" s="38">
        <f>RBA!I123</f>
        <v>2.5</v>
      </c>
      <c r="L80" s="37">
        <f>LN(RBA!K123)</f>
        <v>6.6281511585130204</v>
      </c>
      <c r="M80" s="37">
        <f>LN(RBA!L123)</f>
        <v>7.5836260785968417</v>
      </c>
      <c r="N80" s="37">
        <f>LN(RBA!O123)</f>
        <v>4.8773802206629568</v>
      </c>
      <c r="O80" s="37">
        <f>LN(RBA!N123)</f>
        <v>11.240741343137534</v>
      </c>
      <c r="P80" s="41">
        <v>12.742585084637494</v>
      </c>
      <c r="Q80" s="41">
        <v>12.1206692473675</v>
      </c>
      <c r="R80" s="41">
        <v>4.3070838986096893</v>
      </c>
      <c r="S80" s="41">
        <v>5.4633853749686594</v>
      </c>
      <c r="T80" s="41">
        <v>5.6539467301577853</v>
      </c>
      <c r="U80" s="41">
        <v>4.2292631510291372</v>
      </c>
      <c r="V80" s="41">
        <v>2.9649428455479589</v>
      </c>
      <c r="W80" s="41">
        <v>4.2650254413417672</v>
      </c>
      <c r="X80" s="41">
        <v>2.9207797748936297</v>
      </c>
      <c r="Y80" s="42">
        <v>2.8346478467017286</v>
      </c>
      <c r="Z80" s="41">
        <v>6.6389294494544666</v>
      </c>
      <c r="AA80" s="41">
        <v>7.5982226991609814</v>
      </c>
      <c r="AB80" s="41">
        <v>4.8361936765044762</v>
      </c>
      <c r="AC80" s="41">
        <v>11.244636811029631</v>
      </c>
      <c r="AD80" s="44">
        <v>1.4155743294050893E-3</v>
      </c>
      <c r="AE80" s="44">
        <v>-4.9918795847130326E-3</v>
      </c>
      <c r="AF80" s="44">
        <v>-1.3888477642423069E-2</v>
      </c>
      <c r="AG80" s="44">
        <v>-0.13338537496865932</v>
      </c>
      <c r="AH80" s="44">
        <v>-3.3946730157785154E-2</v>
      </c>
      <c r="AI80" s="44">
        <v>-0.66210739163863508</v>
      </c>
      <c r="AJ80" s="44">
        <v>-0.59586553881481263</v>
      </c>
      <c r="AK80" s="44">
        <v>-9.9449622133399807E-2</v>
      </c>
      <c r="AL80" s="44">
        <v>1.3218709732558676E-2</v>
      </c>
      <c r="AM80" s="45">
        <v>-0.33464784670172865</v>
      </c>
      <c r="AN80" s="44">
        <v>-1.0778290941446222E-2</v>
      </c>
      <c r="AO80" s="44">
        <v>-1.4596620564139684E-2</v>
      </c>
      <c r="AP80" s="44">
        <v>4.1186544158480665E-2</v>
      </c>
      <c r="AQ80" s="44">
        <v>-3.8954678920966046E-3</v>
      </c>
      <c r="AR80" s="37">
        <f t="shared" si="2"/>
        <v>1.4155743294050893E-3</v>
      </c>
      <c r="AS80" s="37">
        <f t="shared" si="3"/>
        <v>1.4155743294050893E-3</v>
      </c>
    </row>
    <row r="81" spans="1:45">
      <c r="A81" s="39">
        <v>38533</v>
      </c>
      <c r="B81" s="37">
        <f>LN(RBA!D124)</f>
        <v>12.748510302022428</v>
      </c>
      <c r="C81" s="37">
        <f>LN(RBA!M124)</f>
        <v>12.133475070613589</v>
      </c>
      <c r="D81" s="37">
        <f>LN(RBA!G124)</f>
        <v>4.3579900568456402</v>
      </c>
      <c r="E81" s="37">
        <f>RBA!B124</f>
        <v>5.5</v>
      </c>
      <c r="F81" s="37">
        <f>RBA!C124</f>
        <v>5.6966666666666663</v>
      </c>
      <c r="G81" s="37">
        <f>RBA!F124/RBA!F120*100-100</f>
        <v>4.4038837766223082</v>
      </c>
      <c r="H81" s="37">
        <f>RBA!H124/RBA!H120*100-100</f>
        <v>2.4813895781637711</v>
      </c>
      <c r="I81" s="37">
        <f>LN(RBA!F124/RBA!F123)*400</f>
        <v>6.4772520941813418</v>
      </c>
      <c r="J81" s="37">
        <f>LN(RBA!H124/RBA!H123)*400</f>
        <v>2.4286656274199094</v>
      </c>
      <c r="K81" s="38">
        <f>RBA!I124</f>
        <v>3</v>
      </c>
      <c r="L81" s="37">
        <f>LN(RBA!K124)</f>
        <v>6.653157179635298</v>
      </c>
      <c r="M81" s="37">
        <f>LN(RBA!L124)</f>
        <v>7.6060949551729689</v>
      </c>
      <c r="N81" s="37">
        <f>LN(RBA!O124)</f>
        <v>4.8807526793511373</v>
      </c>
      <c r="O81" s="37">
        <f>LN(RBA!N124)</f>
        <v>11.26778422898316</v>
      </c>
      <c r="P81" s="41">
        <v>12.750580631092999</v>
      </c>
      <c r="Q81" s="41">
        <v>12.130997353764293</v>
      </c>
      <c r="R81" s="41">
        <v>4.3264358911125855</v>
      </c>
      <c r="S81" s="41">
        <v>5.5145808725404137</v>
      </c>
      <c r="T81" s="41">
        <v>5.7112527080501394</v>
      </c>
      <c r="U81" s="41">
        <v>4.3155213246724555</v>
      </c>
      <c r="V81" s="41">
        <v>2.966071542990945</v>
      </c>
      <c r="W81" s="41">
        <v>4.3373807541173726</v>
      </c>
      <c r="X81" s="41">
        <v>2.9272068571329068</v>
      </c>
      <c r="Y81" s="42">
        <v>2.9053036538406647</v>
      </c>
      <c r="Z81" s="41">
        <v>6.6665101261717652</v>
      </c>
      <c r="AA81" s="41">
        <v>7.6260794037904578</v>
      </c>
      <c r="AB81" s="41">
        <v>4.8491116869558288</v>
      </c>
      <c r="AC81" s="41">
        <v>11.254363766812267</v>
      </c>
      <c r="AD81" s="44">
        <v>-2.070329070571475E-3</v>
      </c>
      <c r="AE81" s="44">
        <v>2.4777168492953194E-3</v>
      </c>
      <c r="AF81" s="44">
        <v>3.1554165733054695E-2</v>
      </c>
      <c r="AG81" s="44">
        <v>-1.4580872540413736E-2</v>
      </c>
      <c r="AH81" s="44">
        <v>-1.4586041383473081E-2</v>
      </c>
      <c r="AI81" s="44">
        <v>8.8362451949852705E-2</v>
      </c>
      <c r="AJ81" s="44">
        <v>-0.48468196482717385</v>
      </c>
      <c r="AK81" s="44">
        <v>2.1398713400639693</v>
      </c>
      <c r="AL81" s="44">
        <v>-0.49854122971299741</v>
      </c>
      <c r="AM81" s="45">
        <v>9.469634615933531E-2</v>
      </c>
      <c r="AN81" s="44">
        <v>-1.3352946536467236E-2</v>
      </c>
      <c r="AO81" s="44">
        <v>-1.9984448617488937E-2</v>
      </c>
      <c r="AP81" s="44">
        <v>3.1640992395308487E-2</v>
      </c>
      <c r="AQ81" s="44">
        <v>1.3420462170893543E-2</v>
      </c>
      <c r="AR81" s="37">
        <f t="shared" si="2"/>
        <v>-2.070329070571475E-3</v>
      </c>
      <c r="AS81" s="37">
        <f t="shared" si="3"/>
        <v>-2.070329070571475E-3</v>
      </c>
    </row>
    <row r="82" spans="1:45">
      <c r="A82" s="39">
        <v>38625</v>
      </c>
      <c r="B82" s="37">
        <f>LN(RBA!D125)</f>
        <v>12.759647365762103</v>
      </c>
      <c r="C82" s="37">
        <f>LN(RBA!M125)</f>
        <v>12.13926488494856</v>
      </c>
      <c r="D82" s="37">
        <f>LN(RBA!G125)</f>
        <v>4.3630986247883632</v>
      </c>
      <c r="E82" s="37">
        <f>RBA!B125</f>
        <v>5.5</v>
      </c>
      <c r="F82" s="37">
        <f>RBA!C125</f>
        <v>5.63</v>
      </c>
      <c r="G82" s="37">
        <f>RBA!F125/RBA!F121*100-100</f>
        <v>5.0074614559955251</v>
      </c>
      <c r="H82" s="37">
        <f>RBA!H125/RBA!H121*100-100</f>
        <v>3.0902348578492109</v>
      </c>
      <c r="I82" s="37">
        <f>LN(RBA!F125/RBA!F124)*400</f>
        <v>5.0830671628230029</v>
      </c>
      <c r="J82" s="37">
        <f>LN(RBA!H125/RBA!H124)*400</f>
        <v>3.8554515351075174</v>
      </c>
      <c r="K82" s="38">
        <f>RBA!I125</f>
        <v>3.5</v>
      </c>
      <c r="L82" s="37">
        <f>LN(RBA!K125)</f>
        <v>6.6799559061317337</v>
      </c>
      <c r="M82" s="37">
        <f>LN(RBA!L125)</f>
        <v>7.625458965309365</v>
      </c>
      <c r="N82" s="37">
        <f>LN(RBA!O125)</f>
        <v>4.8890994636699006</v>
      </c>
      <c r="O82" s="37">
        <f>LN(RBA!N125)</f>
        <v>11.26453333404462</v>
      </c>
      <c r="P82" s="41">
        <v>12.758509546495826</v>
      </c>
      <c r="Q82" s="41">
        <v>12.141228947659778</v>
      </c>
      <c r="R82" s="41">
        <v>4.3459472410507622</v>
      </c>
      <c r="S82" s="41">
        <v>5.5623836160966853</v>
      </c>
      <c r="T82" s="41">
        <v>5.7649570479637946</v>
      </c>
      <c r="U82" s="41">
        <v>4.3946448426844151</v>
      </c>
      <c r="V82" s="41">
        <v>2.9706378916881628</v>
      </c>
      <c r="W82" s="41">
        <v>4.3985950679518089</v>
      </c>
      <c r="X82" s="41">
        <v>2.9353812949744058</v>
      </c>
      <c r="Y82" s="42">
        <v>2.9718057516614484</v>
      </c>
      <c r="Z82" s="41">
        <v>6.6935683021207444</v>
      </c>
      <c r="AA82" s="41">
        <v>7.6545788828606556</v>
      </c>
      <c r="AB82" s="41">
        <v>4.8616018060052708</v>
      </c>
      <c r="AC82" s="41">
        <v>11.264205191849429</v>
      </c>
      <c r="AD82" s="44">
        <v>1.1378192662760966E-3</v>
      </c>
      <c r="AE82" s="44">
        <v>-1.9640627112185172E-3</v>
      </c>
      <c r="AF82" s="44">
        <v>1.7151383737600945E-2</v>
      </c>
      <c r="AG82" s="44">
        <v>-6.2383616096685301E-2</v>
      </c>
      <c r="AH82" s="44">
        <v>-0.13495704796379471</v>
      </c>
      <c r="AI82" s="44">
        <v>0.61281661331110993</v>
      </c>
      <c r="AJ82" s="44">
        <v>0.11959696616104809</v>
      </c>
      <c r="AK82" s="44">
        <v>0.68447209487119398</v>
      </c>
      <c r="AL82" s="44">
        <v>0.92007024013311156</v>
      </c>
      <c r="AM82" s="45">
        <v>0.52819424833855155</v>
      </c>
      <c r="AN82" s="44">
        <v>-1.3612395989010651E-2</v>
      </c>
      <c r="AO82" s="44">
        <v>-2.9119917551290619E-2</v>
      </c>
      <c r="AP82" s="44">
        <v>2.7497657664629749E-2</v>
      </c>
      <c r="AQ82" s="44">
        <v>3.2814219519039511E-4</v>
      </c>
      <c r="AR82" s="37">
        <f t="shared" si="2"/>
        <v>1.1378192662760966E-3</v>
      </c>
      <c r="AS82" s="37">
        <f t="shared" si="3"/>
        <v>1.1378192662760966E-3</v>
      </c>
    </row>
    <row r="83" spans="1:45">
      <c r="A83" s="39">
        <v>38717</v>
      </c>
      <c r="B83" s="37">
        <f>LN(RBA!D126)</f>
        <v>12.767232954364582</v>
      </c>
      <c r="C83" s="37">
        <f>LN(RBA!M126)</f>
        <v>12.141544791002381</v>
      </c>
      <c r="D83" s="37">
        <f>LN(RBA!G126)</f>
        <v>4.3882571844245177</v>
      </c>
      <c r="E83" s="37">
        <f>RBA!B126</f>
        <v>5.5</v>
      </c>
      <c r="F83" s="37">
        <f>RBA!C126</f>
        <v>5.63</v>
      </c>
      <c r="G83" s="37">
        <f>RBA!F126/RBA!F122*100-100</f>
        <v>5.4140248480943853</v>
      </c>
      <c r="H83" s="37">
        <f>RBA!H126/RBA!H122*100-100</f>
        <v>2.8220858895705589</v>
      </c>
      <c r="I83" s="37">
        <f>LN(RBA!F126/RBA!F125)*400</f>
        <v>5.3643066605729794</v>
      </c>
      <c r="J83" s="37">
        <f>LN(RBA!H126/RBA!H125)*400</f>
        <v>1.9138792493345012</v>
      </c>
      <c r="K83" s="38">
        <f>RBA!I126</f>
        <v>4</v>
      </c>
      <c r="L83" s="37">
        <f>LN(RBA!K126)</f>
        <v>6.6977327690756887</v>
      </c>
      <c r="M83" s="37">
        <f>LN(RBA!L126)</f>
        <v>7.6403678542968407</v>
      </c>
      <c r="N83" s="37">
        <f>LN(RBA!O126)</f>
        <v>4.8865619308312693</v>
      </c>
      <c r="O83" s="37">
        <f>LN(RBA!N126)</f>
        <v>11.282462693393631</v>
      </c>
      <c r="P83" s="41">
        <v>12.766371094868562</v>
      </c>
      <c r="Q83" s="41">
        <v>12.15135409617049</v>
      </c>
      <c r="R83" s="41">
        <v>4.3654927206130862</v>
      </c>
      <c r="S83" s="41">
        <v>5.6053318753927073</v>
      </c>
      <c r="T83" s="41">
        <v>5.8136431992460524</v>
      </c>
      <c r="U83" s="41">
        <v>4.4641642610521988</v>
      </c>
      <c r="V83" s="41">
        <v>2.9774993935473559</v>
      </c>
      <c r="W83" s="41">
        <v>4.4472091603861852</v>
      </c>
      <c r="X83" s="41">
        <v>2.9439772066281003</v>
      </c>
      <c r="Y83" s="42">
        <v>3.0281680815237171</v>
      </c>
      <c r="Z83" s="41">
        <v>6.7201540855162216</v>
      </c>
      <c r="AA83" s="41">
        <v>7.6837289296095284</v>
      </c>
      <c r="AB83" s="41">
        <v>4.8736745670973622</v>
      </c>
      <c r="AC83" s="41">
        <v>11.274147379014916</v>
      </c>
      <c r="AD83" s="44">
        <v>8.6185949601969014E-4</v>
      </c>
      <c r="AE83" s="44">
        <v>-9.8093051681082954E-3</v>
      </c>
      <c r="AF83" s="44">
        <v>2.276446381143149E-2</v>
      </c>
      <c r="AG83" s="44">
        <v>-0.10533187539270727</v>
      </c>
      <c r="AH83" s="44">
        <v>-0.18364319924605255</v>
      </c>
      <c r="AI83" s="44">
        <v>0.94986058704218657</v>
      </c>
      <c r="AJ83" s="44">
        <v>-0.15541350397679699</v>
      </c>
      <c r="AK83" s="44">
        <v>0.91709750018679426</v>
      </c>
      <c r="AL83" s="44">
        <v>-1.0300979572935991</v>
      </c>
      <c r="AM83" s="45">
        <v>0.97183191847628292</v>
      </c>
      <c r="AN83" s="44">
        <v>-2.2421316440532912E-2</v>
      </c>
      <c r="AO83" s="44">
        <v>-4.3361075312687625E-2</v>
      </c>
      <c r="AP83" s="44">
        <v>1.2887363733907087E-2</v>
      </c>
      <c r="AQ83" s="44">
        <v>8.3153143787146888E-3</v>
      </c>
      <c r="AR83" s="37">
        <f t="shared" si="2"/>
        <v>8.6185949601969014E-4</v>
      </c>
      <c r="AS83" s="37">
        <f t="shared" si="3"/>
        <v>8.6185949601969014E-4</v>
      </c>
    </row>
    <row r="84" spans="1:45">
      <c r="A84" s="39">
        <v>38807</v>
      </c>
      <c r="B84" s="37">
        <f>LN(RBA!D127)</f>
        <v>12.768225213117566</v>
      </c>
      <c r="C84" s="37">
        <f>LN(RBA!M127)</f>
        <v>12.152851177620786</v>
      </c>
      <c r="D84" s="37">
        <f>LN(RBA!G127)</f>
        <v>4.4127982933406349</v>
      </c>
      <c r="E84" s="37">
        <f>RBA!B127</f>
        <v>5.5</v>
      </c>
      <c r="F84" s="37">
        <f>RBA!C127</f>
        <v>5.6166666666666671</v>
      </c>
      <c r="G84" s="37">
        <f>RBA!F127/RBA!F123*100-100</f>
        <v>5.5362402842584544</v>
      </c>
      <c r="H84" s="37">
        <f>RBA!H127/RBA!H123*100-100</f>
        <v>2.9232643118148616</v>
      </c>
      <c r="I84" s="37">
        <f>LN(RBA!F127/RBA!F126)*400</f>
        <v>4.6290611805997761</v>
      </c>
      <c r="J84" s="37">
        <f>LN(RBA!H127/RBA!H126)*400</f>
        <v>3.3274107500363255</v>
      </c>
      <c r="K84" s="38">
        <f>RBA!I127</f>
        <v>4.583333333333333</v>
      </c>
      <c r="L84" s="37">
        <f>LN(RBA!K127)</f>
        <v>6.727248474528607</v>
      </c>
      <c r="M84" s="37">
        <f>LN(RBA!L127)</f>
        <v>7.6690236178641555</v>
      </c>
      <c r="N84" s="37">
        <f>LN(RBA!O127)</f>
        <v>4.8732129983664105</v>
      </c>
      <c r="O84" s="37">
        <f>LN(RBA!N127)</f>
        <v>11.284829671521949</v>
      </c>
      <c r="P84" s="41">
        <v>12.774165251370835</v>
      </c>
      <c r="Q84" s="41">
        <v>12.161361638873768</v>
      </c>
      <c r="R84" s="41">
        <v>4.3849578216032592</v>
      </c>
      <c r="S84" s="41">
        <v>5.6419249304236523</v>
      </c>
      <c r="T84" s="41">
        <v>5.8558102630892384</v>
      </c>
      <c r="U84" s="41">
        <v>4.5219931461463068</v>
      </c>
      <c r="V84" s="41">
        <v>2.9855882985801188</v>
      </c>
      <c r="W84" s="41">
        <v>4.4821916040209038</v>
      </c>
      <c r="X84" s="41">
        <v>2.9522437542040469</v>
      </c>
      <c r="Y84" s="42">
        <v>3.0687347061923194</v>
      </c>
      <c r="Z84" s="41">
        <v>6.7463090768255194</v>
      </c>
      <c r="AA84" s="41">
        <v>7.713519137326557</v>
      </c>
      <c r="AB84" s="41">
        <v>4.8853576897127011</v>
      </c>
      <c r="AC84" s="41">
        <v>11.284176826271397</v>
      </c>
      <c r="AD84" s="44">
        <v>-5.9400382532697193E-3</v>
      </c>
      <c r="AE84" s="44">
        <v>-8.5104612529818269E-3</v>
      </c>
      <c r="AF84" s="44">
        <v>2.7840471737375694E-2</v>
      </c>
      <c r="AG84" s="44">
        <v>-0.14192493042365228</v>
      </c>
      <c r="AH84" s="44">
        <v>-0.23914359642257121</v>
      </c>
      <c r="AI84" s="44">
        <v>1.0142471381121476</v>
      </c>
      <c r="AJ84" s="44">
        <v>-6.2323986765257189E-2</v>
      </c>
      <c r="AK84" s="44">
        <v>0.14686957657887234</v>
      </c>
      <c r="AL84" s="44">
        <v>0.37516699583227853</v>
      </c>
      <c r="AM84" s="45">
        <v>1.5145986271410137</v>
      </c>
      <c r="AN84" s="44">
        <v>-1.9060602296912421E-2</v>
      </c>
      <c r="AO84" s="44">
        <v>-4.4495519462401489E-2</v>
      </c>
      <c r="AP84" s="44">
        <v>-1.2144691346290593E-2</v>
      </c>
      <c r="AQ84" s="44">
        <v>6.5284525055275822E-4</v>
      </c>
      <c r="AR84" s="37">
        <f t="shared" si="2"/>
        <v>-5.9400382532697193E-3</v>
      </c>
      <c r="AS84" s="37">
        <f t="shared" si="3"/>
        <v>-5.9400382532697193E-3</v>
      </c>
    </row>
    <row r="85" spans="1:45">
      <c r="A85" s="39">
        <v>38898</v>
      </c>
      <c r="B85" s="37">
        <f>LN(RBA!D128)</f>
        <v>12.770511071544281</v>
      </c>
      <c r="C85" s="37">
        <f>LN(RBA!M128)</f>
        <v>12.16853691200107</v>
      </c>
      <c r="D85" s="37">
        <f>LN(RBA!G128)</f>
        <v>4.4164280613912137</v>
      </c>
      <c r="E85" s="37">
        <f>RBA!B128</f>
        <v>5.66</v>
      </c>
      <c r="F85" s="37">
        <f>RBA!C128</f>
        <v>5.84</v>
      </c>
      <c r="G85" s="37">
        <f>RBA!F128/RBA!F124*100-100</f>
        <v>4.8803001172334319</v>
      </c>
      <c r="H85" s="37">
        <f>RBA!H128/RBA!H124*100-100</f>
        <v>3.9951573849879054</v>
      </c>
      <c r="I85" s="37">
        <f>LN(RBA!F128/RBA!F127)*400</f>
        <v>3.9833709931820498</v>
      </c>
      <c r="J85" s="37">
        <f>LN(RBA!H128/RBA!H127)*400</f>
        <v>6.5729178508326598</v>
      </c>
      <c r="K85" s="38">
        <f>RBA!I128</f>
        <v>5</v>
      </c>
      <c r="L85" s="37">
        <f>LN(RBA!K128)</f>
        <v>6.7558143225834346</v>
      </c>
      <c r="M85" s="37">
        <f>LN(RBA!L128)</f>
        <v>7.7068522015719498</v>
      </c>
      <c r="N85" s="37">
        <f>LN(RBA!O128)</f>
        <v>4.8767179904309446</v>
      </c>
      <c r="O85" s="37">
        <f>LN(RBA!N128)</f>
        <v>11.284031662605994</v>
      </c>
      <c r="P85" s="41">
        <v>12.781892529824464</v>
      </c>
      <c r="Q85" s="41">
        <v>12.171234284531227</v>
      </c>
      <c r="R85" s="41">
        <v>4.4042422636148668</v>
      </c>
      <c r="S85" s="41">
        <v>5.6705962287625749</v>
      </c>
      <c r="T85" s="41">
        <v>5.8898425636861509</v>
      </c>
      <c r="U85" s="41">
        <v>4.5666387272041442</v>
      </c>
      <c r="V85" s="41">
        <v>2.9937397233580612</v>
      </c>
      <c r="W85" s="41">
        <v>4.5030841573939853</v>
      </c>
      <c r="X85" s="41">
        <v>2.9587862885889948</v>
      </c>
      <c r="Y85" s="42">
        <v>3.0884570833811531</v>
      </c>
      <c r="Z85" s="41">
        <v>6.7720608631931878</v>
      </c>
      <c r="AA85" s="41">
        <v>7.7439119986291551</v>
      </c>
      <c r="AB85" s="41">
        <v>4.8966869479342225</v>
      </c>
      <c r="AC85" s="41">
        <v>11.294285228653029</v>
      </c>
      <c r="AD85" s="44">
        <v>-1.1381458280183665E-2</v>
      </c>
      <c r="AE85" s="44">
        <v>-2.6973725301573381E-3</v>
      </c>
      <c r="AF85" s="44">
        <v>1.2185797776346874E-2</v>
      </c>
      <c r="AG85" s="44">
        <v>-1.0596228762574711E-2</v>
      </c>
      <c r="AH85" s="44">
        <v>-4.9842563686151031E-2</v>
      </c>
      <c r="AI85" s="44">
        <v>0.31366139002928772</v>
      </c>
      <c r="AJ85" s="44">
        <v>1.0014176616298442</v>
      </c>
      <c r="AK85" s="44">
        <v>-0.51971316421193547</v>
      </c>
      <c r="AL85" s="44">
        <v>3.6141315622436649</v>
      </c>
      <c r="AM85" s="45">
        <v>1.9115429166188469</v>
      </c>
      <c r="AN85" s="44">
        <v>-1.6246540609753168E-2</v>
      </c>
      <c r="AO85" s="44">
        <v>-3.7059797057205301E-2</v>
      </c>
      <c r="AP85" s="44">
        <v>-1.9968957503277984E-2</v>
      </c>
      <c r="AQ85" s="44">
        <v>-1.0253566047035534E-2</v>
      </c>
      <c r="AR85" s="37">
        <f t="shared" si="2"/>
        <v>-1.1381458280183665E-2</v>
      </c>
      <c r="AS85" s="37">
        <f t="shared" si="3"/>
        <v>-1.1381458280183665E-2</v>
      </c>
    </row>
    <row r="86" spans="1:45">
      <c r="A86" s="39">
        <v>38990</v>
      </c>
      <c r="B86" s="37">
        <f>LN(RBA!D129)</f>
        <v>12.78525293717451</v>
      </c>
      <c r="C86" s="37">
        <f>LN(RBA!M129)</f>
        <v>12.179641397388572</v>
      </c>
      <c r="D86" s="37">
        <f>LN(RBA!G129)</f>
        <v>4.4272389774954295</v>
      </c>
      <c r="E86" s="37">
        <f>RBA!B129</f>
        <v>5.913333333333334</v>
      </c>
      <c r="F86" s="37">
        <f>RBA!C129</f>
        <v>6.1499999999999995</v>
      </c>
      <c r="G86" s="37">
        <f>RBA!F129/RBA!F125*100-100</f>
        <v>5.0107626838962602</v>
      </c>
      <c r="H86" s="37">
        <f>RBA!H129/RBA!H125*100-100</f>
        <v>3.9568345323741028</v>
      </c>
      <c r="I86" s="37">
        <f>LN(RBA!F129/RBA!F128)*400</f>
        <v>5.5803254327969523</v>
      </c>
      <c r="J86" s="37">
        <f>LN(RBA!H129/RBA!H128)*400</f>
        <v>3.7080219185146044</v>
      </c>
      <c r="K86" s="38">
        <f>RBA!I129</f>
        <v>5.25</v>
      </c>
      <c r="L86" s="37">
        <f>LN(RBA!K129)</f>
        <v>6.7780975170108357</v>
      </c>
      <c r="M86" s="37">
        <f>LN(RBA!L129)</f>
        <v>7.7326445022344368</v>
      </c>
      <c r="N86" s="37">
        <f>LN(RBA!O129)</f>
        <v>4.895857398569742</v>
      </c>
      <c r="O86" s="37">
        <f>LN(RBA!N129)</f>
        <v>11.312472523575718</v>
      </c>
      <c r="P86" s="41">
        <v>12.789549731527361</v>
      </c>
      <c r="Q86" s="41">
        <v>12.180949422866204</v>
      </c>
      <c r="R86" s="41">
        <v>4.4232631665363318</v>
      </c>
      <c r="S86" s="41">
        <v>5.6896905149010157</v>
      </c>
      <c r="T86" s="41">
        <v>5.9139749604818252</v>
      </c>
      <c r="U86" s="41">
        <v>4.5972421379244359</v>
      </c>
      <c r="V86" s="41">
        <v>3.0007498319610644</v>
      </c>
      <c r="W86" s="41">
        <v>4.5095203725288133</v>
      </c>
      <c r="X86" s="41">
        <v>2.9624446400420887</v>
      </c>
      <c r="Y86" s="42">
        <v>3.0832332949460786</v>
      </c>
      <c r="Z86" s="41">
        <v>6.7974251188873405</v>
      </c>
      <c r="AA86" s="41">
        <v>7.774842196435074</v>
      </c>
      <c r="AB86" s="41">
        <v>4.9076905254127707</v>
      </c>
      <c r="AC86" s="41">
        <v>11.304464689222259</v>
      </c>
      <c r="AD86" s="44">
        <v>-4.2967943528502417E-3</v>
      </c>
      <c r="AE86" s="44">
        <v>-1.308025477632313E-3</v>
      </c>
      <c r="AF86" s="44">
        <v>3.9758109590977142E-3</v>
      </c>
      <c r="AG86" s="44">
        <v>0.22364281843231826</v>
      </c>
      <c r="AH86" s="44">
        <v>0.23602503951817422</v>
      </c>
      <c r="AI86" s="44">
        <v>0.4135205459718243</v>
      </c>
      <c r="AJ86" s="44">
        <v>0.95608470041303839</v>
      </c>
      <c r="AK86" s="44">
        <v>1.0708050602681389</v>
      </c>
      <c r="AL86" s="44">
        <v>0.74557727847251565</v>
      </c>
      <c r="AM86" s="45">
        <v>2.1667667050539214</v>
      </c>
      <c r="AN86" s="44">
        <v>-1.932760187650473E-2</v>
      </c>
      <c r="AO86" s="44">
        <v>-4.2197694200637237E-2</v>
      </c>
      <c r="AP86" s="44">
        <v>-1.183312684302873E-2</v>
      </c>
      <c r="AQ86" s="44">
        <v>8.0078343534584207E-3</v>
      </c>
      <c r="AR86" s="37">
        <f t="shared" si="2"/>
        <v>-4.2967943528502417E-3</v>
      </c>
      <c r="AS86" s="37">
        <f t="shared" si="3"/>
        <v>-4.2967943528502417E-3</v>
      </c>
    </row>
    <row r="87" spans="1:45">
      <c r="A87" s="39">
        <v>39082</v>
      </c>
      <c r="B87" s="37">
        <f>LN(RBA!D130)</f>
        <v>12.79802285306911</v>
      </c>
      <c r="C87" s="37">
        <f>LN(RBA!M130)</f>
        <v>12.192435075156792</v>
      </c>
      <c r="D87" s="37">
        <f>LN(RBA!G130)</f>
        <v>4.4578295980893818</v>
      </c>
      <c r="E87" s="37">
        <f>RBA!B130</f>
        <v>6.1466666666666674</v>
      </c>
      <c r="F87" s="37">
        <f>RBA!C130</f>
        <v>6.3466666666666667</v>
      </c>
      <c r="G87" s="37">
        <f>RBA!F130/RBA!F126*100-100</f>
        <v>4.9875448371893754</v>
      </c>
      <c r="H87" s="37">
        <f>RBA!H130/RBA!H126*100-100</f>
        <v>3.3412887828162354</v>
      </c>
      <c r="I87" s="37">
        <f>LN(RBA!F130/RBA!F129)*400</f>
        <v>5.2758570075235811</v>
      </c>
      <c r="J87" s="37">
        <f>LN(RBA!H130/RBA!H129)*400</f>
        <v>-0.46162728724270025</v>
      </c>
      <c r="K87" s="38">
        <f>RBA!I130</f>
        <v>5.25</v>
      </c>
      <c r="L87" s="37">
        <f>LN(RBA!K130)</f>
        <v>6.8023158713235299</v>
      </c>
      <c r="M87" s="37">
        <f>LN(RBA!L130)</f>
        <v>7.7620208086849338</v>
      </c>
      <c r="N87" s="37">
        <f>LN(RBA!O130)</f>
        <v>4.9060787497609128</v>
      </c>
      <c r="O87" s="37">
        <f>LN(RBA!N130)</f>
        <v>11.307123180956095</v>
      </c>
      <c r="P87" s="41">
        <v>12.797126544366007</v>
      </c>
      <c r="Q87" s="41">
        <v>12.190482757744199</v>
      </c>
      <c r="R87" s="41">
        <v>4.4419452663796859</v>
      </c>
      <c r="S87" s="41">
        <v>5.6975459106875368</v>
      </c>
      <c r="T87" s="41">
        <v>5.92641116131899</v>
      </c>
      <c r="U87" s="41">
        <v>4.6131405503746743</v>
      </c>
      <c r="V87" s="41">
        <v>3.0060406745075285</v>
      </c>
      <c r="W87" s="41">
        <v>4.5008089807211382</v>
      </c>
      <c r="X87" s="41">
        <v>2.9643174710488758</v>
      </c>
      <c r="Y87" s="42">
        <v>3.0501561370658421</v>
      </c>
      <c r="Z87" s="41">
        <v>6.8224073640882086</v>
      </c>
      <c r="AA87" s="41">
        <v>7.8062212512889042</v>
      </c>
      <c r="AB87" s="41">
        <v>4.918384125200749</v>
      </c>
      <c r="AC87" s="41">
        <v>11.314700902562748</v>
      </c>
      <c r="AD87" s="44">
        <v>8.9630870310308808E-4</v>
      </c>
      <c r="AE87" s="44">
        <v>1.9523174125932741E-3</v>
      </c>
      <c r="AF87" s="44">
        <v>1.5884331709695942E-2</v>
      </c>
      <c r="AG87" s="44">
        <v>0.44912075597913059</v>
      </c>
      <c r="AH87" s="44">
        <v>0.42025550534767664</v>
      </c>
      <c r="AI87" s="44">
        <v>0.37440428681470106</v>
      </c>
      <c r="AJ87" s="44">
        <v>0.33524810830870688</v>
      </c>
      <c r="AK87" s="44">
        <v>0.77504802680244289</v>
      </c>
      <c r="AL87" s="44">
        <v>-3.4259447582915761</v>
      </c>
      <c r="AM87" s="45">
        <v>2.1998438629341579</v>
      </c>
      <c r="AN87" s="44">
        <v>-2.0091492764678698E-2</v>
      </c>
      <c r="AO87" s="44">
        <v>-4.420044260397038E-2</v>
      </c>
      <c r="AP87" s="44">
        <v>-1.2305375439836119E-2</v>
      </c>
      <c r="AQ87" s="44">
        <v>-7.5777216066530428E-3</v>
      </c>
      <c r="AR87" s="37">
        <f t="shared" si="2"/>
        <v>8.9630870310308808E-4</v>
      </c>
      <c r="AS87" s="37">
        <f t="shared" si="3"/>
        <v>8.9630870310308808E-4</v>
      </c>
    </row>
    <row r="88" spans="1:45">
      <c r="A88" s="39">
        <v>39172</v>
      </c>
      <c r="B88" s="37">
        <f>LN(RBA!D131)</f>
        <v>12.811781085066215</v>
      </c>
      <c r="C88" s="37">
        <f>LN(RBA!M131)</f>
        <v>12.213336201918356</v>
      </c>
      <c r="D88" s="37">
        <f>LN(RBA!G131)</f>
        <v>4.4886363697321396</v>
      </c>
      <c r="E88" s="37">
        <f>RBA!B131</f>
        <v>6.25</v>
      </c>
      <c r="F88" s="37">
        <f>RBA!C131</f>
        <v>6.41</v>
      </c>
      <c r="G88" s="37">
        <f>RBA!F131/RBA!F127*100-100</f>
        <v>5.0495802978122555</v>
      </c>
      <c r="H88" s="37">
        <f>RBA!H131/RBA!H127*100-100</f>
        <v>2.4852071005917082</v>
      </c>
      <c r="I88" s="37">
        <f>LN(RBA!F131/RBA!F130)*400</f>
        <v>4.8653449799972002</v>
      </c>
      <c r="J88" s="37">
        <f>LN(RBA!H131/RBA!H130)*400</f>
        <v>0</v>
      </c>
      <c r="K88" s="38">
        <f>RBA!I131</f>
        <v>5.25</v>
      </c>
      <c r="L88" s="37">
        <f>LN(RBA!K131)</f>
        <v>6.8346564897396895</v>
      </c>
      <c r="M88" s="37">
        <f>LN(RBA!L131)</f>
        <v>7.7987511769670697</v>
      </c>
      <c r="N88" s="37">
        <f>LN(RBA!O131)</f>
        <v>4.9216918108879542</v>
      </c>
      <c r="O88" s="37">
        <f>LN(RBA!N131)</f>
        <v>11.306629197832407</v>
      </c>
      <c r="P88" s="41">
        <v>12.804609970730423</v>
      </c>
      <c r="Q88" s="41">
        <v>12.199809175514794</v>
      </c>
      <c r="R88" s="41">
        <v>4.4602157840388124</v>
      </c>
      <c r="S88" s="41">
        <v>5.6926403147322242</v>
      </c>
      <c r="T88" s="41">
        <v>5.9255023896900756</v>
      </c>
      <c r="U88" s="41">
        <v>4.6139295869635859</v>
      </c>
      <c r="V88" s="41">
        <v>3.0096318540536129</v>
      </c>
      <c r="W88" s="41">
        <v>4.4769279664293791</v>
      </c>
      <c r="X88" s="41">
        <v>2.9659694298939492</v>
      </c>
      <c r="Y88" s="42">
        <v>2.9876726351098508</v>
      </c>
      <c r="Z88" s="41">
        <v>6.8470010392248541</v>
      </c>
      <c r="AA88" s="41">
        <v>7.8379343101763626</v>
      </c>
      <c r="AB88" s="41">
        <v>4.9287760546462858</v>
      </c>
      <c r="AC88" s="41">
        <v>11.324984568154635</v>
      </c>
      <c r="AD88" s="44">
        <v>7.1711143357919838E-3</v>
      </c>
      <c r="AE88" s="44">
        <v>1.3527026403561848E-2</v>
      </c>
      <c r="AF88" s="44">
        <v>2.8420585693327283E-2</v>
      </c>
      <c r="AG88" s="44">
        <v>0.5573596852677758</v>
      </c>
      <c r="AH88" s="44">
        <v>0.48449761030992455</v>
      </c>
      <c r="AI88" s="44">
        <v>0.43565071084866958</v>
      </c>
      <c r="AJ88" s="44">
        <v>-0.52442475346190465</v>
      </c>
      <c r="AK88" s="44">
        <v>0.3884170135678211</v>
      </c>
      <c r="AL88" s="44">
        <v>-2.9659694298939492</v>
      </c>
      <c r="AM88" s="45">
        <v>2.2623273648901492</v>
      </c>
      <c r="AN88" s="44">
        <v>-1.2344549485164613E-2</v>
      </c>
      <c r="AO88" s="44">
        <v>-3.9183133209292897E-2</v>
      </c>
      <c r="AP88" s="44">
        <v>-7.0842437583316098E-3</v>
      </c>
      <c r="AQ88" s="44">
        <v>-1.8355370322227671E-2</v>
      </c>
      <c r="AR88" s="37">
        <f t="shared" si="2"/>
        <v>7.1711143357919838E-3</v>
      </c>
      <c r="AS88" s="37">
        <f t="shared" si="3"/>
        <v>7.1711143357919838E-3</v>
      </c>
    </row>
    <row r="89" spans="1:45">
      <c r="A89" s="39">
        <v>39263</v>
      </c>
      <c r="B89" s="37">
        <f>LN(RBA!D132)</f>
        <v>12.818232088683283</v>
      </c>
      <c r="C89" s="37">
        <f>LN(RBA!M132)</f>
        <v>12.221547293168332</v>
      </c>
      <c r="D89" s="37">
        <f>LN(RBA!G132)</f>
        <v>4.478472532942134</v>
      </c>
      <c r="E89" s="37">
        <f>RBA!B132</f>
        <v>6.25</v>
      </c>
      <c r="F89" s="37">
        <f>RBA!C132</f>
        <v>6.4233333333333347</v>
      </c>
      <c r="G89" s="37">
        <f>RBA!F132/RBA!F128*100-100</f>
        <v>4.8067035819738209</v>
      </c>
      <c r="H89" s="37">
        <f>RBA!H132/RBA!H128*100-100</f>
        <v>2.0954598370198028</v>
      </c>
      <c r="I89" s="37">
        <f>LN(RBA!F132/RBA!F131)*400</f>
        <v>3.0574923116806172</v>
      </c>
      <c r="J89" s="37">
        <f>LN(RBA!H132/RBA!H131)*400</f>
        <v>5.0488335238991926</v>
      </c>
      <c r="K89" s="38">
        <f>RBA!I132</f>
        <v>5.25</v>
      </c>
      <c r="L89" s="37">
        <f>LN(RBA!K132)</f>
        <v>6.8803008310331597</v>
      </c>
      <c r="M89" s="37">
        <f>LN(RBA!L132)</f>
        <v>7.8458548596377753</v>
      </c>
      <c r="N89" s="37">
        <f>LN(RBA!O132)</f>
        <v>4.968212377591823</v>
      </c>
      <c r="O89" s="37">
        <f>LN(RBA!N132)</f>
        <v>11.323349659624773</v>
      </c>
      <c r="P89" s="41">
        <v>12.81198757320357</v>
      </c>
      <c r="Q89" s="41">
        <v>12.208904782725952</v>
      </c>
      <c r="R89" s="41">
        <v>4.4780118681149128</v>
      </c>
      <c r="S89" s="41">
        <v>5.6737323261176504</v>
      </c>
      <c r="T89" s="41">
        <v>5.9098625287783557</v>
      </c>
      <c r="U89" s="41">
        <v>4.5994388727791566</v>
      </c>
      <c r="V89" s="41">
        <v>3.0117525037231698</v>
      </c>
      <c r="W89" s="41">
        <v>4.4383397191287068</v>
      </c>
      <c r="X89" s="41">
        <v>2.9668239493879702</v>
      </c>
      <c r="Y89" s="42">
        <v>2.8956047168618455</v>
      </c>
      <c r="Z89" s="41">
        <v>6.8711870275433622</v>
      </c>
      <c r="AA89" s="41">
        <v>7.8698388948065388</v>
      </c>
      <c r="AB89" s="41">
        <v>4.9388669302378592</v>
      </c>
      <c r="AC89" s="41">
        <v>11.335301649402053</v>
      </c>
      <c r="AD89" s="44">
        <v>6.2445154797128311E-3</v>
      </c>
      <c r="AE89" s="44">
        <v>1.2642510442379518E-2</v>
      </c>
      <c r="AF89" s="44">
        <v>4.6066482722117996E-4</v>
      </c>
      <c r="AG89" s="44">
        <v>0.57626767388234956</v>
      </c>
      <c r="AH89" s="44">
        <v>0.51347080455497895</v>
      </c>
      <c r="AI89" s="44">
        <v>0.20726470919466422</v>
      </c>
      <c r="AJ89" s="44">
        <v>-0.91629266670336706</v>
      </c>
      <c r="AK89" s="44">
        <v>-1.3808474074480896</v>
      </c>
      <c r="AL89" s="44">
        <v>2.0820095745112224</v>
      </c>
      <c r="AM89" s="45">
        <v>2.3543952831381545</v>
      </c>
      <c r="AN89" s="44">
        <v>9.1138034897975118E-3</v>
      </c>
      <c r="AO89" s="44">
        <v>-2.3984035168763462E-2</v>
      </c>
      <c r="AP89" s="44">
        <v>2.9345447353963827E-2</v>
      </c>
      <c r="AQ89" s="44">
        <v>-1.1951989777280403E-2</v>
      </c>
      <c r="AR89" s="37">
        <f t="shared" si="2"/>
        <v>6.2445154797128311E-3</v>
      </c>
      <c r="AS89" s="37">
        <f t="shared" si="3"/>
        <v>6.2445154797128311E-3</v>
      </c>
    </row>
    <row r="90" spans="1:45">
      <c r="A90" s="39">
        <v>39355</v>
      </c>
      <c r="B90" s="37">
        <f>LN(RBA!D133)</f>
        <v>12.82956423505307</v>
      </c>
      <c r="C90" s="37">
        <f>LN(RBA!M133)</f>
        <v>12.238394616992299</v>
      </c>
      <c r="D90" s="37">
        <f>LN(RBA!G133)</f>
        <v>4.4704952826614894</v>
      </c>
      <c r="E90" s="37">
        <f>RBA!B133</f>
        <v>6.3999999999999995</v>
      </c>
      <c r="F90" s="37">
        <f>RBA!C133</f>
        <v>6.72</v>
      </c>
      <c r="G90" s="37">
        <f>RBA!F133/RBA!F129*100-100</f>
        <v>3.8073647043445931</v>
      </c>
      <c r="H90" s="37">
        <f>RBA!H133/RBA!H129*100-100</f>
        <v>1.8454440599769271</v>
      </c>
      <c r="I90" s="37">
        <f>LN(RBA!F133/RBA!F132)*400</f>
        <v>1.7479989550816681</v>
      </c>
      <c r="J90" s="37">
        <f>LN(RBA!H133/RBA!H132)*400</f>
        <v>2.7272832927107702</v>
      </c>
      <c r="K90" s="38">
        <f>RBA!I133</f>
        <v>5.083333333333333</v>
      </c>
      <c r="L90" s="37">
        <f>LN(RBA!K133)</f>
        <v>6.919218326488461</v>
      </c>
      <c r="M90" s="37">
        <f>LN(RBA!L133)</f>
        <v>7.8981522401513526</v>
      </c>
      <c r="N90" s="37">
        <f>LN(RBA!O133)</f>
        <v>4.9795117269492781</v>
      </c>
      <c r="O90" s="37">
        <f>LN(RBA!N133)</f>
        <v>11.316583276877834</v>
      </c>
      <c r="P90" s="41">
        <v>12.81925139631486</v>
      </c>
      <c r="Q90" s="41">
        <v>12.217754140317137</v>
      </c>
      <c r="R90" s="41">
        <v>4.4952884300752451</v>
      </c>
      <c r="S90" s="41">
        <v>5.639928893729679</v>
      </c>
      <c r="T90" s="41">
        <v>5.8784082727735463</v>
      </c>
      <c r="U90" s="41">
        <v>4.5697703146036508</v>
      </c>
      <c r="V90" s="41">
        <v>3.0123039911691367</v>
      </c>
      <c r="W90" s="41">
        <v>4.3857493889277714</v>
      </c>
      <c r="X90" s="41">
        <v>2.9644507314479149</v>
      </c>
      <c r="Y90" s="42">
        <v>2.7751882647086226</v>
      </c>
      <c r="Z90" s="41">
        <v>6.8949384969463869</v>
      </c>
      <c r="AA90" s="41">
        <v>7.901768037430263</v>
      </c>
      <c r="AB90" s="41">
        <v>4.9486529408115967</v>
      </c>
      <c r="AC90" s="41">
        <v>11.345626637602681</v>
      </c>
      <c r="AD90" s="44">
        <v>1.0312838738210317E-2</v>
      </c>
      <c r="AE90" s="44">
        <v>2.0640476675161779E-2</v>
      </c>
      <c r="AF90" s="44">
        <v>-2.4793147413755712E-2</v>
      </c>
      <c r="AG90" s="44">
        <v>0.76007110627032048</v>
      </c>
      <c r="AH90" s="44">
        <v>0.84159172722645348</v>
      </c>
      <c r="AI90" s="44">
        <v>-0.76240561025905773</v>
      </c>
      <c r="AJ90" s="44">
        <v>-1.1668599311922097</v>
      </c>
      <c r="AK90" s="44">
        <v>-2.6377504338461035</v>
      </c>
      <c r="AL90" s="44">
        <v>-0.23716743873714474</v>
      </c>
      <c r="AM90" s="45">
        <v>2.3081450686247105</v>
      </c>
      <c r="AN90" s="44">
        <v>2.4279829542074083E-2</v>
      </c>
      <c r="AO90" s="44">
        <v>-3.6157972789103709E-3</v>
      </c>
      <c r="AP90" s="44">
        <v>3.0858786137681449E-2</v>
      </c>
      <c r="AQ90" s="44">
        <v>-2.9043360724847034E-2</v>
      </c>
      <c r="AR90" s="37">
        <f t="shared" si="2"/>
        <v>1.0312838738210317E-2</v>
      </c>
      <c r="AS90" s="37">
        <f t="shared" si="3"/>
        <v>1.0312838738210317E-2</v>
      </c>
    </row>
    <row r="91" spans="1:45">
      <c r="A91" s="39">
        <v>39447</v>
      </c>
      <c r="B91" s="37">
        <f>LN(RBA!D134)</f>
        <v>12.83358203430924</v>
      </c>
      <c r="C91" s="37">
        <f>LN(RBA!M134)</f>
        <v>12.250223493265462</v>
      </c>
      <c r="D91" s="37">
        <f>LN(RBA!G134)</f>
        <v>4.4886363697321396</v>
      </c>
      <c r="E91" s="37">
        <f>RBA!B134</f>
        <v>6.6499999999999995</v>
      </c>
      <c r="F91" s="37">
        <f>RBA!C134</f>
        <v>7.1166666666666671</v>
      </c>
      <c r="G91" s="37">
        <f>RBA!F134/RBA!F130*100-100</f>
        <v>4.0460586317005607</v>
      </c>
      <c r="H91" s="37">
        <f>RBA!H134/RBA!H130*100-100</f>
        <v>2.8868360277136276</v>
      </c>
      <c r="I91" s="37">
        <f>LN(RBA!F134/RBA!F133)*400</f>
        <v>6.1945583825687445</v>
      </c>
      <c r="J91" s="37">
        <f>LN(RBA!H134/RBA!H133)*400</f>
        <v>3.6076907467396948</v>
      </c>
      <c r="K91" s="38">
        <f>RBA!I134</f>
        <v>4.416666666666667</v>
      </c>
      <c r="L91" s="37">
        <f>LN(RBA!K134)</f>
        <v>6.9346990144296834</v>
      </c>
      <c r="M91" s="37">
        <f>LN(RBA!L134)</f>
        <v>7.9630396581683689</v>
      </c>
      <c r="N91" s="37">
        <f>LN(RBA!O134)</f>
        <v>5.0097696425806779</v>
      </c>
      <c r="O91" s="37">
        <f>LN(RBA!N134)</f>
        <v>11.351093358379122</v>
      </c>
      <c r="P91" s="41">
        <v>12.826397387415879</v>
      </c>
      <c r="Q91" s="41">
        <v>12.226349710796839</v>
      </c>
      <c r="R91" s="41">
        <v>4.5120006693025854</v>
      </c>
      <c r="S91" s="41">
        <v>5.5906971337503499</v>
      </c>
      <c r="T91" s="41">
        <v>5.8303772351182088</v>
      </c>
      <c r="U91" s="41">
        <v>4.5251553596625804</v>
      </c>
      <c r="V91" s="41">
        <v>3.0106150011277615</v>
      </c>
      <c r="W91" s="41">
        <v>4.3189990963055678</v>
      </c>
      <c r="X91" s="41">
        <v>2.9577207339748295</v>
      </c>
      <c r="Y91" s="42">
        <v>2.6291306580889389</v>
      </c>
      <c r="Z91" s="41">
        <v>6.918234311463765</v>
      </c>
      <c r="AA91" s="41">
        <v>7.9335397802763863</v>
      </c>
      <c r="AB91" s="41">
        <v>4.9581486161082227</v>
      </c>
      <c r="AC91" s="41">
        <v>11.355926554060588</v>
      </c>
      <c r="AD91" s="44">
        <v>7.1846468933607355E-3</v>
      </c>
      <c r="AE91" s="44">
        <v>2.3873782468623261E-2</v>
      </c>
      <c r="AF91" s="44">
        <v>-2.3364299570445723E-2</v>
      </c>
      <c r="AG91" s="44">
        <v>1.0593028662496495</v>
      </c>
      <c r="AH91" s="44">
        <v>1.2862894315484583</v>
      </c>
      <c r="AI91" s="44">
        <v>-0.47909672796201974</v>
      </c>
      <c r="AJ91" s="44">
        <v>-0.12377897341413391</v>
      </c>
      <c r="AK91" s="44">
        <v>1.8755592862631767</v>
      </c>
      <c r="AL91" s="44">
        <v>0.64997001276486532</v>
      </c>
      <c r="AM91" s="45">
        <v>1.7875360085777281</v>
      </c>
      <c r="AN91" s="44">
        <v>1.6464702965918399E-2</v>
      </c>
      <c r="AO91" s="44">
        <v>2.9499877891982607E-2</v>
      </c>
      <c r="AP91" s="44">
        <v>5.1621026472455256E-2</v>
      </c>
      <c r="AQ91" s="44">
        <v>-4.833195681465341E-3</v>
      </c>
      <c r="AR91" s="37">
        <f t="shared" si="2"/>
        <v>7.1846468933607355E-3</v>
      </c>
      <c r="AS91" s="37">
        <f t="shared" si="3"/>
        <v>7.1846468933607355E-3</v>
      </c>
    </row>
    <row r="92" spans="1:45">
      <c r="A92" s="39">
        <v>39538</v>
      </c>
      <c r="B92" s="37">
        <f>LN(RBA!D135)</f>
        <v>12.844029474344868</v>
      </c>
      <c r="C92" s="37">
        <f>LN(RBA!M135)</f>
        <v>12.25506755064351</v>
      </c>
      <c r="D92" s="37">
        <f>LN(RBA!G135)</f>
        <v>4.516338972281476</v>
      </c>
      <c r="E92" s="37">
        <f>RBA!B135</f>
        <v>6.9766666666666666</v>
      </c>
      <c r="F92" s="37">
        <f>RBA!C135</f>
        <v>7.5900000000000007</v>
      </c>
      <c r="G92" s="37">
        <f>RBA!F135/RBA!F131*100-100</f>
        <v>4.3643048800256139</v>
      </c>
      <c r="H92" s="37">
        <f>RBA!H135/RBA!H131*100-100</f>
        <v>4.2725173210161671</v>
      </c>
      <c r="I92" s="37">
        <f>LN(RBA!F135/RBA!F134)*400</f>
        <v>6.08695983762032</v>
      </c>
      <c r="J92" s="37">
        <f>LN(RBA!H135/RBA!H134)*400</f>
        <v>5.3512503784704197</v>
      </c>
      <c r="K92" s="38">
        <f>RBA!I135</f>
        <v>2.75</v>
      </c>
      <c r="L92" s="37">
        <f>LN(RBA!K135)</f>
        <v>6.9376645052549009</v>
      </c>
      <c r="M92" s="37">
        <f>LN(RBA!L135)</f>
        <v>7.9988890061234494</v>
      </c>
      <c r="N92" s="37">
        <f>LN(RBA!O135)</f>
        <v>5.008731466089789</v>
      </c>
      <c r="O92" s="37">
        <f>LN(RBA!N135)</f>
        <v>11.365535049642435</v>
      </c>
      <c r="P92" s="41">
        <v>12.833427939382428</v>
      </c>
      <c r="Q92" s="41">
        <v>12.234696856971471</v>
      </c>
      <c r="R92" s="41">
        <v>4.528088289462576</v>
      </c>
      <c r="S92" s="41">
        <v>5.5259792068031226</v>
      </c>
      <c r="T92" s="41">
        <v>5.765533024084422</v>
      </c>
      <c r="U92" s="41">
        <v>4.465348951675046</v>
      </c>
      <c r="V92" s="41">
        <v>3.0052849308782972</v>
      </c>
      <c r="W92" s="41">
        <v>4.2362823677199373</v>
      </c>
      <c r="X92" s="41">
        <v>2.9453566852205486</v>
      </c>
      <c r="Y92" s="42">
        <v>2.4615818671094423</v>
      </c>
      <c r="Z92" s="41">
        <v>6.9410685100187948</v>
      </c>
      <c r="AA92" s="41">
        <v>7.9649699057004604</v>
      </c>
      <c r="AB92" s="41">
        <v>4.967387772609797</v>
      </c>
      <c r="AC92" s="41">
        <v>11.366150267979386</v>
      </c>
      <c r="AD92" s="44">
        <v>1.0601534962439985E-2</v>
      </c>
      <c r="AE92" s="44">
        <v>2.0370693672038698E-2</v>
      </c>
      <c r="AF92" s="44">
        <v>-1.1749317181100061E-2</v>
      </c>
      <c r="AG92" s="44">
        <v>1.450687459863544</v>
      </c>
      <c r="AH92" s="44">
        <v>1.8244669759155787</v>
      </c>
      <c r="AI92" s="44">
        <v>-0.10104407164943208</v>
      </c>
      <c r="AJ92" s="44">
        <v>1.2672323901378699</v>
      </c>
      <c r="AK92" s="44">
        <v>1.8506774699003827</v>
      </c>
      <c r="AL92" s="44">
        <v>2.4058936932498711</v>
      </c>
      <c r="AM92" s="45">
        <v>0.28841813289055773</v>
      </c>
      <c r="AN92" s="44">
        <v>-3.4040047638939086E-3</v>
      </c>
      <c r="AO92" s="44">
        <v>3.3919100422989068E-2</v>
      </c>
      <c r="AP92" s="44">
        <v>4.1343693479992005E-2</v>
      </c>
      <c r="AQ92" s="44">
        <v>-6.1521833695010741E-4</v>
      </c>
      <c r="AR92" s="37">
        <f t="shared" si="2"/>
        <v>1.0601534962439985E-2</v>
      </c>
      <c r="AS92" s="37">
        <f t="shared" si="3"/>
        <v>1.0601534962439985E-2</v>
      </c>
    </row>
    <row r="93" spans="1:45">
      <c r="A93" s="39">
        <v>39629</v>
      </c>
      <c r="B93" s="37">
        <f>LN(RBA!D136)</f>
        <v>12.846915494460831</v>
      </c>
      <c r="C93" s="37">
        <f>LN(RBA!M136)</f>
        <v>12.250610926097348</v>
      </c>
      <c r="D93" s="37">
        <f>LN(RBA!G136)</f>
        <v>4.5951198501345898</v>
      </c>
      <c r="E93" s="37">
        <f>RBA!B136</f>
        <v>7.25</v>
      </c>
      <c r="F93" s="37">
        <f>RBA!C136</f>
        <v>7.8</v>
      </c>
      <c r="G93" s="37">
        <f>RBA!F136/RBA!F132*100-100</f>
        <v>5.9325763406090886</v>
      </c>
      <c r="H93" s="37">
        <f>RBA!H136/RBA!H132*100-100</f>
        <v>4.4469783352337373</v>
      </c>
      <c r="I93" s="37">
        <f>LN(RBA!F136/RBA!F135)*400</f>
        <v>9.0235362190447148</v>
      </c>
      <c r="J93" s="37">
        <f>LN(RBA!H136/RBA!H135)*400</f>
        <v>5.7175245028579615</v>
      </c>
      <c r="K93" s="38">
        <f>RBA!I136</f>
        <v>2</v>
      </c>
      <c r="L93" s="37">
        <f>LN(RBA!K136)</f>
        <v>6.9339920645771231</v>
      </c>
      <c r="M93" s="37">
        <f>LN(RBA!L136)</f>
        <v>8.0276896282580577</v>
      </c>
      <c r="N93" s="37">
        <f>LN(RBA!O136)</f>
        <v>5.0497447270552023</v>
      </c>
      <c r="O93" s="37">
        <f>LN(RBA!N136)</f>
        <v>11.385276167426783</v>
      </c>
      <c r="P93" s="41">
        <v>12.840349935494617</v>
      </c>
      <c r="Q93" s="41">
        <v>12.242815862761486</v>
      </c>
      <c r="R93" s="41">
        <v>4.5434763915336269</v>
      </c>
      <c r="S93" s="41">
        <v>5.4463793378028615</v>
      </c>
      <c r="T93" s="41">
        <v>5.6844431788389818</v>
      </c>
      <c r="U93" s="41">
        <v>4.3898065989051709</v>
      </c>
      <c r="V93" s="41">
        <v>2.9948358158416122</v>
      </c>
      <c r="W93" s="41">
        <v>4.136964954182635</v>
      </c>
      <c r="X93" s="41">
        <v>2.9264875446948846</v>
      </c>
      <c r="Y93" s="42">
        <v>2.2778090718821415</v>
      </c>
      <c r="Z93" s="41">
        <v>6.9634454219741286</v>
      </c>
      <c r="AA93" s="41">
        <v>7.9958926334817182</v>
      </c>
      <c r="AB93" s="41">
        <v>4.9764364899399238</v>
      </c>
      <c r="AC93" s="41">
        <v>11.376243627815388</v>
      </c>
      <c r="AD93" s="44">
        <v>6.5655589662139135E-3</v>
      </c>
      <c r="AE93" s="44">
        <v>7.795063335862551E-3</v>
      </c>
      <c r="AF93" s="44">
        <v>5.1643458600962866E-2</v>
      </c>
      <c r="AG93" s="44">
        <v>1.8036206621971385</v>
      </c>
      <c r="AH93" s="44">
        <v>2.1155568211610181</v>
      </c>
      <c r="AI93" s="44">
        <v>1.5427697417039177</v>
      </c>
      <c r="AJ93" s="44">
        <v>1.4521425193921251</v>
      </c>
      <c r="AK93" s="44">
        <v>4.8865712648620798</v>
      </c>
      <c r="AL93" s="44">
        <v>2.791036958163077</v>
      </c>
      <c r="AM93" s="45">
        <v>-0.27780907188214155</v>
      </c>
      <c r="AN93" s="44">
        <v>-2.9453357397005497E-2</v>
      </c>
      <c r="AO93" s="44">
        <v>3.179699477633946E-2</v>
      </c>
      <c r="AP93" s="44">
        <v>7.3308237115278452E-2</v>
      </c>
      <c r="AQ93" s="44">
        <v>9.0325396113950518E-3</v>
      </c>
      <c r="AR93" s="37">
        <f t="shared" si="2"/>
        <v>6.5655589662139135E-3</v>
      </c>
      <c r="AS93" s="37">
        <f t="shared" si="3"/>
        <v>6.5655589662139135E-3</v>
      </c>
    </row>
    <row r="94" spans="1:45">
      <c r="A94" s="39">
        <v>39721</v>
      </c>
      <c r="B94" s="37">
        <f>LN(RBA!D137)</f>
        <v>12.854120467510612</v>
      </c>
      <c r="C94" s="37">
        <f>LN(RBA!M137)</f>
        <v>12.246945838739753</v>
      </c>
      <c r="D94" s="37">
        <f>LN(RBA!G137)</f>
        <v>4.6539603501575231</v>
      </c>
      <c r="E94" s="37">
        <f>RBA!B137</f>
        <v>7.1733333333333329</v>
      </c>
      <c r="F94" s="37">
        <f>RBA!C137</f>
        <v>7.4433333333333325</v>
      </c>
      <c r="G94" s="37">
        <f>RBA!F137/RBA!F133*100-100</f>
        <v>8.0313740209956279</v>
      </c>
      <c r="H94" s="37">
        <f>RBA!H137/RBA!H133*100-100</f>
        <v>4.9830124575311459</v>
      </c>
      <c r="I94" s="37">
        <f>LN(RBA!F137/RBA!F136)*400</f>
        <v>9.5955452181745358</v>
      </c>
      <c r="J94" s="37">
        <f>LN(RBA!H137/RBA!H136)*400</f>
        <v>4.7748803566900211</v>
      </c>
      <c r="K94" s="38">
        <f>RBA!I137</f>
        <v>2</v>
      </c>
      <c r="L94" s="37">
        <f>LN(RBA!K137)</f>
        <v>6.9604587286332311</v>
      </c>
      <c r="M94" s="37">
        <f>LN(RBA!L137)</f>
        <v>8.0757701774052304</v>
      </c>
      <c r="N94" s="37">
        <f>LN(RBA!O137)</f>
        <v>5.0206265562524237</v>
      </c>
      <c r="O94" s="37">
        <f>LN(RBA!N137)</f>
        <v>11.397076807198014</v>
      </c>
      <c r="P94" s="41">
        <v>12.847176884991908</v>
      </c>
      <c r="Q94" s="41">
        <v>12.250739743770886</v>
      </c>
      <c r="R94" s="41">
        <v>4.5580827331709113</v>
      </c>
      <c r="S94" s="41">
        <v>5.3534084313268426</v>
      </c>
      <c r="T94" s="41">
        <v>5.5888155304086302</v>
      </c>
      <c r="U94" s="41">
        <v>4.2979206570722965</v>
      </c>
      <c r="V94" s="41">
        <v>2.9785817116824109</v>
      </c>
      <c r="W94" s="41">
        <v>4.0215692801241039</v>
      </c>
      <c r="X94" s="41">
        <v>2.9017459554659326</v>
      </c>
      <c r="Y94" s="42">
        <v>2.083259713852101</v>
      </c>
      <c r="Z94" s="41">
        <v>6.9853672491894363</v>
      </c>
      <c r="AA94" s="41">
        <v>8.0261633828371526</v>
      </c>
      <c r="AB94" s="41">
        <v>4.9853866875306299</v>
      </c>
      <c r="AC94" s="41">
        <v>11.386152097513445</v>
      </c>
      <c r="AD94" s="44">
        <v>6.9435825187031952E-3</v>
      </c>
      <c r="AE94" s="44">
        <v>-3.7939050311326383E-3</v>
      </c>
      <c r="AF94" s="44">
        <v>9.5877616986611791E-2</v>
      </c>
      <c r="AG94" s="44">
        <v>1.8199249020064903</v>
      </c>
      <c r="AH94" s="44">
        <v>1.8545178029247023</v>
      </c>
      <c r="AI94" s="44">
        <v>3.7334533639233314</v>
      </c>
      <c r="AJ94" s="44">
        <v>2.0044307458487349</v>
      </c>
      <c r="AK94" s="44">
        <v>5.5739759380504319</v>
      </c>
      <c r="AL94" s="44">
        <v>1.8731344012240885</v>
      </c>
      <c r="AM94" s="45">
        <v>-8.3259713852100958E-2</v>
      </c>
      <c r="AN94" s="44">
        <v>-2.4908520556205183E-2</v>
      </c>
      <c r="AO94" s="44">
        <v>4.9606794568077817E-2</v>
      </c>
      <c r="AP94" s="44">
        <v>3.5239868721793854E-2</v>
      </c>
      <c r="AQ94" s="44">
        <v>1.0924709684568157E-2</v>
      </c>
      <c r="AR94" s="37">
        <f t="shared" si="2"/>
        <v>6.9435825187031952E-3</v>
      </c>
      <c r="AS94" s="37">
        <f t="shared" si="3"/>
        <v>6.9435825187031952E-3</v>
      </c>
    </row>
    <row r="95" spans="1:45">
      <c r="A95" s="39">
        <v>39813</v>
      </c>
      <c r="B95" s="37">
        <f>LN(RBA!D138)</f>
        <v>12.849409641877076</v>
      </c>
      <c r="C95" s="37">
        <f>LN(RBA!M138)</f>
        <v>12.244648920308414</v>
      </c>
      <c r="D95" s="37">
        <f>LN(RBA!G138)</f>
        <v>4.6318121169345128</v>
      </c>
      <c r="E95" s="37">
        <f>RBA!B138</f>
        <v>5.2866666666666662</v>
      </c>
      <c r="F95" s="37">
        <f>RBA!C138</f>
        <v>5.0599999999999996</v>
      </c>
      <c r="G95" s="37">
        <f>RBA!F138/RBA!F134*100-100</f>
        <v>7.1040534074788013</v>
      </c>
      <c r="H95" s="37">
        <f>RBA!H138/RBA!H134*100-100</f>
        <v>3.7037037037037237</v>
      </c>
      <c r="I95" s="37">
        <f>LN(RBA!F138/RBA!F137)*400</f>
        <v>2.7462138016990227</v>
      </c>
      <c r="J95" s="37">
        <f>LN(RBA!H138/RBA!H137)*400</f>
        <v>-1.2965975696683822</v>
      </c>
      <c r="K95" s="38">
        <f>RBA!I138</f>
        <v>0.70833333333333337</v>
      </c>
      <c r="L95" s="37">
        <f>LN(RBA!K138)</f>
        <v>7.0342813163029589</v>
      </c>
      <c r="M95" s="37">
        <f>LN(RBA!L138)</f>
        <v>8.1206086342298924</v>
      </c>
      <c r="N95" s="37">
        <f>LN(RBA!O138)</f>
        <v>4.7951707015839906</v>
      </c>
      <c r="O95" s="37">
        <f>LN(RBA!N138)</f>
        <v>11.398113760533766</v>
      </c>
      <c r="P95" s="41">
        <v>12.853926400588113</v>
      </c>
      <c r="Q95" s="41">
        <v>12.258506387518256</v>
      </c>
      <c r="R95" s="41">
        <v>4.5718573491912258</v>
      </c>
      <c r="S95" s="41">
        <v>5.2497046548662141</v>
      </c>
      <c r="T95" s="41">
        <v>5.4816801328333336</v>
      </c>
      <c r="U95" s="41">
        <v>4.1900477129843283</v>
      </c>
      <c r="V95" s="41">
        <v>2.956744263140016</v>
      </c>
      <c r="W95" s="41">
        <v>3.8936718770153242</v>
      </c>
      <c r="X95" s="41">
        <v>2.8735089587006386</v>
      </c>
      <c r="Y95" s="42">
        <v>1.8832076037944587</v>
      </c>
      <c r="Z95" s="41">
        <v>7.0068177851760138</v>
      </c>
      <c r="AA95" s="41">
        <v>8.0556574461054886</v>
      </c>
      <c r="AB95" s="41">
        <v>4.9943761024621391</v>
      </c>
      <c r="AC95" s="41">
        <v>11.395826786355663</v>
      </c>
      <c r="AD95" s="44">
        <v>-4.5167587110377383E-3</v>
      </c>
      <c r="AE95" s="44">
        <v>-1.3857467209842156E-2</v>
      </c>
      <c r="AF95" s="44">
        <v>5.9954767743287007E-2</v>
      </c>
      <c r="AG95" s="44">
        <v>3.696201180045211E-2</v>
      </c>
      <c r="AH95" s="44">
        <v>-0.42168013283333394</v>
      </c>
      <c r="AI95" s="44">
        <v>2.914005694494473</v>
      </c>
      <c r="AJ95" s="44">
        <v>0.74695944056370767</v>
      </c>
      <c r="AK95" s="44">
        <v>-1.1474580753163015</v>
      </c>
      <c r="AL95" s="44">
        <v>-4.1701065283690211</v>
      </c>
      <c r="AM95" s="45">
        <v>-1.1748742704611255</v>
      </c>
      <c r="AN95" s="44">
        <v>2.7463531126945107E-2</v>
      </c>
      <c r="AO95" s="44">
        <v>6.4951188124403814E-2</v>
      </c>
      <c r="AP95" s="44">
        <v>-0.19920540087814853</v>
      </c>
      <c r="AQ95" s="44">
        <v>2.2869741781033071E-3</v>
      </c>
      <c r="AR95" s="37">
        <f t="shared" si="2"/>
        <v>-4.5167587110377383E-3</v>
      </c>
      <c r="AS95" s="37">
        <f t="shared" si="3"/>
        <v>-4.5167587110377383E-3</v>
      </c>
    </row>
    <row r="96" spans="1:45">
      <c r="A96" s="39">
        <v>39903</v>
      </c>
      <c r="B96" s="37">
        <f>LN(RBA!D139)</f>
        <v>12.85859312499886</v>
      </c>
      <c r="C96" s="37">
        <f>LN(RBA!M139)</f>
        <v>12.248643509885689</v>
      </c>
      <c r="D96" s="37">
        <f>LN(RBA!G139)</f>
        <v>4.580877493419047</v>
      </c>
      <c r="E96" s="37">
        <f>RBA!B139</f>
        <v>3.6166666666666667</v>
      </c>
      <c r="F96" s="37">
        <f>RBA!C139</f>
        <v>3.3533333333333335</v>
      </c>
      <c r="G96" s="37">
        <f>RBA!F139/RBA!F135*100-100</f>
        <v>4.8818724764416999</v>
      </c>
      <c r="H96" s="37">
        <f>RBA!H139/RBA!H135*100-100</f>
        <v>2.436323366555925</v>
      </c>
      <c r="I96" s="37">
        <f>LN(RBA!F139/RBA!F138)*400</f>
        <v>-2.2994925105325215</v>
      </c>
      <c r="J96" s="37">
        <f>LN(RBA!H139/RBA!H138)*400</f>
        <v>0.43266634829638795</v>
      </c>
      <c r="K96" s="38">
        <f>RBA!I139</f>
        <v>0.125</v>
      </c>
      <c r="L96" s="37">
        <f>LN(RBA!K139)</f>
        <v>7.0742683711814198</v>
      </c>
      <c r="M96" s="37">
        <f>LN(RBA!L139)</f>
        <v>8.1463709301565821</v>
      </c>
      <c r="N96" s="37">
        <f>LN(RBA!O139)</f>
        <v>4.8036902524915854</v>
      </c>
      <c r="O96" s="37">
        <f>LN(RBA!N139)</f>
        <v>11.392996002386836</v>
      </c>
      <c r="P96" s="41">
        <v>12.860620434736118</v>
      </c>
      <c r="Q96" s="41">
        <v>12.266151310331541</v>
      </c>
      <c r="R96" s="41">
        <v>4.5848101979219864</v>
      </c>
      <c r="S96" s="41">
        <v>5.1390436289758794</v>
      </c>
      <c r="T96" s="41">
        <v>5.3672261137798873</v>
      </c>
      <c r="U96" s="41">
        <v>4.068877761801625</v>
      </c>
      <c r="V96" s="41">
        <v>2.9307978841699067</v>
      </c>
      <c r="W96" s="41">
        <v>3.7603330112885596</v>
      </c>
      <c r="X96" s="41">
        <v>2.8453243045667147</v>
      </c>
      <c r="Y96" s="42">
        <v>1.6828745151631959</v>
      </c>
      <c r="Z96" s="41">
        <v>7.027765255619812</v>
      </c>
      <c r="AA96" s="41">
        <v>8.0842811198720597</v>
      </c>
      <c r="AB96" s="41">
        <v>5.0035644967326274</v>
      </c>
      <c r="AC96" s="41">
        <v>11.405225631567699</v>
      </c>
      <c r="AD96" s="44">
        <v>-2.0273097372580651E-3</v>
      </c>
      <c r="AE96" s="44">
        <v>-1.7507800445851984E-2</v>
      </c>
      <c r="AF96" s="44">
        <v>-3.9327045029393659E-3</v>
      </c>
      <c r="AG96" s="44">
        <v>-1.5223769623092127</v>
      </c>
      <c r="AH96" s="44">
        <v>-2.0138927804465538</v>
      </c>
      <c r="AI96" s="44">
        <v>0.81299471464007489</v>
      </c>
      <c r="AJ96" s="44">
        <v>-0.49447451761398176</v>
      </c>
      <c r="AK96" s="44">
        <v>-6.0598255218210806</v>
      </c>
      <c r="AL96" s="44">
        <v>-2.4126579562703268</v>
      </c>
      <c r="AM96" s="45">
        <v>-1.5578745151631959</v>
      </c>
      <c r="AN96" s="44">
        <v>4.65031155616078E-2</v>
      </c>
      <c r="AO96" s="44">
        <v>6.2089810284522429E-2</v>
      </c>
      <c r="AP96" s="44">
        <v>-0.19987424424104194</v>
      </c>
      <c r="AQ96" s="44">
        <v>-1.2229629180863455E-2</v>
      </c>
      <c r="AR96" s="37">
        <f t="shared" si="2"/>
        <v>-2.0273097372580651E-3</v>
      </c>
      <c r="AS96" s="37">
        <f t="shared" si="3"/>
        <v>-2.0273097372580651E-3</v>
      </c>
    </row>
    <row r="97" spans="1:45">
      <c r="A97" s="39">
        <v>39994</v>
      </c>
      <c r="B97" s="37">
        <f>LN(RBA!D140)</f>
        <v>12.865983570297423</v>
      </c>
      <c r="C97" s="37">
        <f>LN(RBA!M140)</f>
        <v>12.264426455710245</v>
      </c>
      <c r="D97" s="37">
        <f>LN(RBA!G140)</f>
        <v>4.478472532942134</v>
      </c>
      <c r="E97" s="37">
        <f>RBA!B140</f>
        <v>3.02</v>
      </c>
      <c r="F97" s="37">
        <f>RBA!C140</f>
        <v>3.16</v>
      </c>
      <c r="G97" s="37">
        <f>RBA!F140/RBA!F136*100-100</f>
        <v>0.35047178016762359</v>
      </c>
      <c r="H97" s="37">
        <f>RBA!H140/RBA!H136*100-100</f>
        <v>1.4192139737991454</v>
      </c>
      <c r="I97" s="37">
        <f>LN(RBA!F140/RBA!F139)*400</f>
        <v>-8.6428302732744449</v>
      </c>
      <c r="J97" s="37">
        <f>LN(RBA!H140/RBA!H139)*400</f>
        <v>1.7260005205653117</v>
      </c>
      <c r="K97" s="38">
        <f>RBA!I140</f>
        <v>0.125</v>
      </c>
      <c r="L97" s="37">
        <f>LN(RBA!K140)</f>
        <v>7.1177860321106099</v>
      </c>
      <c r="M97" s="37">
        <f>LN(RBA!L140)</f>
        <v>8.1628344202201646</v>
      </c>
      <c r="N97" s="37">
        <f>LN(RBA!O140)</f>
        <v>4.9179182233904948</v>
      </c>
      <c r="O97" s="37">
        <f>LN(RBA!N140)</f>
        <v>11.40096320567784</v>
      </c>
      <c r="P97" s="41">
        <v>12.867278116914621</v>
      </c>
      <c r="Q97" s="41">
        <v>12.273701367621678</v>
      </c>
      <c r="R97" s="41">
        <v>4.5969887094204491</v>
      </c>
      <c r="S97" s="41">
        <v>5.0252240754681186</v>
      </c>
      <c r="T97" s="41">
        <v>5.2493790508320677</v>
      </c>
      <c r="U97" s="41">
        <v>3.9389220522436053</v>
      </c>
      <c r="V97" s="41">
        <v>2.9026838383779157</v>
      </c>
      <c r="W97" s="41">
        <v>3.6278957880790008</v>
      </c>
      <c r="X97" s="41">
        <v>2.8181334266516433</v>
      </c>
      <c r="Y97" s="42">
        <v>1.4867479249932563</v>
      </c>
      <c r="Z97" s="41">
        <v>7.0481950509137388</v>
      </c>
      <c r="AA97" s="41">
        <v>8.1119812952147807</v>
      </c>
      <c r="AB97" s="41">
        <v>5.0129871289647241</v>
      </c>
      <c r="AC97" s="41">
        <v>11.414307999734078</v>
      </c>
      <c r="AD97" s="44">
        <v>-1.2945466171974118E-3</v>
      </c>
      <c r="AE97" s="44">
        <v>-9.2749119114330369E-3</v>
      </c>
      <c r="AF97" s="44">
        <v>-0.11851617647831514</v>
      </c>
      <c r="AG97" s="44">
        <v>-2.0052240754681185</v>
      </c>
      <c r="AH97" s="44">
        <v>-2.0893790508320675</v>
      </c>
      <c r="AI97" s="44">
        <v>-3.5884502720759817</v>
      </c>
      <c r="AJ97" s="44">
        <v>-1.4834698645787703</v>
      </c>
      <c r="AK97" s="44">
        <v>-12.270726061353447</v>
      </c>
      <c r="AL97" s="44">
        <v>-1.0921329060863316</v>
      </c>
      <c r="AM97" s="45">
        <v>-1.3617479249932563</v>
      </c>
      <c r="AN97" s="44">
        <v>6.9590981196871127E-2</v>
      </c>
      <c r="AO97" s="44">
        <v>5.0853125005383859E-2</v>
      </c>
      <c r="AP97" s="44">
        <v>-9.5068905574229312E-2</v>
      </c>
      <c r="AQ97" s="44">
        <v>-1.3344794056237674E-2</v>
      </c>
      <c r="AR97" s="37">
        <f t="shared" si="2"/>
        <v>-1.2945466171974118E-3</v>
      </c>
      <c r="AS97" s="37">
        <f t="shared" si="3"/>
        <v>-1.2945466171974118E-3</v>
      </c>
    </row>
    <row r="98" spans="1:45">
      <c r="A98" s="39">
        <v>40086</v>
      </c>
      <c r="B98" s="37">
        <f>LN(RBA!D141)</f>
        <v>12.869026047293625</v>
      </c>
      <c r="C98" s="37">
        <f>LN(RBA!M141)</f>
        <v>12.26864360729167</v>
      </c>
      <c r="D98" s="37">
        <f>LN(RBA!G141)</f>
        <v>4.4601444139378339</v>
      </c>
      <c r="E98" s="37">
        <f>RBA!B141</f>
        <v>3</v>
      </c>
      <c r="F98" s="37">
        <f>RBA!C141</f>
        <v>3.2699999999999996</v>
      </c>
      <c r="G98" s="37">
        <f>RBA!F141/RBA!F137*100-100</f>
        <v>-2.0010957486101404</v>
      </c>
      <c r="H98" s="37">
        <f>RBA!H141/RBA!H137*100-100</f>
        <v>1.1866235167206014</v>
      </c>
      <c r="I98" s="37">
        <f>LN(RBA!F141/RBA!F140)*400</f>
        <v>0.1105535867898287</v>
      </c>
      <c r="J98" s="37">
        <f>LN(RBA!H141/RBA!H140)*400</f>
        <v>3.8564840769543958</v>
      </c>
      <c r="K98" s="38">
        <f>RBA!I141</f>
        <v>0.125</v>
      </c>
      <c r="L98" s="37">
        <f>LN(RBA!K141)</f>
        <v>7.125871816006268</v>
      </c>
      <c r="M98" s="37">
        <f>LN(RBA!L141)</f>
        <v>8.1750005846306486</v>
      </c>
      <c r="N98" s="37">
        <f>LN(RBA!O141)</f>
        <v>4.9829933712684493</v>
      </c>
      <c r="O98" s="37">
        <f>LN(RBA!N141)</f>
        <v>11.423839574027376</v>
      </c>
      <c r="P98" s="41">
        <v>12.873917309533736</v>
      </c>
      <c r="Q98" s="41">
        <v>12.281172472424332</v>
      </c>
      <c r="R98" s="41">
        <v>4.6084378558035564</v>
      </c>
      <c r="S98" s="41">
        <v>4.91109323055377</v>
      </c>
      <c r="T98" s="41">
        <v>5.1308058385858741</v>
      </c>
      <c r="U98" s="41">
        <v>3.8051999547263393</v>
      </c>
      <c r="V98" s="41">
        <v>2.8740343427963682</v>
      </c>
      <c r="W98" s="41">
        <v>3.4989159215707026</v>
      </c>
      <c r="X98" s="41">
        <v>2.7913698473202389</v>
      </c>
      <c r="Y98" s="42">
        <v>1.2983416387476068</v>
      </c>
      <c r="Z98" s="41">
        <v>7.0681216258979287</v>
      </c>
      <c r="AA98" s="41">
        <v>8.1387436693429969</v>
      </c>
      <c r="AB98" s="41">
        <v>5.0225543363784091</v>
      </c>
      <c r="AC98" s="41">
        <v>11.423025613921091</v>
      </c>
      <c r="AD98" s="44">
        <v>-4.8912622401111605E-3</v>
      </c>
      <c r="AE98" s="44">
        <v>-1.2528865132662048E-2</v>
      </c>
      <c r="AF98" s="44">
        <v>-0.14829344186572246</v>
      </c>
      <c r="AG98" s="44">
        <v>-1.91109323055377</v>
      </c>
      <c r="AH98" s="44">
        <v>-1.8608058385858746</v>
      </c>
      <c r="AI98" s="44">
        <v>-5.8062957033364793</v>
      </c>
      <c r="AJ98" s="44">
        <v>-1.6874108260757668</v>
      </c>
      <c r="AK98" s="44">
        <v>-3.388362334780874</v>
      </c>
      <c r="AL98" s="44">
        <v>1.0651142296341569</v>
      </c>
      <c r="AM98" s="45">
        <v>-1.1733416387476068</v>
      </c>
      <c r="AN98" s="44">
        <v>5.7750190108339261E-2</v>
      </c>
      <c r="AO98" s="44">
        <v>3.6256915287651736E-2</v>
      </c>
      <c r="AP98" s="44">
        <v>-3.9560965109959767E-2</v>
      </c>
      <c r="AQ98" s="44">
        <v>8.139601062850943E-4</v>
      </c>
      <c r="AR98" s="37">
        <f t="shared" si="2"/>
        <v>-4.8912622401111605E-3</v>
      </c>
      <c r="AS98" s="37">
        <f t="shared" si="3"/>
        <v>-4.8912622401111605E-3</v>
      </c>
    </row>
    <row r="99" spans="1:45">
      <c r="A99" s="39">
        <v>40178</v>
      </c>
      <c r="B99" s="37">
        <f>LN(RBA!D142)</f>
        <v>12.876537005015088</v>
      </c>
      <c r="C99" s="37">
        <f>LN(RBA!M142)</f>
        <v>12.281750456270837</v>
      </c>
      <c r="D99" s="37">
        <f>LN(RBA!G142)</f>
        <v>4.5020294270685781</v>
      </c>
      <c r="E99" s="37">
        <f>RBA!B142</f>
        <v>3.4759999999999995</v>
      </c>
      <c r="F99" s="37">
        <f>RBA!C142</f>
        <v>3.9530158730158731</v>
      </c>
      <c r="G99" s="37">
        <f>RBA!F142/RBA!F138*100-100</f>
        <v>-1.2382635528330042</v>
      </c>
      <c r="H99" s="37">
        <f>RBA!H142/RBA!H138*100-100</f>
        <v>2.0562770562770396</v>
      </c>
      <c r="I99" s="37">
        <f>LN(RBA!F142/RBA!F141)*400</f>
        <v>5.8477935285852238</v>
      </c>
      <c r="J99" s="37">
        <f>LN(RBA!H142/RBA!H141)*400</f>
        <v>2.1265334508931155</v>
      </c>
      <c r="K99" s="38">
        <f>RBA!I142</f>
        <v>0.125</v>
      </c>
      <c r="L99" s="37">
        <f>LN(RBA!K142)</f>
        <v>7.1167276923561618</v>
      </c>
      <c r="M99" s="37">
        <f>LN(RBA!L142)</f>
        <v>8.1730835438791463</v>
      </c>
      <c r="N99" s="37">
        <f>LN(RBA!O142)</f>
        <v>5.0464633515248236</v>
      </c>
      <c r="O99" s="37">
        <f>LN(RBA!N142)</f>
        <v>11.449442386656875</v>
      </c>
      <c r="P99" s="41">
        <v>12.880555065911947</v>
      </c>
      <c r="Q99" s="41">
        <v>12.288574740955227</v>
      </c>
      <c r="R99" s="41">
        <v>4.6191285365779544</v>
      </c>
      <c r="S99" s="41">
        <v>4.7982450653965056</v>
      </c>
      <c r="T99" s="41">
        <v>5.0128675097305369</v>
      </c>
      <c r="U99" s="41">
        <v>3.670488058245851</v>
      </c>
      <c r="V99" s="41">
        <v>2.8455544457922279</v>
      </c>
      <c r="W99" s="41">
        <v>3.3682799221593749</v>
      </c>
      <c r="X99" s="41">
        <v>2.7637845058710115</v>
      </c>
      <c r="Y99" s="42">
        <v>1.1203183694360941</v>
      </c>
      <c r="Z99" s="41">
        <v>7.087602929775767</v>
      </c>
      <c r="AA99" s="41">
        <v>8.164585722669182</v>
      </c>
      <c r="AB99" s="41">
        <v>5.0321170381276801</v>
      </c>
      <c r="AC99" s="41">
        <v>11.431321856698746</v>
      </c>
      <c r="AD99" s="44">
        <v>-4.01806089685941E-3</v>
      </c>
      <c r="AE99" s="44">
        <v>-6.8242846843897809E-3</v>
      </c>
      <c r="AF99" s="44">
        <v>-0.1170991095093763</v>
      </c>
      <c r="AG99" s="44">
        <v>-1.3222450653965061</v>
      </c>
      <c r="AH99" s="44">
        <v>-1.0598516367146638</v>
      </c>
      <c r="AI99" s="44">
        <v>-4.9087516110788556</v>
      </c>
      <c r="AJ99" s="44">
        <v>-0.78927738951518833</v>
      </c>
      <c r="AK99" s="44">
        <v>2.4795136064258489</v>
      </c>
      <c r="AL99" s="44">
        <v>-0.63725105497789603</v>
      </c>
      <c r="AM99" s="45">
        <v>-0.99531836943609409</v>
      </c>
      <c r="AN99" s="44">
        <v>2.9124762580394759E-2</v>
      </c>
      <c r="AO99" s="44">
        <v>8.4978212099642292E-3</v>
      </c>
      <c r="AP99" s="44">
        <v>1.434631339714354E-2</v>
      </c>
      <c r="AQ99" s="44">
        <v>1.8120529958128628E-2</v>
      </c>
      <c r="AR99" s="37">
        <f t="shared" si="2"/>
        <v>-4.01806089685941E-3</v>
      </c>
      <c r="AS99" s="37">
        <f t="shared" si="3"/>
        <v>-4.01806089685941E-3</v>
      </c>
    </row>
    <row r="100" spans="1:45">
      <c r="A100" s="39">
        <v>40268</v>
      </c>
      <c r="B100" s="37">
        <f>LN(RBA!D143)</f>
        <v>12.880892909397234</v>
      </c>
      <c r="C100" s="37">
        <f>LN(RBA!M143)</f>
        <v>12.286527575920557</v>
      </c>
      <c r="D100" s="37">
        <f>LN(RBA!G143)</f>
        <v>4.5601728200573559</v>
      </c>
      <c r="E100" s="37">
        <f>RBA!B143</f>
        <v>3.8260000000000001</v>
      </c>
      <c r="F100" s="37">
        <f>RBA!C143</f>
        <v>4.2300000000000004</v>
      </c>
      <c r="G100" s="37">
        <f>RBA!F143/RBA!F139*100-100</f>
        <v>1.1932924806140761</v>
      </c>
      <c r="H100" s="37">
        <f>RBA!H143/RBA!H139*100-100</f>
        <v>2.9189189189189051</v>
      </c>
      <c r="I100" s="37">
        <f>LN(RBA!F143/RBA!F142)*400</f>
        <v>7.4293986910350984</v>
      </c>
      <c r="J100" s="37">
        <f>LN(RBA!H143/RBA!H142)*400</f>
        <v>3.7995008631631619</v>
      </c>
      <c r="K100" s="38">
        <f>RBA!I143</f>
        <v>0.125</v>
      </c>
      <c r="L100" s="37">
        <f>LN(RBA!K143)</f>
        <v>7.1064069375603971</v>
      </c>
      <c r="M100" s="37">
        <f>LN(RBA!L143)</f>
        <v>8.1855043361633175</v>
      </c>
      <c r="N100" s="37">
        <f>LN(RBA!O143)</f>
        <v>5.0514921057713247</v>
      </c>
      <c r="O100" s="37">
        <f>LN(RBA!N143)</f>
        <v>11.485232530913478</v>
      </c>
      <c r="P100" s="41">
        <v>12.887205382328846</v>
      </c>
      <c r="Q100" s="41">
        <v>12.295910458889381</v>
      </c>
      <c r="R100" s="41">
        <v>4.6289389678491251</v>
      </c>
      <c r="S100" s="41">
        <v>4.6870791178909021</v>
      </c>
      <c r="T100" s="41">
        <v>4.8957620933061721</v>
      </c>
      <c r="U100" s="41">
        <v>3.5339340169835802</v>
      </c>
      <c r="V100" s="41">
        <v>2.8168945639661627</v>
      </c>
      <c r="W100" s="41">
        <v>3.2287565737814896</v>
      </c>
      <c r="X100" s="41">
        <v>2.7347940379959939</v>
      </c>
      <c r="Y100" s="42">
        <v>0.95460749154434799</v>
      </c>
      <c r="Z100" s="41">
        <v>7.1067330056194606</v>
      </c>
      <c r="AA100" s="41">
        <v>8.1895475961778672</v>
      </c>
      <c r="AB100" s="41">
        <v>5.0415014277633414</v>
      </c>
      <c r="AC100" s="41">
        <v>11.439140619362121</v>
      </c>
      <c r="AD100" s="44">
        <v>-6.3124729316115236E-3</v>
      </c>
      <c r="AE100" s="44">
        <v>-9.3828829688238358E-3</v>
      </c>
      <c r="AF100" s="44">
        <v>-6.876614779176915E-2</v>
      </c>
      <c r="AG100" s="44">
        <v>-0.86107911789090208</v>
      </c>
      <c r="AH100" s="44">
        <v>-0.66576209330617164</v>
      </c>
      <c r="AI100" s="44">
        <v>-2.3406415363695041</v>
      </c>
      <c r="AJ100" s="44">
        <v>0.10202435495274242</v>
      </c>
      <c r="AK100" s="44">
        <v>4.2006421172536088</v>
      </c>
      <c r="AL100" s="44">
        <v>1.0647068251671681</v>
      </c>
      <c r="AM100" s="45">
        <v>-0.82960749154434799</v>
      </c>
      <c r="AN100" s="44">
        <v>-3.2606805906354452E-4</v>
      </c>
      <c r="AO100" s="44">
        <v>-4.0432600145496878E-3</v>
      </c>
      <c r="AP100" s="44">
        <v>9.9906780079832558E-3</v>
      </c>
      <c r="AQ100" s="44">
        <v>4.6091911551357612E-2</v>
      </c>
      <c r="AR100" s="37">
        <f t="shared" si="2"/>
        <v>-6.3124729316115236E-3</v>
      </c>
      <c r="AS100" s="37">
        <f t="shared" si="3"/>
        <v>-6.3124729316115236E-3</v>
      </c>
    </row>
    <row r="101" spans="1:45">
      <c r="A101" s="39">
        <v>40359</v>
      </c>
      <c r="B101" s="37">
        <f>LN(RBA!D144)</f>
        <v>12.887595019083932</v>
      </c>
      <c r="C101" s="37">
        <f>LN(RBA!M144)</f>
        <v>12.301041858120875</v>
      </c>
      <c r="D101" s="37">
        <f>LN(RBA!G144)</f>
        <v>4.6662652853479019</v>
      </c>
      <c r="E101" s="37">
        <f>RBA!B144</f>
        <v>4.3993333333333338</v>
      </c>
      <c r="F101" s="37">
        <f>RBA!C144</f>
        <v>4.7458333333333336</v>
      </c>
      <c r="G101" s="37">
        <f>RBA!F144/RBA!F140*100-100</f>
        <v>6.3394094635322347</v>
      </c>
      <c r="H101" s="37">
        <f>RBA!H144/RBA!H140*100-100</f>
        <v>3.1216361679224889</v>
      </c>
      <c r="I101" s="37">
        <f>LN(RBA!F144/RBA!F143)*400</f>
        <v>11.198561708132601</v>
      </c>
      <c r="J101" s="37">
        <f>LN(RBA!H144/RBA!H143)*400</f>
        <v>2.5130972717980837</v>
      </c>
      <c r="K101" s="38">
        <f>RBA!I144</f>
        <v>0.125</v>
      </c>
      <c r="L101" s="37">
        <f>LN(RBA!K144)</f>
        <v>7.1184893502127693</v>
      </c>
      <c r="M101" s="37">
        <f>LN(RBA!L144)</f>
        <v>8.2079210551549959</v>
      </c>
      <c r="N101" s="37">
        <f>LN(RBA!O144)</f>
        <v>5.0412342967332684</v>
      </c>
      <c r="O101" s="37">
        <f>LN(RBA!N144)</f>
        <v>11.47512494286806</v>
      </c>
      <c r="P101" s="41">
        <v>12.893879743775956</v>
      </c>
      <c r="Q101" s="41">
        <v>12.303177646723883</v>
      </c>
      <c r="R101" s="41">
        <v>4.6376741787791058</v>
      </c>
      <c r="S101" s="41">
        <v>4.5771685227656631</v>
      </c>
      <c r="T101" s="41">
        <v>4.7790252110799463</v>
      </c>
      <c r="U101" s="41">
        <v>3.3916175153640422</v>
      </c>
      <c r="V101" s="41">
        <v>2.7872118155503922</v>
      </c>
      <c r="W101" s="41">
        <v>3.0746643563775344</v>
      </c>
      <c r="X101" s="41">
        <v>2.7034167974778569</v>
      </c>
      <c r="Y101" s="42">
        <v>0.80251630557710041</v>
      </c>
      <c r="Z101" s="41">
        <v>7.1256240994778279</v>
      </c>
      <c r="AA101" s="41">
        <v>8.2136747419918397</v>
      </c>
      <c r="AB101" s="41">
        <v>5.0505426652820704</v>
      </c>
      <c r="AC101" s="41">
        <v>11.446437118537514</v>
      </c>
      <c r="AD101" s="44">
        <v>-6.2847246920245681E-3</v>
      </c>
      <c r="AE101" s="44">
        <v>-2.1357886030077822E-3</v>
      </c>
      <c r="AF101" s="44">
        <v>2.8591106568796043E-2</v>
      </c>
      <c r="AG101" s="44">
        <v>-0.17783518943232934</v>
      </c>
      <c r="AH101" s="44">
        <v>-3.3191877746612697E-2</v>
      </c>
      <c r="AI101" s="44">
        <v>2.9477919481681925</v>
      </c>
      <c r="AJ101" s="44">
        <v>0.33442435237209667</v>
      </c>
      <c r="AK101" s="44">
        <v>8.1238973517550672</v>
      </c>
      <c r="AL101" s="44">
        <v>-0.19031952567977317</v>
      </c>
      <c r="AM101" s="45">
        <v>-0.67751630557710041</v>
      </c>
      <c r="AN101" s="44">
        <v>-7.1347492650586375E-3</v>
      </c>
      <c r="AO101" s="44">
        <v>-5.753686836843741E-3</v>
      </c>
      <c r="AP101" s="44">
        <v>-9.3083685488020151E-3</v>
      </c>
      <c r="AQ101" s="44">
        <v>2.8687824330546619E-2</v>
      </c>
      <c r="AR101" s="37">
        <f t="shared" ref="AR101:AR149" si="4">B101-P101</f>
        <v>-6.2847246920245681E-3</v>
      </c>
      <c r="AS101" s="37">
        <f t="shared" ref="AS101:AS149" si="5">AD101</f>
        <v>-6.2847246920245681E-3</v>
      </c>
    </row>
    <row r="102" spans="1:45">
      <c r="A102" s="39">
        <v>40451</v>
      </c>
      <c r="B102" s="37">
        <f>LN(RBA!D145)</f>
        <v>12.894611725082425</v>
      </c>
      <c r="C102" s="37">
        <f>LN(RBA!M145)</f>
        <v>12.311018075051669</v>
      </c>
      <c r="D102" s="37">
        <f>LN(RBA!G145)</f>
        <v>4.6839813664123815</v>
      </c>
      <c r="E102" s="37">
        <f>RBA!B145</f>
        <v>4.5</v>
      </c>
      <c r="F102" s="37">
        <f>RBA!C145</f>
        <v>4.7991666666666672</v>
      </c>
      <c r="G102" s="37">
        <f>RBA!F145/RBA!F141*100-100</f>
        <v>7.1149975357145223</v>
      </c>
      <c r="H102" s="37">
        <f>RBA!H145/RBA!H141*100-100</f>
        <v>2.8784648187633195</v>
      </c>
      <c r="I102" s="37">
        <f>LN(RBA!F145/RBA!F144)*400</f>
        <v>3.0173719422919052</v>
      </c>
      <c r="J102" s="37">
        <f>LN(RBA!H145/RBA!H144)*400</f>
        <v>2.9121293472501293</v>
      </c>
      <c r="K102" s="38">
        <f>RBA!I145</f>
        <v>0.125</v>
      </c>
      <c r="L102" s="37">
        <f>LN(RBA!K145)</f>
        <v>7.1559074904993851</v>
      </c>
      <c r="M102" s="37">
        <f>LN(RBA!L145)</f>
        <v>8.2312134025905301</v>
      </c>
      <c r="N102" s="37">
        <f>LN(RBA!O145)</f>
        <v>5.0429430191347091</v>
      </c>
      <c r="O102" s="37">
        <f>LN(RBA!N145)</f>
        <v>11.472987454620812</v>
      </c>
      <c r="P102" s="41">
        <v>12.900585689949223</v>
      </c>
      <c r="Q102" s="41">
        <v>12.310368460653967</v>
      </c>
      <c r="R102" s="41">
        <v>4.6450962196875638</v>
      </c>
      <c r="S102" s="41">
        <v>4.467548240300812</v>
      </c>
      <c r="T102" s="41">
        <v>4.6617763835107118</v>
      </c>
      <c r="U102" s="41">
        <v>3.2381553368515217</v>
      </c>
      <c r="V102" s="41">
        <v>2.7557270839989823</v>
      </c>
      <c r="W102" s="41">
        <v>2.9029471512112806</v>
      </c>
      <c r="X102" s="41">
        <v>2.6693365798650017</v>
      </c>
      <c r="Y102" s="42">
        <v>0.66483360735686814</v>
      </c>
      <c r="Z102" s="41">
        <v>7.1443882536071506</v>
      </c>
      <c r="AA102" s="41">
        <v>8.2370100851963777</v>
      </c>
      <c r="AB102" s="41">
        <v>5.0590821548542992</v>
      </c>
      <c r="AC102" s="41">
        <v>11.453195378295943</v>
      </c>
      <c r="AD102" s="44">
        <v>-5.9739648667971323E-3</v>
      </c>
      <c r="AE102" s="44">
        <v>6.4961439770172547E-4</v>
      </c>
      <c r="AF102" s="44">
        <v>3.8885146724817687E-2</v>
      </c>
      <c r="AG102" s="44">
        <v>3.245175969918801E-2</v>
      </c>
      <c r="AH102" s="44">
        <v>0.13739028315595547</v>
      </c>
      <c r="AI102" s="44">
        <v>3.8768421988630006</v>
      </c>
      <c r="AJ102" s="44">
        <v>0.12273773476433725</v>
      </c>
      <c r="AK102" s="44">
        <v>0.11442479108062464</v>
      </c>
      <c r="AL102" s="44">
        <v>0.24279276738512756</v>
      </c>
      <c r="AM102" s="45">
        <v>-0.53983360735686814</v>
      </c>
      <c r="AN102" s="44">
        <v>1.1519236892234552E-2</v>
      </c>
      <c r="AO102" s="44">
        <v>-5.7966826058475363E-3</v>
      </c>
      <c r="AP102" s="44">
        <v>-1.6139135719590136E-2</v>
      </c>
      <c r="AQ102" s="44">
        <v>1.9792076324868901E-2</v>
      </c>
      <c r="AR102" s="37">
        <f t="shared" si="4"/>
        <v>-5.9739648667971323E-3</v>
      </c>
      <c r="AS102" s="37">
        <f t="shared" si="5"/>
        <v>-5.9739648667971323E-3</v>
      </c>
    </row>
    <row r="103" spans="1:45">
      <c r="A103" s="39">
        <v>40543</v>
      </c>
      <c r="B103" s="37">
        <f>LN(RBA!D146)</f>
        <v>12.90337368685258</v>
      </c>
      <c r="C103" s="37">
        <f>LN(RBA!M146)</f>
        <v>12.322249948242723</v>
      </c>
      <c r="D103" s="37">
        <f>LN(RBA!G146)</f>
        <v>4.7104306966455844</v>
      </c>
      <c r="E103" s="37">
        <f>RBA!B146</f>
        <v>4.6593333333333335</v>
      </c>
      <c r="F103" s="37">
        <f>RBA!C146</f>
        <v>4.95</v>
      </c>
      <c r="G103" s="37">
        <f>RBA!F146/RBA!F142*100-100</f>
        <v>6.6197102566157895</v>
      </c>
      <c r="H103" s="37">
        <f>RBA!H146/RBA!H142*100-100</f>
        <v>2.7571580063626868</v>
      </c>
      <c r="I103" s="37">
        <f>LN(RBA!F146/RBA!F145)*400</f>
        <v>3.9939508064137574</v>
      </c>
      <c r="J103" s="37">
        <f>LN(RBA!H146/RBA!H145)*400</f>
        <v>1.6546042207121101</v>
      </c>
      <c r="K103" s="38">
        <f>RBA!I146</f>
        <v>0.125</v>
      </c>
      <c r="L103" s="37">
        <f>LN(RBA!K146)</f>
        <v>7.1729900350284526</v>
      </c>
      <c r="M103" s="37">
        <f>LN(RBA!L146)</f>
        <v>8.2611449190118176</v>
      </c>
      <c r="N103" s="37">
        <f>LN(RBA!O146)</f>
        <v>5.0991596421870407</v>
      </c>
      <c r="O103" s="37">
        <f>LN(RBA!N146)</f>
        <v>11.477832859443847</v>
      </c>
      <c r="P103" s="41">
        <v>12.907326832591663</v>
      </c>
      <c r="Q103" s="41">
        <v>12.317473722006994</v>
      </c>
      <c r="R103" s="41">
        <v>4.6509850103357744</v>
      </c>
      <c r="S103" s="41">
        <v>4.3571420837829784</v>
      </c>
      <c r="T103" s="41">
        <v>4.5431143861337322</v>
      </c>
      <c r="U103" s="41">
        <v>3.0700066348779105</v>
      </c>
      <c r="V103" s="41">
        <v>2.7218702679862323</v>
      </c>
      <c r="W103" s="41">
        <v>2.7156262753913487</v>
      </c>
      <c r="X103" s="41">
        <v>2.6321182310022806</v>
      </c>
      <c r="Y103" s="42">
        <v>0.54192474501518284</v>
      </c>
      <c r="Z103" s="41">
        <v>7.1631330510454214</v>
      </c>
      <c r="AA103" s="41">
        <v>8.2595929548224909</v>
      </c>
      <c r="AB103" s="41">
        <v>5.0669554829201191</v>
      </c>
      <c r="AC103" s="41">
        <v>11.459417352598642</v>
      </c>
      <c r="AD103" s="44">
        <v>-3.9531457390822311E-3</v>
      </c>
      <c r="AE103" s="44">
        <v>4.7762262357284868E-3</v>
      </c>
      <c r="AF103" s="44">
        <v>5.9445686309810064E-2</v>
      </c>
      <c r="AG103" s="44">
        <v>0.30219124955035515</v>
      </c>
      <c r="AH103" s="44">
        <v>0.40688561386626798</v>
      </c>
      <c r="AI103" s="44">
        <v>3.549703621737879</v>
      </c>
      <c r="AJ103" s="44">
        <v>3.5287738376454492E-2</v>
      </c>
      <c r="AK103" s="44">
        <v>1.2783245310224087</v>
      </c>
      <c r="AL103" s="44">
        <v>-0.97751401029017049</v>
      </c>
      <c r="AM103" s="45">
        <v>-0.41692474501518284</v>
      </c>
      <c r="AN103" s="44">
        <v>9.8569839830311423E-3</v>
      </c>
      <c r="AO103" s="44">
        <v>1.5519641893266822E-3</v>
      </c>
      <c r="AP103" s="44">
        <v>3.220415926692155E-2</v>
      </c>
      <c r="AQ103" s="44">
        <v>1.8415506845204987E-2</v>
      </c>
      <c r="AR103" s="37">
        <f t="shared" si="4"/>
        <v>-3.9531457390822311E-3</v>
      </c>
      <c r="AS103" s="37">
        <f t="shared" si="5"/>
        <v>-3.9531457390822311E-3</v>
      </c>
    </row>
    <row r="104" spans="1:45">
      <c r="A104" s="39">
        <v>40633</v>
      </c>
      <c r="B104" s="37">
        <f>LN(RBA!D147)</f>
        <v>12.900389142173522</v>
      </c>
      <c r="C104" s="37">
        <f>LN(RBA!M147)</f>
        <v>12.328644197918354</v>
      </c>
      <c r="D104" s="37">
        <f>LN(RBA!G147)</f>
        <v>4.7655869073939963</v>
      </c>
      <c r="E104" s="37">
        <f>RBA!B147</f>
        <v>4.75</v>
      </c>
      <c r="F104" s="37">
        <f>RBA!C147</f>
        <v>4.9308333333333332</v>
      </c>
      <c r="G104" s="37">
        <f>RBA!F147/RBA!F143*100-100</f>
        <v>6.5861019867510038</v>
      </c>
      <c r="H104" s="37">
        <f>RBA!H147/RBA!H143*100-100</f>
        <v>3.2563025210083936</v>
      </c>
      <c r="I104" s="37">
        <f>LN(RBA!F147/RBA!F146)*400</f>
        <v>7.3032922972570482</v>
      </c>
      <c r="J104" s="37">
        <f>LN(RBA!H147/RBA!H146)*400</f>
        <v>5.7378033025601356</v>
      </c>
      <c r="K104" s="38">
        <f>RBA!I147</f>
        <v>0.125</v>
      </c>
      <c r="L104" s="37">
        <f>LN(RBA!K147)</f>
        <v>7.1950192640475654</v>
      </c>
      <c r="M104" s="37">
        <f>LN(RBA!L147)</f>
        <v>8.2866057529927382</v>
      </c>
      <c r="N104" s="37">
        <f>LN(RBA!O147)</f>
        <v>5.1109494974837038</v>
      </c>
      <c r="O104" s="37">
        <f>LN(RBA!N147)</f>
        <v>11.487452773197193</v>
      </c>
      <c r="P104" s="41">
        <v>12.914103049718253</v>
      </c>
      <c r="Q104" s="41">
        <v>12.324484658119326</v>
      </c>
      <c r="R104" s="41">
        <v>4.6551447737017151</v>
      </c>
      <c r="S104" s="41">
        <v>4.2448941488486041</v>
      </c>
      <c r="T104" s="41">
        <v>4.4222238634112427</v>
      </c>
      <c r="U104" s="41">
        <v>2.8860535892493888</v>
      </c>
      <c r="V104" s="41">
        <v>2.6851479772706703</v>
      </c>
      <c r="W104" s="41">
        <v>2.5147945615207843</v>
      </c>
      <c r="X104" s="41">
        <v>2.5914783422141605</v>
      </c>
      <c r="Y104" s="42">
        <v>0.43381767067897814</v>
      </c>
      <c r="Z104" s="41">
        <v>7.1819732743536902</v>
      </c>
      <c r="AA104" s="41">
        <v>8.2814590569745601</v>
      </c>
      <c r="AB104" s="41">
        <v>5.0739881489597973</v>
      </c>
      <c r="AC104" s="41">
        <v>11.465117365454546</v>
      </c>
      <c r="AD104" s="44">
        <v>-1.3713907544731896E-2</v>
      </c>
      <c r="AE104" s="44">
        <v>4.1595397990281668E-3</v>
      </c>
      <c r="AF104" s="44">
        <v>0.11044213369228117</v>
      </c>
      <c r="AG104" s="44">
        <v>0.50510585115139595</v>
      </c>
      <c r="AH104" s="44">
        <v>0.50860946992209044</v>
      </c>
      <c r="AI104" s="44">
        <v>3.700048397501615</v>
      </c>
      <c r="AJ104" s="44">
        <v>0.57115454373772323</v>
      </c>
      <c r="AK104" s="44">
        <v>4.7884977357362644</v>
      </c>
      <c r="AL104" s="44">
        <v>3.1463249603459751</v>
      </c>
      <c r="AM104" s="45">
        <v>-0.30881767067897814</v>
      </c>
      <c r="AN104" s="44">
        <v>1.3045989693875271E-2</v>
      </c>
      <c r="AO104" s="44">
        <v>5.1466960181780763E-3</v>
      </c>
      <c r="AP104" s="44">
        <v>3.6961348523906423E-2</v>
      </c>
      <c r="AQ104" s="44">
        <v>2.2335407742646751E-2</v>
      </c>
      <c r="AR104" s="37">
        <f t="shared" si="4"/>
        <v>-1.3713907544731896E-2</v>
      </c>
      <c r="AS104" s="37">
        <f t="shared" si="5"/>
        <v>-1.3713907544731896E-2</v>
      </c>
    </row>
    <row r="105" spans="1:45">
      <c r="A105" s="39">
        <v>40724</v>
      </c>
      <c r="B105" s="37">
        <f>LN(RBA!D148)</f>
        <v>12.913270649312778</v>
      </c>
      <c r="C105" s="37">
        <f>LN(RBA!M148)</f>
        <v>12.335344981234313</v>
      </c>
      <c r="D105" s="37">
        <f>LN(RBA!G148)</f>
        <v>4.7858236856813487</v>
      </c>
      <c r="E105" s="37">
        <f>RBA!B148</f>
        <v>4.75</v>
      </c>
      <c r="F105" s="37">
        <f>RBA!C148</f>
        <v>4.9649999999999999</v>
      </c>
      <c r="G105" s="37">
        <f>RBA!F148/RBA!F144*100-100</f>
        <v>4.9207779837330747</v>
      </c>
      <c r="H105" s="37">
        <f>RBA!H148/RBA!H144*100-100</f>
        <v>3.5490605427975055</v>
      </c>
      <c r="I105" s="37">
        <f>LN(RBA!F148/RBA!F147)*400</f>
        <v>4.8995385546431507</v>
      </c>
      <c r="J105" s="37">
        <f>LN(RBA!H148/RBA!H147)*400</f>
        <v>3.6455948550825448</v>
      </c>
      <c r="K105" s="38">
        <f>RBA!I148</f>
        <v>0.125</v>
      </c>
      <c r="L105" s="37">
        <f>LN(RBA!K148)</f>
        <v>7.1969344801771955</v>
      </c>
      <c r="M105" s="37">
        <f>LN(RBA!L148)</f>
        <v>8.3025159495478604</v>
      </c>
      <c r="N105" s="37">
        <f>LN(RBA!O148)</f>
        <v>5.151096163306395</v>
      </c>
      <c r="O105" s="37">
        <f>LN(RBA!N148)</f>
        <v>11.488811035199952</v>
      </c>
      <c r="P105" s="41">
        <v>12.920911748627883</v>
      </c>
      <c r="Q105" s="41">
        <v>12.33139548146872</v>
      </c>
      <c r="R105" s="41">
        <v>4.6574168863173062</v>
      </c>
      <c r="S105" s="41">
        <v>4.1299374006650993</v>
      </c>
      <c r="T105" s="41">
        <v>4.2985437633141439</v>
      </c>
      <c r="U105" s="41">
        <v>2.6873969445357231</v>
      </c>
      <c r="V105" s="41">
        <v>2.6450888764473093</v>
      </c>
      <c r="W105" s="41">
        <v>2.3033437950345217</v>
      </c>
      <c r="X105" s="41">
        <v>2.5465225585686784</v>
      </c>
      <c r="Y105" s="42">
        <v>0.34027975850955294</v>
      </c>
      <c r="Z105" s="41">
        <v>7.2010298667079979</v>
      </c>
      <c r="AA105" s="41">
        <v>8.3026450677345824</v>
      </c>
      <c r="AB105" s="41">
        <v>5.0800257800531439</v>
      </c>
      <c r="AC105" s="41">
        <v>11.470321250564369</v>
      </c>
      <c r="AD105" s="44">
        <v>-7.6410993151050377E-3</v>
      </c>
      <c r="AE105" s="44">
        <v>3.9494997655928898E-3</v>
      </c>
      <c r="AF105" s="44">
        <v>0.12840679936404253</v>
      </c>
      <c r="AG105" s="44">
        <v>0.62006259933490071</v>
      </c>
      <c r="AH105" s="44">
        <v>0.66645623668585596</v>
      </c>
      <c r="AI105" s="44">
        <v>2.2333810391973516</v>
      </c>
      <c r="AJ105" s="44">
        <v>0.90397166635019621</v>
      </c>
      <c r="AK105" s="44">
        <v>2.596194759608629</v>
      </c>
      <c r="AL105" s="44">
        <v>1.0990722965138664</v>
      </c>
      <c r="AM105" s="45">
        <v>-0.21527975850955294</v>
      </c>
      <c r="AN105" s="44">
        <v>-4.0953865308024362E-3</v>
      </c>
      <c r="AO105" s="44">
        <v>-1.2911818672201036E-4</v>
      </c>
      <c r="AP105" s="44">
        <v>7.1070383253251102E-2</v>
      </c>
      <c r="AQ105" s="44">
        <v>1.8489784635582041E-2</v>
      </c>
      <c r="AR105" s="37">
        <f t="shared" si="4"/>
        <v>-7.6410993151050377E-3</v>
      </c>
      <c r="AS105" s="37">
        <f t="shared" si="5"/>
        <v>-7.6410993151050377E-3</v>
      </c>
    </row>
    <row r="106" spans="1:45">
      <c r="A106" s="39">
        <v>40816</v>
      </c>
      <c r="B106" s="37">
        <f>LN(RBA!D149)</f>
        <v>12.926652583491357</v>
      </c>
      <c r="C106" s="37">
        <f>LN(RBA!M149)</f>
        <v>12.341560248526918</v>
      </c>
      <c r="D106" s="37">
        <f>LN(RBA!G149)</f>
        <v>4.8007369695320667</v>
      </c>
      <c r="E106" s="37">
        <f>RBA!B149</f>
        <v>4.75</v>
      </c>
      <c r="F106" s="37">
        <f>RBA!C149</f>
        <v>4.8741666666666665</v>
      </c>
      <c r="G106" s="37">
        <f>RBA!F149/RBA!F145*100-100</f>
        <v>4.646824002607346</v>
      </c>
      <c r="H106" s="37">
        <f>RBA!H149/RBA!H145*100-100</f>
        <v>3.4196891191709824</v>
      </c>
      <c r="I106" s="37">
        <f>LN(RBA!F149/RBA!F148)*400</f>
        <v>1.9715838163445754</v>
      </c>
      <c r="J106" s="37">
        <f>LN(RBA!H149/RBA!H148)*400</f>
        <v>2.4120676106364924</v>
      </c>
      <c r="K106" s="38">
        <f>RBA!I149</f>
        <v>0.125</v>
      </c>
      <c r="L106" s="37">
        <f>LN(RBA!K149)</f>
        <v>7.1816482167928148</v>
      </c>
      <c r="M106" s="37">
        <f>LN(RBA!L149)</f>
        <v>8.3211286712219241</v>
      </c>
      <c r="N106" s="37">
        <f>LN(RBA!O149)</f>
        <v>5.1251930346417662</v>
      </c>
      <c r="O106" s="37">
        <f>LN(RBA!N149)</f>
        <v>11.49013574073887</v>
      </c>
      <c r="P106" s="41">
        <v>12.927741765427227</v>
      </c>
      <c r="Q106" s="41">
        <v>12.338203004245305</v>
      </c>
      <c r="R106" s="41">
        <v>4.6577117510480264</v>
      </c>
      <c r="S106" s="41">
        <v>4.0117204955568448</v>
      </c>
      <c r="T106" s="41">
        <v>4.1718309147320385</v>
      </c>
      <c r="U106" s="41">
        <v>2.4774499755551185</v>
      </c>
      <c r="V106" s="41">
        <v>2.6015786017009974</v>
      </c>
      <c r="W106" s="41">
        <v>2.0871585724523301</v>
      </c>
      <c r="X106" s="41">
        <v>2.4983229782340861</v>
      </c>
      <c r="Y106" s="42">
        <v>0.26088537162403186</v>
      </c>
      <c r="Z106" s="41">
        <v>7.2204319250279436</v>
      </c>
      <c r="AA106" s="41">
        <v>8.3231908798695677</v>
      </c>
      <c r="AB106" s="41">
        <v>5.0849371041227949</v>
      </c>
      <c r="AC106" s="41">
        <v>11.475068801258663</v>
      </c>
      <c r="AD106" s="44">
        <v>-1.0891819358693766E-3</v>
      </c>
      <c r="AE106" s="44">
        <v>3.3572442816129922E-3</v>
      </c>
      <c r="AF106" s="44">
        <v>0.14302521848404037</v>
      </c>
      <c r="AG106" s="44">
        <v>0.73827950444315515</v>
      </c>
      <c r="AH106" s="44">
        <v>0.70233575193462805</v>
      </c>
      <c r="AI106" s="44">
        <v>2.1693740270522275</v>
      </c>
      <c r="AJ106" s="44">
        <v>0.81811051746998498</v>
      </c>
      <c r="AK106" s="44">
        <v>-0.11557475610775469</v>
      </c>
      <c r="AL106" s="44">
        <v>-8.6255367597593668E-2</v>
      </c>
      <c r="AM106" s="45">
        <v>-0.13588537162403186</v>
      </c>
      <c r="AN106" s="44">
        <v>-3.8783708235128778E-2</v>
      </c>
      <c r="AO106" s="44">
        <v>-2.0622086476436152E-3</v>
      </c>
      <c r="AP106" s="44">
        <v>4.0255930518971361E-2</v>
      </c>
      <c r="AQ106" s="44">
        <v>1.5066939480206543E-2</v>
      </c>
      <c r="AR106" s="37">
        <f t="shared" si="4"/>
        <v>-1.0891819358693766E-3</v>
      </c>
      <c r="AS106" s="37">
        <f t="shared" si="5"/>
        <v>-1.0891819358693766E-3</v>
      </c>
    </row>
    <row r="107" spans="1:45">
      <c r="A107" s="39">
        <v>40908</v>
      </c>
      <c r="B107" s="37">
        <f>LN(RBA!D150)</f>
        <v>12.937408757139266</v>
      </c>
      <c r="C107" s="37">
        <f>LN(RBA!M150)</f>
        <v>12.345482351964494</v>
      </c>
      <c r="D107" s="37">
        <f>LN(RBA!G150)</f>
        <v>4.7561730595246186</v>
      </c>
      <c r="E107" s="37">
        <f>RBA!B150</f>
        <v>4.5209999999999999</v>
      </c>
      <c r="F107" s="37">
        <f>RBA!C150</f>
        <v>4.6183333333333332</v>
      </c>
      <c r="G107" s="37">
        <f>RBA!F150/RBA!F146*100-100</f>
        <v>2.6580779036675608</v>
      </c>
      <c r="H107" s="37">
        <f>RBA!H150/RBA!H146*100-100</f>
        <v>2.9927760577915308</v>
      </c>
      <c r="I107" s="37">
        <f>LN(RBA!F150/RBA!F149)*400</f>
        <v>-3.6809554540483931</v>
      </c>
      <c r="J107" s="37">
        <f>LN(RBA!H150/RBA!H149)*400</f>
        <v>0</v>
      </c>
      <c r="K107" s="38">
        <f>RBA!I150</f>
        <v>0.125</v>
      </c>
      <c r="L107" s="37">
        <f>LN(RBA!K150)</f>
        <v>7.1998052980506033</v>
      </c>
      <c r="M107" s="37">
        <f>LN(RBA!L150)</f>
        <v>8.3411855796531995</v>
      </c>
      <c r="N107" s="37">
        <f>LN(RBA!O150)</f>
        <v>5.1116864660020553</v>
      </c>
      <c r="O107" s="37">
        <f>LN(RBA!N150)</f>
        <v>11.497436122074095</v>
      </c>
      <c r="P107" s="41">
        <v>12.934577160535889</v>
      </c>
      <c r="Q107" s="41">
        <v>12.344906507076571</v>
      </c>
      <c r="R107" s="41">
        <v>4.6560200250089583</v>
      </c>
      <c r="S107" s="41">
        <v>3.8900796289728059</v>
      </c>
      <c r="T107" s="41">
        <v>4.0422586817024584</v>
      </c>
      <c r="U107" s="41">
        <v>2.2610218202752792</v>
      </c>
      <c r="V107" s="41">
        <v>2.5550677715080532</v>
      </c>
      <c r="W107" s="41">
        <v>1.8737461120187346</v>
      </c>
      <c r="X107" s="41">
        <v>2.4486386195639578</v>
      </c>
      <c r="Y107" s="42">
        <v>0.19507432329047109</v>
      </c>
      <c r="Z107" s="41">
        <v>7.240305986616546</v>
      </c>
      <c r="AA107" s="41">
        <v>8.3431363054476613</v>
      </c>
      <c r="AB107" s="41">
        <v>5.088635268080921</v>
      </c>
      <c r="AC107" s="41">
        <v>11.479411366983379</v>
      </c>
      <c r="AD107" s="44">
        <v>2.8315966033769513E-3</v>
      </c>
      <c r="AE107" s="44">
        <v>5.7584488792272737E-4</v>
      </c>
      <c r="AF107" s="44">
        <v>0.10015303451566027</v>
      </c>
      <c r="AG107" s="44">
        <v>0.630920371027194</v>
      </c>
      <c r="AH107" s="44">
        <v>0.57607465163087479</v>
      </c>
      <c r="AI107" s="44">
        <v>0.3970560833922816</v>
      </c>
      <c r="AJ107" s="44">
        <v>0.43770828628347758</v>
      </c>
      <c r="AK107" s="44">
        <v>-5.5547015660671279</v>
      </c>
      <c r="AL107" s="44">
        <v>-2.4486386195639578</v>
      </c>
      <c r="AM107" s="45">
        <v>-7.0074323290471086E-2</v>
      </c>
      <c r="AN107" s="44">
        <v>-4.0500688565942689E-2</v>
      </c>
      <c r="AO107" s="44">
        <v>-1.9507257944617606E-3</v>
      </c>
      <c r="AP107" s="44">
        <v>2.3051197921134303E-2</v>
      </c>
      <c r="AQ107" s="44">
        <v>1.8024755090715772E-2</v>
      </c>
      <c r="AR107" s="37">
        <f t="shared" si="4"/>
        <v>2.8315966033769513E-3</v>
      </c>
      <c r="AS107" s="37">
        <f t="shared" si="5"/>
        <v>2.8315966033769513E-3</v>
      </c>
    </row>
    <row r="108" spans="1:45">
      <c r="A108" s="39">
        <v>40999</v>
      </c>
      <c r="B108" s="37">
        <f>LN(RBA!D151)</f>
        <v>12.946933220274579</v>
      </c>
      <c r="C108" s="37">
        <f>LN(RBA!M151)</f>
        <v>12.359295752437511</v>
      </c>
      <c r="D108" s="37">
        <f>LN(RBA!G151)</f>
        <v>4.705015520957808</v>
      </c>
      <c r="E108" s="37">
        <f>RBA!B151</f>
        <v>4.25</v>
      </c>
      <c r="F108" s="37">
        <f>RBA!C151</f>
        <v>4.4074999999999998</v>
      </c>
      <c r="G108" s="37">
        <f>RBA!F151/RBA!F147*100-100</f>
        <v>8.3230166042213227E-2</v>
      </c>
      <c r="H108" s="37">
        <f>RBA!H151/RBA!H147*100-100</f>
        <v>1.6276703967446764</v>
      </c>
      <c r="I108" s="37">
        <f>LN(RBA!F151/RBA!F150)*400</f>
        <v>-2.8573847211549417</v>
      </c>
      <c r="J108" s="37">
        <f>LN(RBA!H151/RBA!H150)*400</f>
        <v>0.40060093483584014</v>
      </c>
      <c r="K108" s="38">
        <f>RBA!I151</f>
        <v>0.125</v>
      </c>
      <c r="L108" s="37">
        <f>LN(RBA!K151)</f>
        <v>7.1974368511014584</v>
      </c>
      <c r="M108" s="37">
        <f>LN(RBA!L151)</f>
        <v>8.3603868551194402</v>
      </c>
      <c r="N108" s="37">
        <f>LN(RBA!O151)</f>
        <v>5.1496949916334334</v>
      </c>
      <c r="O108" s="37">
        <f>LN(RBA!N151)</f>
        <v>11.488034232656265</v>
      </c>
      <c r="P108" s="41">
        <v>12.941401313634763</v>
      </c>
      <c r="Q108" s="41">
        <v>12.351507368867679</v>
      </c>
      <c r="R108" s="41">
        <v>4.6524217560767358</v>
      </c>
      <c r="S108" s="41">
        <v>3.7653124210522235</v>
      </c>
      <c r="T108" s="41">
        <v>3.910439388107894</v>
      </c>
      <c r="U108" s="41">
        <v>2.0442774754308157</v>
      </c>
      <c r="V108" s="41">
        <v>2.5065183234182133</v>
      </c>
      <c r="W108" s="41">
        <v>1.6705413977556929</v>
      </c>
      <c r="X108" s="41">
        <v>2.3991745913071183</v>
      </c>
      <c r="Y108" s="42">
        <v>0.14220149841966173</v>
      </c>
      <c r="Z108" s="41">
        <v>7.2607543489591748</v>
      </c>
      <c r="AA108" s="41">
        <v>8.3625198676565997</v>
      </c>
      <c r="AB108" s="41">
        <v>5.0910585787962654</v>
      </c>
      <c r="AC108" s="41">
        <v>11.483409714021642</v>
      </c>
      <c r="AD108" s="44">
        <v>5.5319066398151762E-3</v>
      </c>
      <c r="AE108" s="44">
        <v>7.7883835698315806E-3</v>
      </c>
      <c r="AF108" s="44">
        <v>5.2593764881072147E-2</v>
      </c>
      <c r="AG108" s="44">
        <v>0.48468757894777648</v>
      </c>
      <c r="AH108" s="44">
        <v>0.49706061189210571</v>
      </c>
      <c r="AI108" s="44">
        <v>-1.9610473093886025</v>
      </c>
      <c r="AJ108" s="44">
        <v>-0.87884792667353695</v>
      </c>
      <c r="AK108" s="44">
        <v>-4.527926118910635</v>
      </c>
      <c r="AL108" s="44">
        <v>-1.9985736564712782</v>
      </c>
      <c r="AM108" s="45">
        <v>-1.7201498419661732E-2</v>
      </c>
      <c r="AN108" s="44">
        <v>-6.3317497857716454E-2</v>
      </c>
      <c r="AO108" s="44">
        <v>-2.1330125371594733E-3</v>
      </c>
      <c r="AP108" s="44">
        <v>5.8636412837167917E-2</v>
      </c>
      <c r="AQ108" s="44">
        <v>4.6245186346229872E-3</v>
      </c>
      <c r="AR108" s="37">
        <f t="shared" si="4"/>
        <v>5.5319066398151762E-3</v>
      </c>
      <c r="AS108" s="37">
        <f t="shared" si="5"/>
        <v>5.5319066398151762E-3</v>
      </c>
    </row>
    <row r="109" spans="1:45">
      <c r="A109" s="39">
        <v>41090</v>
      </c>
      <c r="B109" s="37">
        <f>LN(RBA!D152)</f>
        <v>12.954228709120919</v>
      </c>
      <c r="C109" s="37">
        <f>LN(RBA!M152)</f>
        <v>12.363614710959906</v>
      </c>
      <c r="D109" s="37">
        <f>LN(RBA!G152)</f>
        <v>4.6959245492565556</v>
      </c>
      <c r="E109" s="37">
        <f>RBA!B152</f>
        <v>3.8536666666666668</v>
      </c>
      <c r="F109" s="37">
        <f>RBA!C152</f>
        <v>3.7833333333333332</v>
      </c>
      <c r="G109" s="37">
        <f>RBA!F152/RBA!F148*100-100</f>
        <v>-0.40324275803669707</v>
      </c>
      <c r="H109" s="37">
        <f>RBA!H152/RBA!H148*100-100</f>
        <v>1.209677419354847</v>
      </c>
      <c r="I109" s="37">
        <f>LN(RBA!F152/RBA!F151)*400</f>
        <v>2.9505244631910248</v>
      </c>
      <c r="J109" s="37">
        <f>LN(RBA!H152/RBA!H151)*400</f>
        <v>1.9970086412483938</v>
      </c>
      <c r="K109" s="38">
        <f>RBA!I152</f>
        <v>0.125</v>
      </c>
      <c r="L109" s="37">
        <f>LN(RBA!K152)</f>
        <v>7.2169091730850496</v>
      </c>
      <c r="M109" s="37">
        <f>LN(RBA!L152)</f>
        <v>8.3806912195583099</v>
      </c>
      <c r="N109" s="37">
        <f>LN(RBA!O152)</f>
        <v>5.1200729993231597</v>
      </c>
      <c r="O109" s="37">
        <f>LN(RBA!N152)</f>
        <v>11.521952597529733</v>
      </c>
      <c r="P109" s="41">
        <v>12.948199374152621</v>
      </c>
      <c r="Q109" s="41">
        <v>12.358007328426849</v>
      </c>
      <c r="R109" s="41">
        <v>4.6470595877745664</v>
      </c>
      <c r="S109" s="41">
        <v>3.6381108171662317</v>
      </c>
      <c r="T109" s="41">
        <v>3.7773454044881061</v>
      </c>
      <c r="U109" s="41">
        <v>1.8336300978084596</v>
      </c>
      <c r="V109" s="41">
        <v>2.4571657626601415</v>
      </c>
      <c r="W109" s="41">
        <v>1.4815077252063709</v>
      </c>
      <c r="X109" s="41">
        <v>2.3501056030751655</v>
      </c>
      <c r="Y109" s="42">
        <v>0.10157798547033836</v>
      </c>
      <c r="Z109" s="41">
        <v>7.281853996610848</v>
      </c>
      <c r="AA109" s="41">
        <v>8.3813788704805017</v>
      </c>
      <c r="AB109" s="41">
        <v>5.0921597501362736</v>
      </c>
      <c r="AC109" s="41">
        <v>11.487135874128509</v>
      </c>
      <c r="AD109" s="44">
        <v>6.0293349682982722E-3</v>
      </c>
      <c r="AE109" s="44">
        <v>5.6073825330571481E-3</v>
      </c>
      <c r="AF109" s="44">
        <v>4.8864961481989155E-2</v>
      </c>
      <c r="AG109" s="44">
        <v>0.21555584950043505</v>
      </c>
      <c r="AH109" s="44">
        <v>5.9879288452271417E-3</v>
      </c>
      <c r="AI109" s="44">
        <v>-2.2368728558451565</v>
      </c>
      <c r="AJ109" s="44">
        <v>-1.2474883433052946</v>
      </c>
      <c r="AK109" s="44">
        <v>1.4690167379846539</v>
      </c>
      <c r="AL109" s="44">
        <v>-0.35309696182677164</v>
      </c>
      <c r="AM109" s="45">
        <v>2.3422014529661639E-2</v>
      </c>
      <c r="AN109" s="44">
        <v>-6.4944823525798334E-2</v>
      </c>
      <c r="AO109" s="44">
        <v>-6.8765092219180701E-4</v>
      </c>
      <c r="AP109" s="44">
        <v>2.7913249186886091E-2</v>
      </c>
      <c r="AQ109" s="44">
        <v>3.4816723401224436E-2</v>
      </c>
      <c r="AR109" s="37">
        <f t="shared" si="4"/>
        <v>6.0293349682982722E-3</v>
      </c>
      <c r="AS109" s="37">
        <f t="shared" si="5"/>
        <v>6.0293349682982722E-3</v>
      </c>
    </row>
    <row r="110" spans="1:45">
      <c r="A110" s="39">
        <v>41182</v>
      </c>
      <c r="B110" s="37">
        <f>LN(RBA!D153)</f>
        <v>12.960140874556069</v>
      </c>
      <c r="C110" s="37">
        <f>LN(RBA!M153)</f>
        <v>12.366446776591303</v>
      </c>
      <c r="D110" s="37">
        <f>LN(RBA!G153)</f>
        <v>4.6510991178764911</v>
      </c>
      <c r="E110" s="37">
        <f>RBA!B153</f>
        <v>3.5</v>
      </c>
      <c r="F110" s="37">
        <f>RBA!C153</f>
        <v>3.5508333333333333</v>
      </c>
      <c r="G110" s="37">
        <f>RBA!F153/RBA!F149*100-100</f>
        <v>-1.2724922818942161</v>
      </c>
      <c r="H110" s="37">
        <f>RBA!H153/RBA!H149*100-100</f>
        <v>2.0040080160320599</v>
      </c>
      <c r="I110" s="37">
        <f>LN(RBA!F153/RBA!F152)*400</f>
        <v>-1.5348155254300071</v>
      </c>
      <c r="J110" s="37">
        <f>LN(RBA!H153/RBA!H152)*400</f>
        <v>5.5391587435174134</v>
      </c>
      <c r="K110" s="38">
        <f>RBA!I153</f>
        <v>0.125</v>
      </c>
      <c r="L110" s="37">
        <f>LN(RBA!K153)</f>
        <v>7.2673181488456233</v>
      </c>
      <c r="M110" s="37">
        <f>LN(RBA!L153)</f>
        <v>8.3992372408109262</v>
      </c>
      <c r="N110" s="37">
        <f>LN(RBA!O153)</f>
        <v>5.1485829816648616</v>
      </c>
      <c r="O110" s="37">
        <f>LN(RBA!N153)</f>
        <v>11.498387296063949</v>
      </c>
      <c r="P110" s="41">
        <v>12.954959948959875</v>
      </c>
      <c r="Q110" s="41">
        <v>12.364412992302023</v>
      </c>
      <c r="R110" s="41">
        <v>4.640109034728706</v>
      </c>
      <c r="S110" s="41">
        <v>3.5094696924228059</v>
      </c>
      <c r="T110" s="41">
        <v>3.6442597642652861</v>
      </c>
      <c r="U110" s="41">
        <v>1.6342671896265737</v>
      </c>
      <c r="V110" s="41">
        <v>2.4076963145083292</v>
      </c>
      <c r="W110" s="41">
        <v>1.3077784360896145</v>
      </c>
      <c r="X110" s="41">
        <v>2.3003572559444021</v>
      </c>
      <c r="Y110" s="42">
        <v>7.2504121964723209E-2</v>
      </c>
      <c r="Z110" s="41">
        <v>7.3036423406904181</v>
      </c>
      <c r="AA110" s="41">
        <v>8.3997492847706479</v>
      </c>
      <c r="AB110" s="41">
        <v>5.0919281437264132</v>
      </c>
      <c r="AC110" s="41">
        <v>11.490664769383182</v>
      </c>
      <c r="AD110" s="44">
        <v>5.1809255961945411E-3</v>
      </c>
      <c r="AE110" s="44">
        <v>2.0337842892796942E-3</v>
      </c>
      <c r="AF110" s="44">
        <v>1.0990083147785157E-2</v>
      </c>
      <c r="AG110" s="44">
        <v>-9.4696924228059309E-3</v>
      </c>
      <c r="AH110" s="44">
        <v>-9.3426430931952797E-2</v>
      </c>
      <c r="AI110" s="44">
        <v>-2.9067594715207896</v>
      </c>
      <c r="AJ110" s="44">
        <v>-0.4036882984762693</v>
      </c>
      <c r="AK110" s="44">
        <v>-2.8425939615196216</v>
      </c>
      <c r="AL110" s="44">
        <v>3.2388014875730113</v>
      </c>
      <c r="AM110" s="45">
        <v>5.2495878035276791E-2</v>
      </c>
      <c r="AN110" s="44">
        <v>-3.632419184479474E-2</v>
      </c>
      <c r="AO110" s="44">
        <v>-5.1204395972170857E-4</v>
      </c>
      <c r="AP110" s="44">
        <v>5.6654837938448388E-2</v>
      </c>
      <c r="AQ110" s="44">
        <v>7.7225266807676718E-3</v>
      </c>
      <c r="AR110" s="37">
        <f t="shared" si="4"/>
        <v>5.1809255961945411E-3</v>
      </c>
      <c r="AS110" s="37">
        <f t="shared" si="5"/>
        <v>5.1809255961945411E-3</v>
      </c>
    </row>
    <row r="111" spans="1:45">
      <c r="A111" s="39">
        <v>41274</v>
      </c>
      <c r="B111" s="37">
        <f>LN(RBA!D154)</f>
        <v>12.965012248265102</v>
      </c>
      <c r="C111" s="37">
        <f>LN(RBA!M154)</f>
        <v>12.368246765588006</v>
      </c>
      <c r="D111" s="37">
        <f>LN(RBA!G154)</f>
        <v>4.6337576428400036</v>
      </c>
      <c r="E111" s="37">
        <f>RBA!B154</f>
        <v>3.1836666666666669</v>
      </c>
      <c r="F111" s="37">
        <f>RBA!C154</f>
        <v>3.1724999999999999</v>
      </c>
      <c r="G111" s="37">
        <f>RBA!F154/RBA!F150*100-100</f>
        <v>-0.43548723077182672</v>
      </c>
      <c r="H111" s="37">
        <f>RBA!H154/RBA!H150*100-100</f>
        <v>2.204408817635283</v>
      </c>
      <c r="I111" s="37">
        <f>LN(RBA!F154/RBA!F153)*400</f>
        <v>-0.30407717031906367</v>
      </c>
      <c r="J111" s="37">
        <f>LN(RBA!H154/RBA!H153)*400</f>
        <v>0.78508366713947553</v>
      </c>
      <c r="K111" s="38">
        <f>RBA!I154</f>
        <v>0.125</v>
      </c>
      <c r="L111" s="37">
        <f>LN(RBA!K154)</f>
        <v>7.2846796131487244</v>
      </c>
      <c r="M111" s="37">
        <f>LN(RBA!L154)</f>
        <v>8.4127153971563278</v>
      </c>
      <c r="N111" s="37">
        <f>LN(RBA!O154)</f>
        <v>5.1403675615759612</v>
      </c>
      <c r="O111" s="37">
        <f>LN(RBA!N154)</f>
        <v>11.48191352743882</v>
      </c>
      <c r="P111" s="41">
        <v>12.961675413261295</v>
      </c>
      <c r="Q111" s="41">
        <v>12.370734471655233</v>
      </c>
      <c r="R111" s="41">
        <v>4.6317761521663368</v>
      </c>
      <c r="S111" s="41">
        <v>3.3805186443358597</v>
      </c>
      <c r="T111" s="41">
        <v>3.5124692433171547</v>
      </c>
      <c r="U111" s="41">
        <v>1.4499782075686174</v>
      </c>
      <c r="V111" s="41">
        <v>2.3580165240227027</v>
      </c>
      <c r="W111" s="41">
        <v>1.15140500758551</v>
      </c>
      <c r="X111" s="41">
        <v>2.2486344653899888</v>
      </c>
      <c r="Y111" s="42">
        <v>5.4294884184119582E-2</v>
      </c>
      <c r="Z111" s="41">
        <v>7.3261162018020372</v>
      </c>
      <c r="AA111" s="41">
        <v>8.4176666515964929</v>
      </c>
      <c r="AB111" s="41">
        <v>5.0903705669728927</v>
      </c>
      <c r="AC111" s="41">
        <v>11.49409308231699</v>
      </c>
      <c r="AD111" s="44">
        <v>3.3368350038074368E-3</v>
      </c>
      <c r="AE111" s="44">
        <v>-2.4877060672263696E-3</v>
      </c>
      <c r="AF111" s="44">
        <v>1.9814906736668192E-3</v>
      </c>
      <c r="AG111" s="44">
        <v>-0.19685197766919282</v>
      </c>
      <c r="AH111" s="44">
        <v>-0.33996924331715483</v>
      </c>
      <c r="AI111" s="44">
        <v>-1.8854654383404441</v>
      </c>
      <c r="AJ111" s="44">
        <v>-0.15360770638741972</v>
      </c>
      <c r="AK111" s="44">
        <v>-1.4554821779045737</v>
      </c>
      <c r="AL111" s="44">
        <v>-1.4635507982505134</v>
      </c>
      <c r="AM111" s="45">
        <v>7.0705115815880418E-2</v>
      </c>
      <c r="AN111" s="44">
        <v>-4.1436588653312789E-2</v>
      </c>
      <c r="AO111" s="44">
        <v>-4.9512544401650871E-3</v>
      </c>
      <c r="AP111" s="44">
        <v>4.9996994603068501E-2</v>
      </c>
      <c r="AQ111" s="44">
        <v>-1.2179554878169796E-2</v>
      </c>
      <c r="AR111" s="37">
        <f t="shared" si="4"/>
        <v>3.3368350038074368E-3</v>
      </c>
      <c r="AS111" s="37">
        <f t="shared" si="5"/>
        <v>3.3368350038074368E-3</v>
      </c>
    </row>
    <row r="112" spans="1:45">
      <c r="A112" s="39">
        <v>41364</v>
      </c>
      <c r="B112" s="37">
        <f>LN(RBA!D155)</f>
        <v>12.969387007804839</v>
      </c>
      <c r="C112" s="37">
        <f>LN(RBA!M155)</f>
        <v>12.37358508667042</v>
      </c>
      <c r="D112" s="37">
        <f>LN(RBA!G155)</f>
        <v>4.6405373298253823</v>
      </c>
      <c r="E112" s="37">
        <f>RBA!B155</f>
        <v>3</v>
      </c>
      <c r="F112" s="37">
        <f>RBA!C155</f>
        <v>2.9966666666666661</v>
      </c>
      <c r="G112" s="37">
        <f>RBA!F155/RBA!F151*100-100</f>
        <v>0.72728451863517307</v>
      </c>
      <c r="H112" s="37">
        <f>RBA!H155/RBA!H151*100-100</f>
        <v>2.5025025025024945</v>
      </c>
      <c r="I112" s="37">
        <f>LN(RBA!F155/RBA!F154)*400</f>
        <v>1.7869784657671628</v>
      </c>
      <c r="J112" s="37">
        <f>LN(RBA!H155/RBA!H154)*400</f>
        <v>1.565559728454526</v>
      </c>
      <c r="K112" s="38">
        <f>RBA!I155</f>
        <v>0.125</v>
      </c>
      <c r="L112" s="37">
        <f>LN(RBA!K155)</f>
        <v>7.3293168084769924</v>
      </c>
      <c r="M112" s="37">
        <f>LN(RBA!L155)</f>
        <v>8.4281425000742551</v>
      </c>
      <c r="N112" s="37">
        <f>LN(RBA!O155)</f>
        <v>5.1641434008088982</v>
      </c>
      <c r="O112" s="37">
        <f>LN(RBA!N155)</f>
        <v>11.50381811870569</v>
      </c>
      <c r="P112" s="41">
        <v>12.968341380340155</v>
      </c>
      <c r="Q112" s="41">
        <v>12.376983148763694</v>
      </c>
      <c r="R112" s="41">
        <v>4.6222738641166101</v>
      </c>
      <c r="S112" s="41">
        <v>3.2523813518615432</v>
      </c>
      <c r="T112" s="41">
        <v>3.3832022260021009</v>
      </c>
      <c r="U112" s="41">
        <v>1.2827358836483505</v>
      </c>
      <c r="V112" s="41">
        <v>2.3077806310766418</v>
      </c>
      <c r="W112" s="41">
        <v>1.0126622956481948</v>
      </c>
      <c r="X112" s="41">
        <v>2.1956663978168209</v>
      </c>
      <c r="Y112" s="42">
        <v>4.6298058333602871E-2</v>
      </c>
      <c r="Z112" s="41">
        <v>7.3492496979299569</v>
      </c>
      <c r="AA112" s="41">
        <v>8.43516619200002</v>
      </c>
      <c r="AB112" s="41">
        <v>5.0875292365556364</v>
      </c>
      <c r="AC112" s="41">
        <v>11.497522322040441</v>
      </c>
      <c r="AD112" s="44">
        <v>1.0456274646841734E-3</v>
      </c>
      <c r="AE112" s="44">
        <v>-3.398062093273424E-3</v>
      </c>
      <c r="AF112" s="44">
        <v>1.8263465708772131E-2</v>
      </c>
      <c r="AG112" s="44">
        <v>-0.2523813518615432</v>
      </c>
      <c r="AH112" s="44">
        <v>-0.38653555933543471</v>
      </c>
      <c r="AI112" s="44">
        <v>-0.55545136501317738</v>
      </c>
      <c r="AJ112" s="44">
        <v>0.19472187142585273</v>
      </c>
      <c r="AK112" s="44">
        <v>0.77431617011896803</v>
      </c>
      <c r="AL112" s="44">
        <v>-0.63010666936229498</v>
      </c>
      <c r="AM112" s="45">
        <v>7.8701941666397129E-2</v>
      </c>
      <c r="AN112" s="44">
        <v>-1.9932889452964453E-2</v>
      </c>
      <c r="AO112" s="44">
        <v>-7.0236919257649078E-3</v>
      </c>
      <c r="AP112" s="44">
        <v>7.6614164253261841E-2</v>
      </c>
      <c r="AQ112" s="44">
        <v>6.2957966652490427E-3</v>
      </c>
      <c r="AR112" s="37">
        <f t="shared" si="4"/>
        <v>1.0456274646841734E-3</v>
      </c>
      <c r="AS112" s="37">
        <f t="shared" si="5"/>
        <v>1.0456274646841734E-3</v>
      </c>
    </row>
    <row r="113" spans="1:45">
      <c r="A113" s="39">
        <v>41455</v>
      </c>
      <c r="B113" s="37">
        <f>LN(RBA!D156)</f>
        <v>12.973526885567502</v>
      </c>
      <c r="C113" s="37">
        <f>LN(RBA!M156)</f>
        <v>12.376300534497767</v>
      </c>
      <c r="D113" s="37">
        <f>LN(RBA!G156)</f>
        <v>4.6453519756209234</v>
      </c>
      <c r="E113" s="37">
        <f>RBA!B156</f>
        <v>2.85</v>
      </c>
      <c r="F113" s="37">
        <f>RBA!C156</f>
        <v>2.8800000000000003</v>
      </c>
      <c r="G113" s="37">
        <f>RBA!F156/RBA!F152*100-100</f>
        <v>0.77089153052168058</v>
      </c>
      <c r="H113" s="37">
        <f>RBA!H156/RBA!H152*100-100</f>
        <v>2.3904382470119572</v>
      </c>
      <c r="I113" s="37">
        <f>LN(RBA!F156/RBA!F155)*400</f>
        <v>3.1236556087818146</v>
      </c>
      <c r="J113" s="37">
        <f>LN(RBA!H156/RBA!H155)*400</f>
        <v>1.5594561662629292</v>
      </c>
      <c r="K113" s="38">
        <f>RBA!I156</f>
        <v>0.125</v>
      </c>
      <c r="L113" s="37">
        <f>LN(RBA!K156)</f>
        <v>7.3612254812681543</v>
      </c>
      <c r="M113" s="37">
        <f>LN(RBA!L156)</f>
        <v>8.4482496758541199</v>
      </c>
      <c r="N113" s="37">
        <f>LN(RBA!O156)</f>
        <v>5.1382667413445757</v>
      </c>
      <c r="O113" s="37">
        <f>LN(RBA!N156)</f>
        <v>11.492045998090362</v>
      </c>
      <c r="P113" s="41">
        <v>12.974955549001606</v>
      </c>
      <c r="Q113" s="41">
        <v>12.383168851088326</v>
      </c>
      <c r="R113" s="41">
        <v>4.6118163330403501</v>
      </c>
      <c r="S113" s="41">
        <v>3.1260584614699622</v>
      </c>
      <c r="T113" s="41">
        <v>3.2574746159014403</v>
      </c>
      <c r="U113" s="41">
        <v>1.1333345339805703</v>
      </c>
      <c r="V113" s="41">
        <v>2.2565468707270346</v>
      </c>
      <c r="W113" s="41">
        <v>0.89091547987061637</v>
      </c>
      <c r="X113" s="41">
        <v>2.1412675003808874</v>
      </c>
      <c r="Y113" s="42">
        <v>4.7905621315633765E-2</v>
      </c>
      <c r="Z113" s="41">
        <v>7.3729910491905191</v>
      </c>
      <c r="AA113" s="41">
        <v>8.45228003248919</v>
      </c>
      <c r="AB113" s="41">
        <v>5.083477617276194</v>
      </c>
      <c r="AC113" s="41">
        <v>11.50104638544224</v>
      </c>
      <c r="AD113" s="44">
        <v>-1.4286634341047488E-3</v>
      </c>
      <c r="AE113" s="44">
        <v>-6.868316590558976E-3</v>
      </c>
      <c r="AF113" s="44">
        <v>3.3535642580573288E-2</v>
      </c>
      <c r="AG113" s="44">
        <v>-0.27605846146996216</v>
      </c>
      <c r="AH113" s="44">
        <v>-0.37747461590143994</v>
      </c>
      <c r="AI113" s="44">
        <v>-0.36244300345888969</v>
      </c>
      <c r="AJ113" s="44">
        <v>0.13389137628492254</v>
      </c>
      <c r="AK113" s="44">
        <v>2.2327401289111983</v>
      </c>
      <c r="AL113" s="44">
        <v>-0.58181133411795827</v>
      </c>
      <c r="AM113" s="45">
        <v>7.7094378684366235E-2</v>
      </c>
      <c r="AN113" s="44">
        <v>-1.1765567922364717E-2</v>
      </c>
      <c r="AO113" s="44">
        <v>-4.0303566350701203E-3</v>
      </c>
      <c r="AP113" s="44">
        <v>5.4789124068381767E-2</v>
      </c>
      <c r="AQ113" s="44">
        <v>-9.0003873518789135E-3</v>
      </c>
      <c r="AR113" s="37">
        <f t="shared" si="4"/>
        <v>-1.4286634341047488E-3</v>
      </c>
      <c r="AS113" s="37">
        <f t="shared" si="5"/>
        <v>-1.4286634341047488E-3</v>
      </c>
    </row>
    <row r="114" spans="1:45">
      <c r="A114" s="39">
        <v>41547</v>
      </c>
      <c r="B114" s="37">
        <f>LN(RBA!D157)</f>
        <v>12.981306597088228</v>
      </c>
      <c r="C114" s="37">
        <f>LN(RBA!M157)</f>
        <v>12.384666429471237</v>
      </c>
      <c r="D114" s="37">
        <f>LN(RBA!G157)</f>
        <v>4.622027303054514</v>
      </c>
      <c r="E114" s="37">
        <f>RBA!B157</f>
        <v>2.6</v>
      </c>
      <c r="F114" s="37">
        <f>RBA!C157</f>
        <v>2.6466666666666665</v>
      </c>
      <c r="G114" s="37">
        <f>RBA!F157/RBA!F153*100-100</f>
        <v>1.4339622907393164</v>
      </c>
      <c r="H114" s="37">
        <f>RBA!H157/RBA!H153*100-100</f>
        <v>2.16110019646365</v>
      </c>
      <c r="I114" s="37">
        <f>LN(RBA!F157/RBA!F156)*400</f>
        <v>1.0885562657289267</v>
      </c>
      <c r="J114" s="37">
        <f>LN(RBA!H157/RBA!H156)*400</f>
        <v>4.6422184481231561</v>
      </c>
      <c r="K114" s="38">
        <f>RBA!I157</f>
        <v>0.125</v>
      </c>
      <c r="L114" s="37">
        <f>LN(RBA!K157)</f>
        <v>7.3816849412644574</v>
      </c>
      <c r="M114" s="37">
        <f>LN(RBA!L157)</f>
        <v>8.4576624835576979</v>
      </c>
      <c r="N114" s="37">
        <f>LN(RBA!O157)</f>
        <v>5.0695989439453362</v>
      </c>
      <c r="O114" s="37">
        <f>LN(RBA!N157)</f>
        <v>11.495100540729489</v>
      </c>
      <c r="P114" s="41">
        <v>12.981516271567964</v>
      </c>
      <c r="Q114" s="41">
        <v>12.38929928230124</v>
      </c>
      <c r="R114" s="41">
        <v>4.6006291360644465</v>
      </c>
      <c r="S114" s="41">
        <v>3.0023928812863079</v>
      </c>
      <c r="T114" s="41">
        <v>3.1360607318719027</v>
      </c>
      <c r="U114" s="41">
        <v>1.0022213175769399</v>
      </c>
      <c r="V114" s="41">
        <v>2.20399517920041</v>
      </c>
      <c r="W114" s="41">
        <v>0.78601368745204614</v>
      </c>
      <c r="X114" s="41">
        <v>2.0848584035698248</v>
      </c>
      <c r="Y114" s="42">
        <v>5.855873874621445E-2</v>
      </c>
      <c r="Z114" s="41">
        <v>7.3972760176441561</v>
      </c>
      <c r="AA114" s="41">
        <v>8.4690359097645036</v>
      </c>
      <c r="AB114" s="41">
        <v>5.0783370577887705</v>
      </c>
      <c r="AC114" s="41">
        <v>11.504763104284011</v>
      </c>
      <c r="AD114" s="44">
        <v>-2.096744797359662E-4</v>
      </c>
      <c r="AE114" s="44">
        <v>-4.6328528300030314E-3</v>
      </c>
      <c r="AF114" s="44">
        <v>2.139816699006758E-2</v>
      </c>
      <c r="AG114" s="44">
        <v>-0.40239288128630779</v>
      </c>
      <c r="AH114" s="44">
        <v>-0.48939406520523621</v>
      </c>
      <c r="AI114" s="44">
        <v>0.43174097316237647</v>
      </c>
      <c r="AJ114" s="44">
        <v>-4.2894982736759957E-2</v>
      </c>
      <c r="AK114" s="44">
        <v>0.30254257827688058</v>
      </c>
      <c r="AL114" s="44">
        <v>2.5573600445533313</v>
      </c>
      <c r="AM114" s="45">
        <v>6.644126125378555E-2</v>
      </c>
      <c r="AN114" s="44">
        <v>-1.5591076379698698E-2</v>
      </c>
      <c r="AO114" s="44">
        <v>-1.1373426206805703E-2</v>
      </c>
      <c r="AP114" s="44">
        <v>-8.7381138434343697E-3</v>
      </c>
      <c r="AQ114" s="44">
        <v>-9.6625635545226629E-3</v>
      </c>
      <c r="AR114" s="37">
        <f t="shared" si="4"/>
        <v>-2.096744797359662E-4</v>
      </c>
      <c r="AS114" s="37">
        <f t="shared" si="5"/>
        <v>-2.096744797359662E-4</v>
      </c>
    </row>
    <row r="115" spans="1:45">
      <c r="A115" s="39">
        <v>41639</v>
      </c>
      <c r="B115" s="37">
        <f>LN(RBA!D158)</f>
        <v>12.989396396897888</v>
      </c>
      <c r="C115" s="37">
        <f>LN(RBA!M158)</f>
        <v>12.389248004398048</v>
      </c>
      <c r="D115" s="37">
        <f>LN(RBA!G158)</f>
        <v>4.627909672957581</v>
      </c>
      <c r="E115" s="37">
        <f>RBA!B158</f>
        <v>2.5</v>
      </c>
      <c r="F115" s="37">
        <f>RBA!C158</f>
        <v>2.5866666666666664</v>
      </c>
      <c r="G115" s="37">
        <f>RBA!F158/RBA!F154*100-100</f>
        <v>2.2349445031131268</v>
      </c>
      <c r="H115" s="37">
        <f>RBA!H158/RBA!H154*100-100</f>
        <v>2.7450980392156765</v>
      </c>
      <c r="I115" s="37">
        <f>LN(RBA!F158/RBA!F157)*400</f>
        <v>2.8421520878442412</v>
      </c>
      <c r="J115" s="37">
        <f>LN(RBA!H158/RBA!H157)*400</f>
        <v>3.0651490982276388</v>
      </c>
      <c r="K115" s="38">
        <f>RBA!I158</f>
        <v>0.125</v>
      </c>
      <c r="L115" s="37">
        <f>LN(RBA!K158)</f>
        <v>7.4242327012036053</v>
      </c>
      <c r="M115" s="37">
        <f>LN(RBA!L158)</f>
        <v>8.477078030363673</v>
      </c>
      <c r="N115" s="37">
        <f>LN(RBA!O158)</f>
        <v>5.0789220740391148</v>
      </c>
      <c r="O115" s="37">
        <f>LN(RBA!N158)</f>
        <v>11.509650106836308</v>
      </c>
      <c r="P115" s="41">
        <v>12.988021007446896</v>
      </c>
      <c r="Q115" s="41">
        <v>12.395377853376674</v>
      </c>
      <c r="R115" s="41">
        <v>4.5889588100924037</v>
      </c>
      <c r="S115" s="41">
        <v>2.882054982897353</v>
      </c>
      <c r="T115" s="41">
        <v>3.0194989711352798</v>
      </c>
      <c r="U115" s="41">
        <v>0.88961686657196093</v>
      </c>
      <c r="V115" s="41">
        <v>2.1498891748334752</v>
      </c>
      <c r="W115" s="41">
        <v>0.69920150817232507</v>
      </c>
      <c r="X115" s="41">
        <v>2.0254961057874463</v>
      </c>
      <c r="Y115" s="42">
        <v>7.7746760228024847E-2</v>
      </c>
      <c r="Z115" s="41">
        <v>7.4220330118713482</v>
      </c>
      <c r="AA115" s="41">
        <v>8.4854590415535665</v>
      </c>
      <c r="AB115" s="41">
        <v>5.0722631499501158</v>
      </c>
      <c r="AC115" s="41">
        <v>11.508764685085277</v>
      </c>
      <c r="AD115" s="44">
        <v>1.3753894509918041E-3</v>
      </c>
      <c r="AE115" s="44">
        <v>-6.1298489786256738E-3</v>
      </c>
      <c r="AF115" s="44">
        <v>3.8950862865177349E-2</v>
      </c>
      <c r="AG115" s="44">
        <v>-0.38205498289735296</v>
      </c>
      <c r="AH115" s="44">
        <v>-0.43283230446861332</v>
      </c>
      <c r="AI115" s="44">
        <v>1.3453276365411657</v>
      </c>
      <c r="AJ115" s="44">
        <v>0.59520886438220133</v>
      </c>
      <c r="AK115" s="44">
        <v>2.1429505796719162</v>
      </c>
      <c r="AL115" s="44">
        <v>1.0396529924401925</v>
      </c>
      <c r="AM115" s="45">
        <v>4.7253239771975153E-2</v>
      </c>
      <c r="AN115" s="44">
        <v>2.1996893322571154E-3</v>
      </c>
      <c r="AO115" s="44">
        <v>-8.3810111898934281E-3</v>
      </c>
      <c r="AP115" s="44">
        <v>6.6589240889989298E-3</v>
      </c>
      <c r="AQ115" s="44">
        <v>8.8542175103079046E-4</v>
      </c>
      <c r="AR115" s="37">
        <f t="shared" si="4"/>
        <v>1.3753894509918041E-3</v>
      </c>
      <c r="AS115" s="37">
        <f t="shared" si="5"/>
        <v>1.3753894509918041E-3</v>
      </c>
    </row>
    <row r="116" spans="1:45">
      <c r="A116" s="39">
        <v>41729</v>
      </c>
      <c r="B116" s="37">
        <f>LN(RBA!D159)</f>
        <v>12.997067692333671</v>
      </c>
      <c r="C116" s="37">
        <f>LN(RBA!M159)</f>
        <v>12.39656489775987</v>
      </c>
      <c r="D116" s="37">
        <f>LN(RBA!G159)</f>
        <v>4.604169685654508</v>
      </c>
      <c r="E116" s="37">
        <f>RBA!B159</f>
        <v>2.5</v>
      </c>
      <c r="F116" s="37">
        <f>RBA!C159</f>
        <v>2.6333333333333333</v>
      </c>
      <c r="G116" s="37">
        <f>RBA!F159/RBA!F155*100-100</f>
        <v>1.7549265172790882</v>
      </c>
      <c r="H116" s="37">
        <f>RBA!H159/RBA!H155*100-100</f>
        <v>2.9296875</v>
      </c>
      <c r="I116" s="37">
        <f>LN(RBA!F159/RBA!F158)*400</f>
        <v>-9.5541953257755247E-2</v>
      </c>
      <c r="J116" s="37">
        <f>LN(RBA!H159/RBA!H158)*400</f>
        <v>2.28354568812808</v>
      </c>
      <c r="K116" s="38">
        <f>RBA!I159</f>
        <v>0.125</v>
      </c>
      <c r="L116" s="37">
        <f>LN(RBA!K159)</f>
        <v>7.4506596340958149</v>
      </c>
      <c r="M116" s="37">
        <f>LN(RBA!L159)</f>
        <v>8.4952033779713183</v>
      </c>
      <c r="N116" s="37">
        <f>LN(RBA!O159)</f>
        <v>5.0524841429726619</v>
      </c>
      <c r="O116" s="37">
        <f>LN(RBA!N159)</f>
        <v>11.497491979059914</v>
      </c>
      <c r="P116" s="41">
        <v>12.994467084999521</v>
      </c>
      <c r="Q116" s="41">
        <v>12.401405079755849</v>
      </c>
      <c r="R116" s="41">
        <v>4.5770652658820943</v>
      </c>
      <c r="S116" s="41">
        <v>2.7654636423390659</v>
      </c>
      <c r="T116" s="41">
        <v>2.9080218596226088</v>
      </c>
      <c r="U116" s="41">
        <v>0.79601165120836159</v>
      </c>
      <c r="V116" s="41">
        <v>2.0939656665987258</v>
      </c>
      <c r="W116" s="41">
        <v>0.63191262092271694</v>
      </c>
      <c r="X116" s="41">
        <v>1.9638359554654106</v>
      </c>
      <c r="Y116" s="42">
        <v>0.10500056115202847</v>
      </c>
      <c r="Z116" s="41">
        <v>7.4471806960298377</v>
      </c>
      <c r="AA116" s="41">
        <v>8.5015675371926029</v>
      </c>
      <c r="AB116" s="41">
        <v>5.0654060242958261</v>
      </c>
      <c r="AC116" s="41">
        <v>11.51313729526334</v>
      </c>
      <c r="AD116" s="44">
        <v>2.60060733415024E-3</v>
      </c>
      <c r="AE116" s="44">
        <v>-4.8401819959789094E-3</v>
      </c>
      <c r="AF116" s="44">
        <v>2.7104419772413735E-2</v>
      </c>
      <c r="AG116" s="44">
        <v>-0.26546364233906594</v>
      </c>
      <c r="AH116" s="44">
        <v>-0.27468852628927554</v>
      </c>
      <c r="AI116" s="44">
        <v>0.95891486607072662</v>
      </c>
      <c r="AJ116" s="44">
        <v>0.83572183340127415</v>
      </c>
      <c r="AK116" s="44">
        <v>-0.72745457418047221</v>
      </c>
      <c r="AL116" s="44">
        <v>0.31970973266266944</v>
      </c>
      <c r="AM116" s="45">
        <v>1.9999438847971535E-2</v>
      </c>
      <c r="AN116" s="44">
        <v>3.4789380659772107E-3</v>
      </c>
      <c r="AO116" s="44">
        <v>-6.3641592212846376E-3</v>
      </c>
      <c r="AP116" s="44">
        <v>-1.2921881323164186E-2</v>
      </c>
      <c r="AQ116" s="44">
        <v>-1.5645316203425352E-2</v>
      </c>
      <c r="AR116" s="37">
        <f t="shared" si="4"/>
        <v>2.60060733415024E-3</v>
      </c>
      <c r="AS116" s="37">
        <f t="shared" si="5"/>
        <v>2.60060733415024E-3</v>
      </c>
    </row>
    <row r="117" spans="1:45">
      <c r="A117" s="39">
        <v>41820</v>
      </c>
      <c r="B117" s="37">
        <f>LN(RBA!D160)</f>
        <v>13.00145370892179</v>
      </c>
      <c r="C117" s="37">
        <f>LN(RBA!M160)</f>
        <v>12.400722067637311</v>
      </c>
      <c r="D117" s="37">
        <f>LN(RBA!G160)</f>
        <v>4.5705787412184726</v>
      </c>
      <c r="E117" s="37">
        <f>RBA!B160</f>
        <v>2.5</v>
      </c>
      <c r="F117" s="37">
        <f>RBA!C160</f>
        <v>2.69</v>
      </c>
      <c r="G117" s="37">
        <f>RBA!F160/RBA!F156*100-100</f>
        <v>0.53302370173955183</v>
      </c>
      <c r="H117" s="37">
        <f>RBA!H160/RBA!H156*100-100</f>
        <v>3.0155642023346445</v>
      </c>
      <c r="I117" s="37">
        <f>LN(RBA!F160/RBA!F159)*400</f>
        <v>-1.708733767116017</v>
      </c>
      <c r="J117" s="37">
        <f>LN(RBA!H160/RBA!H159)*400</f>
        <v>1.8930466000394914</v>
      </c>
      <c r="K117" s="38">
        <f>RBA!I160</f>
        <v>0.125</v>
      </c>
      <c r="L117" s="37">
        <f>LN(RBA!K160)</f>
        <v>7.4810761503233145</v>
      </c>
      <c r="M117" s="37">
        <f>LN(RBA!L160)</f>
        <v>8.5130530327749021</v>
      </c>
      <c r="N117" s="37">
        <f>LN(RBA!O160)</f>
        <v>5.0902993557010978</v>
      </c>
      <c r="O117" s="37">
        <f>LN(RBA!N160)</f>
        <v>11.489802170356008</v>
      </c>
      <c r="P117" s="41">
        <v>13.00085269220536</v>
      </c>
      <c r="Q117" s="41">
        <v>12.407377645724372</v>
      </c>
      <c r="R117" s="41">
        <v>4.5652327584806809</v>
      </c>
      <c r="S117" s="41">
        <v>2.6527989512831041</v>
      </c>
      <c r="T117" s="41">
        <v>2.8015914030746334</v>
      </c>
      <c r="U117" s="41">
        <v>0.72273697150170768</v>
      </c>
      <c r="V117" s="41">
        <v>2.036333469008897</v>
      </c>
      <c r="W117" s="41">
        <v>0.58692004870678049</v>
      </c>
      <c r="X117" s="41">
        <v>1.9011830841556514</v>
      </c>
      <c r="Y117" s="42">
        <v>0.1398805501840463</v>
      </c>
      <c r="Z117" s="41">
        <v>7.4726391090831985</v>
      </c>
      <c r="AA117" s="41">
        <v>8.5173742678858435</v>
      </c>
      <c r="AB117" s="41">
        <v>5.0579199731890538</v>
      </c>
      <c r="AC117" s="41">
        <v>11.517967655624098</v>
      </c>
      <c r="AD117" s="44">
        <v>6.0101671643053578E-4</v>
      </c>
      <c r="AE117" s="44">
        <v>-6.6555780870611869E-3</v>
      </c>
      <c r="AF117" s="44">
        <v>5.3459827377917435E-3</v>
      </c>
      <c r="AG117" s="44">
        <v>-0.15279895128310406</v>
      </c>
      <c r="AH117" s="44">
        <v>-0.11159140307463344</v>
      </c>
      <c r="AI117" s="44">
        <v>-0.18971326976215586</v>
      </c>
      <c r="AJ117" s="44">
        <v>0.9792307333257475</v>
      </c>
      <c r="AK117" s="44">
        <v>-2.2956538158227975</v>
      </c>
      <c r="AL117" s="44">
        <v>-8.1364841161599699E-3</v>
      </c>
      <c r="AM117" s="45">
        <v>-1.4880550184046298E-2</v>
      </c>
      <c r="AN117" s="44">
        <v>8.4370412401160166E-3</v>
      </c>
      <c r="AO117" s="44">
        <v>-4.3212351109414016E-3</v>
      </c>
      <c r="AP117" s="44">
        <v>3.2379382512043975E-2</v>
      </c>
      <c r="AQ117" s="44">
        <v>-2.8165485268090151E-2</v>
      </c>
      <c r="AR117" s="37">
        <f t="shared" si="4"/>
        <v>6.0101671643053578E-4</v>
      </c>
      <c r="AS117" s="37">
        <f t="shared" si="5"/>
        <v>6.0101671643053578E-4</v>
      </c>
    </row>
    <row r="118" spans="1:45">
      <c r="A118" s="39">
        <v>41912</v>
      </c>
      <c r="B118" s="37">
        <f>LN(RBA!D161)</f>
        <v>13.006114913689895</v>
      </c>
      <c r="C118" s="37">
        <f>LN(RBA!M161)</f>
        <v>12.409841717879624</v>
      </c>
      <c r="D118" s="37">
        <f>LN(RBA!G161)</f>
        <v>4.5336741842830213</v>
      </c>
      <c r="E118" s="37">
        <f>RBA!B161</f>
        <v>2.5</v>
      </c>
      <c r="F118" s="37">
        <f>RBA!C161</f>
        <v>2.6466666666666665</v>
      </c>
      <c r="G118" s="37">
        <f>RBA!F161/RBA!F157*100-100</f>
        <v>-0.26638032942007328</v>
      </c>
      <c r="H118" s="37">
        <f>RBA!H161/RBA!H157*100-100</f>
        <v>2.3076923076923208</v>
      </c>
      <c r="I118" s="37">
        <f>LN(RBA!F161/RBA!F160)*400</f>
        <v>-2.1048193800537462</v>
      </c>
      <c r="J118" s="37">
        <f>LN(RBA!H161/RBA!H160)*400</f>
        <v>1.8841297200732534</v>
      </c>
      <c r="K118" s="38">
        <f>RBA!I161</f>
        <v>0.125</v>
      </c>
      <c r="L118" s="37">
        <f>LN(RBA!K161)</f>
        <v>7.5070460724688175</v>
      </c>
      <c r="M118" s="37">
        <f>LN(RBA!L161)</f>
        <v>8.5331017761722183</v>
      </c>
      <c r="N118" s="37">
        <f>LN(RBA!O161)</f>
        <v>5.0838866151382831</v>
      </c>
      <c r="O118" s="37">
        <f>LN(RBA!N161)</f>
        <v>11.493040054247595</v>
      </c>
      <c r="P118" s="41">
        <v>13.007177642423521</v>
      </c>
      <c r="Q118" s="41">
        <v>12.413289210454105</v>
      </c>
      <c r="R118" s="41">
        <v>4.5537624831976835</v>
      </c>
      <c r="S118" s="41">
        <v>2.5440750866246629</v>
      </c>
      <c r="T118" s="41">
        <v>2.6999979269031669</v>
      </c>
      <c r="U118" s="41">
        <v>0.67172344925885941</v>
      </c>
      <c r="V118" s="41">
        <v>1.9776237227225995</v>
      </c>
      <c r="W118" s="41">
        <v>0.56654215541921171</v>
      </c>
      <c r="X118" s="41">
        <v>1.8390424419930167</v>
      </c>
      <c r="Y118" s="42">
        <v>0.1819596356391793</v>
      </c>
      <c r="Z118" s="41">
        <v>7.4983304643312962</v>
      </c>
      <c r="AA118" s="41">
        <v>8.5328881272380084</v>
      </c>
      <c r="AB118" s="41">
        <v>5.049951212817124</v>
      </c>
      <c r="AC118" s="41">
        <v>11.523332708650823</v>
      </c>
      <c r="AD118" s="44">
        <v>-1.062728733625562E-3</v>
      </c>
      <c r="AE118" s="44">
        <v>-3.4474925744802931E-3</v>
      </c>
      <c r="AF118" s="44">
        <v>-2.0088298914662239E-2</v>
      </c>
      <c r="AG118" s="44">
        <v>-4.4075086624662863E-2</v>
      </c>
      <c r="AH118" s="44">
        <v>-5.3331260236500366E-2</v>
      </c>
      <c r="AI118" s="44">
        <v>-0.93810377867893269</v>
      </c>
      <c r="AJ118" s="44">
        <v>0.33006858496972136</v>
      </c>
      <c r="AK118" s="44">
        <v>-2.6713615354729581</v>
      </c>
      <c r="AL118" s="44">
        <v>4.5087278080236715E-2</v>
      </c>
      <c r="AM118" s="45">
        <v>-5.6959635639179301E-2</v>
      </c>
      <c r="AN118" s="44">
        <v>8.715608137521258E-3</v>
      </c>
      <c r="AO118" s="44">
        <v>2.1364893420994235E-4</v>
      </c>
      <c r="AP118" s="44">
        <v>3.3935402321159103E-2</v>
      </c>
      <c r="AQ118" s="44">
        <v>-3.0292654403227814E-2</v>
      </c>
      <c r="AR118" s="37">
        <f t="shared" si="4"/>
        <v>-1.062728733625562E-3</v>
      </c>
      <c r="AS118" s="37">
        <f t="shared" si="5"/>
        <v>-1.062728733625562E-3</v>
      </c>
    </row>
    <row r="119" spans="1:45">
      <c r="A119" s="39">
        <v>42004</v>
      </c>
      <c r="B119" s="37">
        <f>LN(RBA!D162)</f>
        <v>13.009893203470954</v>
      </c>
      <c r="C119" s="37">
        <f>LN(RBA!M162)</f>
        <v>12.415863444313674</v>
      </c>
      <c r="D119" s="37">
        <f>LN(RBA!G162)</f>
        <v>4.5119578042659123</v>
      </c>
      <c r="E119" s="37">
        <f>RBA!B162</f>
        <v>2.5</v>
      </c>
      <c r="F119" s="37">
        <f>RBA!C162</f>
        <v>2.74</v>
      </c>
      <c r="G119" s="37">
        <f>RBA!F162/RBA!F158*100-100</f>
        <v>-0.75694813425377561</v>
      </c>
      <c r="H119" s="37">
        <f>RBA!H162/RBA!H158*100-100</f>
        <v>1.7175572519083886</v>
      </c>
      <c r="I119" s="37">
        <f>LN(RBA!F162/RBA!F161)*400</f>
        <v>0.86978499569969669</v>
      </c>
      <c r="J119" s="37">
        <f>LN(RBA!H162/RBA!H161)*400</f>
        <v>0.7511739296800457</v>
      </c>
      <c r="K119" s="38">
        <f>RBA!I162</f>
        <v>0.125</v>
      </c>
      <c r="L119" s="37">
        <f>LN(RBA!K162)</f>
        <v>7.5354846185827942</v>
      </c>
      <c r="M119" s="37">
        <f>LN(RBA!L162)</f>
        <v>8.5487563912770437</v>
      </c>
      <c r="N119" s="37">
        <f>LN(RBA!O162)</f>
        <v>5.0412447016395054</v>
      </c>
      <c r="O119" s="37">
        <f>LN(RBA!N162)</f>
        <v>11.490418063066917</v>
      </c>
      <c r="P119" s="41">
        <v>13.013442124648559</v>
      </c>
      <c r="Q119" s="41">
        <v>12.419129273380605</v>
      </c>
      <c r="R119" s="41">
        <v>4.5429589765818346</v>
      </c>
      <c r="S119" s="41">
        <v>2.4392107259143865</v>
      </c>
      <c r="T119" s="41">
        <v>2.6029620118931023</v>
      </c>
      <c r="U119" s="41">
        <v>0.64478313549307587</v>
      </c>
      <c r="V119" s="41">
        <v>1.9190795876067728</v>
      </c>
      <c r="W119" s="41">
        <v>0.57166252131981754</v>
      </c>
      <c r="X119" s="41">
        <v>1.7789138938097822</v>
      </c>
      <c r="Y119" s="42">
        <v>0.23080142548866345</v>
      </c>
      <c r="Z119" s="41">
        <v>7.5241822482247729</v>
      </c>
      <c r="AA119" s="41">
        <v>8.5481153080818721</v>
      </c>
      <c r="AB119" s="41">
        <v>5.0416661964814322</v>
      </c>
      <c r="AC119" s="41">
        <v>11.529291793398496</v>
      </c>
      <c r="AD119" s="44">
        <v>-3.5489211776056351E-3</v>
      </c>
      <c r="AE119" s="44">
        <v>-3.2658290669314027E-3</v>
      </c>
      <c r="AF119" s="44">
        <v>-3.1001172315922254E-2</v>
      </c>
      <c r="AG119" s="44">
        <v>6.0789274085613521E-2</v>
      </c>
      <c r="AH119" s="44">
        <v>0.13703798810689793</v>
      </c>
      <c r="AI119" s="44">
        <v>-1.4017312697468514</v>
      </c>
      <c r="AJ119" s="44">
        <v>-0.20152233569838418</v>
      </c>
      <c r="AK119" s="44">
        <v>0.29812247437987915</v>
      </c>
      <c r="AL119" s="44">
        <v>-1.0277399641297364</v>
      </c>
      <c r="AM119" s="45">
        <v>-0.10580142548866345</v>
      </c>
      <c r="AN119" s="44">
        <v>1.1302370358021285E-2</v>
      </c>
      <c r="AO119" s="44">
        <v>6.4108319517153234E-4</v>
      </c>
      <c r="AP119" s="44">
        <v>-4.2149484192677278E-4</v>
      </c>
      <c r="AQ119" s="44">
        <v>-3.8873730331578926E-2</v>
      </c>
      <c r="AR119" s="37">
        <f t="shared" si="4"/>
        <v>-3.5489211776056351E-3</v>
      </c>
      <c r="AS119" s="37">
        <f t="shared" si="5"/>
        <v>-3.5489211776056351E-3</v>
      </c>
    </row>
    <row r="120" spans="1:45">
      <c r="A120" s="39">
        <v>42094</v>
      </c>
      <c r="B120" s="37">
        <f>LN(RBA!D163)</f>
        <v>13.019207097300061</v>
      </c>
      <c r="C120" s="37">
        <f>LN(RBA!M163)</f>
        <v>12.419868644283872</v>
      </c>
      <c r="D120" s="37">
        <f>LN(RBA!G163)</f>
        <v>4.4796069630127455</v>
      </c>
      <c r="E120" s="37">
        <f>RBA!B163</f>
        <v>2.3433333333333333</v>
      </c>
      <c r="F120" s="37">
        <f>RBA!C163</f>
        <v>2.4533333333333336</v>
      </c>
      <c r="G120" s="37">
        <f>RBA!F163/RBA!F159*100-100</f>
        <v>-0.99309002116785905</v>
      </c>
      <c r="H120" s="37">
        <f>RBA!H163/RBA!H159*100-100</f>
        <v>1.3282732447817693</v>
      </c>
      <c r="I120" s="37">
        <f>LN(RBA!F163/RBA!F162)*400</f>
        <v>-1.0484480578383173</v>
      </c>
      <c r="J120" s="37">
        <f>LN(RBA!H163/RBA!H162)*400</f>
        <v>0.74976591774014079</v>
      </c>
      <c r="K120" s="38">
        <f>RBA!I163</f>
        <v>0.125</v>
      </c>
      <c r="L120" s="37">
        <f>LN(RBA!K163)</f>
        <v>7.5782605553112425</v>
      </c>
      <c r="M120" s="37">
        <f>LN(RBA!L163)</f>
        <v>8.5661157277764648</v>
      </c>
      <c r="N120" s="37">
        <f>LN(RBA!O163)</f>
        <v>4.9848878672508077</v>
      </c>
      <c r="O120" s="37">
        <f>LN(RBA!N163)</f>
        <v>11.505635960975409</v>
      </c>
      <c r="P120" s="41">
        <v>13.019645663669573</v>
      </c>
      <c r="Q120" s="41">
        <v>12.424885179256577</v>
      </c>
      <c r="R120" s="41">
        <v>4.5331142199950465</v>
      </c>
      <c r="S120" s="41">
        <v>2.3380969997737786</v>
      </c>
      <c r="T120" s="41">
        <v>2.5101709067916853</v>
      </c>
      <c r="U120" s="41">
        <v>0.64314176635594189</v>
      </c>
      <c r="V120" s="41">
        <v>1.8621505163939629</v>
      </c>
      <c r="W120" s="41">
        <v>0.60149512570873431</v>
      </c>
      <c r="X120" s="41">
        <v>1.7223254839870241</v>
      </c>
      <c r="Y120" s="42">
        <v>0.28593392793146022</v>
      </c>
      <c r="Z120" s="41">
        <v>7.5501273944693574</v>
      </c>
      <c r="AA120" s="41">
        <v>8.5630621367807951</v>
      </c>
      <c r="AB120" s="41">
        <v>5.0332525871098257</v>
      </c>
      <c r="AC120" s="41">
        <v>11.535885316013097</v>
      </c>
      <c r="AD120" s="44">
        <v>-4.3856636951211669E-4</v>
      </c>
      <c r="AE120" s="44">
        <v>-5.0165349727055997E-3</v>
      </c>
      <c r="AF120" s="44">
        <v>-5.3507256982300966E-2</v>
      </c>
      <c r="AG120" s="44">
        <v>5.2363335595546623E-3</v>
      </c>
      <c r="AH120" s="44">
        <v>-5.683757345835172E-2</v>
      </c>
      <c r="AI120" s="44">
        <v>-1.6362317875238008</v>
      </c>
      <c r="AJ120" s="44">
        <v>-0.53387727161219356</v>
      </c>
      <c r="AK120" s="44">
        <v>-1.6499431835470517</v>
      </c>
      <c r="AL120" s="44">
        <v>-0.97255956624688333</v>
      </c>
      <c r="AM120" s="45">
        <v>-0.16093392793146022</v>
      </c>
      <c r="AN120" s="44">
        <v>2.8133160841885108E-2</v>
      </c>
      <c r="AO120" s="44">
        <v>3.0535909956697083E-3</v>
      </c>
      <c r="AP120" s="44">
        <v>-4.8364719859018024E-2</v>
      </c>
      <c r="AQ120" s="44">
        <v>-3.0249355037687664E-2</v>
      </c>
      <c r="AR120" s="37">
        <f t="shared" si="4"/>
        <v>-4.3856636951211669E-4</v>
      </c>
      <c r="AS120" s="37">
        <f t="shared" si="5"/>
        <v>-4.3856636951211669E-4</v>
      </c>
    </row>
    <row r="121" spans="1:45">
      <c r="A121" s="39">
        <v>42185</v>
      </c>
      <c r="B121" s="37">
        <f>LN(RBA!D164)</f>
        <v>13.020013879634508</v>
      </c>
      <c r="C121" s="37">
        <f>LN(RBA!M164)</f>
        <v>12.425826458166268</v>
      </c>
      <c r="D121" s="37">
        <f>LN(RBA!G164)</f>
        <v>4.4508528256037341</v>
      </c>
      <c r="E121" s="37">
        <f>RBA!B164</f>
        <v>2.0966666666666667</v>
      </c>
      <c r="F121" s="37">
        <f>RBA!C164</f>
        <v>2.1833333333333336</v>
      </c>
      <c r="G121" s="37">
        <f>RBA!F164/RBA!F160*100-100</f>
        <v>-0.79805349036089979</v>
      </c>
      <c r="H121" s="37">
        <f>RBA!H164/RBA!H160*100-100</f>
        <v>1.5108593012275691</v>
      </c>
      <c r="I121" s="37">
        <f>LN(RBA!F164/RBA!F163)*400</f>
        <v>-0.92153748452755768</v>
      </c>
      <c r="J121" s="37">
        <f>LN(RBA!H164/RBA!H163)*400</f>
        <v>2.6131684166492382</v>
      </c>
      <c r="K121" s="38">
        <f>RBA!I164</f>
        <v>0.125</v>
      </c>
      <c r="L121" s="37">
        <f>LN(RBA!K164)</f>
        <v>7.6154614610698603</v>
      </c>
      <c r="M121" s="37">
        <f>LN(RBA!L164)</f>
        <v>8.5800049725960807</v>
      </c>
      <c r="N121" s="37">
        <f>LN(RBA!O164)</f>
        <v>4.9797585074211206</v>
      </c>
      <c r="O121" s="37">
        <f>LN(RBA!N164)</f>
        <v>11.523923761367122</v>
      </c>
      <c r="P121" s="41">
        <v>13.025785566199927</v>
      </c>
      <c r="Q121" s="41">
        <v>12.430542231691554</v>
      </c>
      <c r="R121" s="41">
        <v>4.5245008190665335</v>
      </c>
      <c r="S121" s="41">
        <v>2.2406630321206467</v>
      </c>
      <c r="T121" s="41">
        <v>2.4213975090887279</v>
      </c>
      <c r="U121" s="41">
        <v>0.66714899595545063</v>
      </c>
      <c r="V121" s="41">
        <v>1.8081600103569038</v>
      </c>
      <c r="W121" s="41">
        <v>0.6554402744325859</v>
      </c>
      <c r="X121" s="41">
        <v>1.6701629194282372</v>
      </c>
      <c r="Y121" s="42">
        <v>0.3468190252756006</v>
      </c>
      <c r="Z121" s="41">
        <v>7.5761059007522533</v>
      </c>
      <c r="AA121" s="41">
        <v>8.5777353403751349</v>
      </c>
      <c r="AB121" s="41">
        <v>5.0248977841958764</v>
      </c>
      <c r="AC121" s="41">
        <v>11.543129386559148</v>
      </c>
      <c r="AD121" s="44">
        <v>-5.771686565418932E-3</v>
      </c>
      <c r="AE121" s="44">
        <v>-4.715773525285627E-3</v>
      </c>
      <c r="AF121" s="44">
        <v>-7.3647993462799377E-2</v>
      </c>
      <c r="AG121" s="44">
        <v>-0.14399636545397998</v>
      </c>
      <c r="AH121" s="44">
        <v>-0.23806417575539429</v>
      </c>
      <c r="AI121" s="44">
        <v>-1.4652024863163504</v>
      </c>
      <c r="AJ121" s="44">
        <v>-0.29730070912933471</v>
      </c>
      <c r="AK121" s="44">
        <v>-1.5769777589601435</v>
      </c>
      <c r="AL121" s="44">
        <v>0.94300549722100091</v>
      </c>
      <c r="AM121" s="45">
        <v>-0.2218190252756006</v>
      </c>
      <c r="AN121" s="44">
        <v>3.9355560317607008E-2</v>
      </c>
      <c r="AO121" s="44">
        <v>2.2696322209458941E-3</v>
      </c>
      <c r="AP121" s="44">
        <v>-4.5139276774755821E-2</v>
      </c>
      <c r="AQ121" s="44">
        <v>-1.9205625192025622E-2</v>
      </c>
      <c r="AR121" s="37">
        <f t="shared" si="4"/>
        <v>-5.771686565418932E-3</v>
      </c>
      <c r="AS121" s="37">
        <f t="shared" si="5"/>
        <v>-5.771686565418932E-3</v>
      </c>
    </row>
    <row r="122" spans="1:45">
      <c r="A122" s="39">
        <v>42277</v>
      </c>
      <c r="B122" s="37">
        <f>LN(RBA!D165)</f>
        <v>13.030210807099825</v>
      </c>
      <c r="C122" s="37">
        <f>LN(RBA!M165)</f>
        <v>12.434569840486088</v>
      </c>
      <c r="D122" s="37">
        <f>LN(RBA!G165)</f>
        <v>4.4260435200906558</v>
      </c>
      <c r="E122" s="37">
        <f>RBA!B165</f>
        <v>2</v>
      </c>
      <c r="F122" s="37">
        <f>RBA!C165</f>
        <v>2.15</v>
      </c>
      <c r="G122" s="37">
        <f>RBA!F165/RBA!F161*100-100</f>
        <v>-0.19685266312539795</v>
      </c>
      <c r="H122" s="37">
        <f>RBA!H165/RBA!H161*100-100</f>
        <v>1.5037593984962285</v>
      </c>
      <c r="I122" s="37">
        <f>LN(RBA!F165/RBA!F164)*400</f>
        <v>0.31201385614335303</v>
      </c>
      <c r="J122" s="37">
        <f>LN(RBA!H165/RBA!H164)*400</f>
        <v>1.8561518226009204</v>
      </c>
      <c r="K122" s="38">
        <f>RBA!I165</f>
        <v>0.125</v>
      </c>
      <c r="L122" s="37">
        <f>LN(RBA!K165)</f>
        <v>7.6509622935300277</v>
      </c>
      <c r="M122" s="37">
        <f>LN(RBA!L165)</f>
        <v>8.5955277333126396</v>
      </c>
      <c r="N122" s="37">
        <f>LN(RBA!O165)</f>
        <v>4.9333428906668209</v>
      </c>
      <c r="O122" s="37">
        <f>LN(RBA!N165)</f>
        <v>11.527446522239103</v>
      </c>
      <c r="P122" s="41">
        <v>13.031858864849008</v>
      </c>
      <c r="Q122" s="41">
        <v>12.436082598960711</v>
      </c>
      <c r="R122" s="41">
        <v>4.5173579373898969</v>
      </c>
      <c r="S122" s="41">
        <v>2.1468412195812743</v>
      </c>
      <c r="T122" s="41">
        <v>2.336379192790631</v>
      </c>
      <c r="U122" s="41">
        <v>0.71613183353239307</v>
      </c>
      <c r="V122" s="41">
        <v>1.7580978974735728</v>
      </c>
      <c r="W122" s="41">
        <v>0.73186705884827941</v>
      </c>
      <c r="X122" s="41">
        <v>1.6227040573080127</v>
      </c>
      <c r="Y122" s="42">
        <v>0.41281801612415853</v>
      </c>
      <c r="Z122" s="41">
        <v>7.6020753479861911</v>
      </c>
      <c r="AA122" s="41">
        <v>8.592143554399625</v>
      </c>
      <c r="AB122" s="41">
        <v>5.016758959283246</v>
      </c>
      <c r="AC122" s="41">
        <v>11.551021209254278</v>
      </c>
      <c r="AD122" s="44">
        <v>-1.6480577491826409E-3</v>
      </c>
      <c r="AE122" s="44">
        <v>-1.5127584746235101E-3</v>
      </c>
      <c r="AF122" s="44">
        <v>-9.1314417299241057E-2</v>
      </c>
      <c r="AG122" s="44">
        <v>-0.14684121958127427</v>
      </c>
      <c r="AH122" s="44">
        <v>-0.18637919279063109</v>
      </c>
      <c r="AI122" s="44">
        <v>-0.91298449665779102</v>
      </c>
      <c r="AJ122" s="44">
        <v>-0.25433849897734429</v>
      </c>
      <c r="AK122" s="44">
        <v>-0.41985320270492638</v>
      </c>
      <c r="AL122" s="44">
        <v>0.23344776529290767</v>
      </c>
      <c r="AM122" s="45">
        <v>-0.28781801612415853</v>
      </c>
      <c r="AN122" s="44">
        <v>4.8886945543836546E-2</v>
      </c>
      <c r="AO122" s="44">
        <v>3.3841789130146793E-3</v>
      </c>
      <c r="AP122" s="44">
        <v>-8.3416068616425143E-2</v>
      </c>
      <c r="AQ122" s="44">
        <v>-2.35746870151754E-2</v>
      </c>
      <c r="AR122" s="37">
        <f t="shared" si="4"/>
        <v>-1.6480577491826409E-3</v>
      </c>
      <c r="AS122" s="37">
        <f t="shared" si="5"/>
        <v>-1.6480577491826409E-3</v>
      </c>
    </row>
    <row r="123" spans="1:45">
      <c r="A123" s="39">
        <v>42369</v>
      </c>
      <c r="B123" s="37">
        <f>LN(RBA!D166)</f>
        <v>13.036478638247159</v>
      </c>
      <c r="C123" s="37">
        <f>LN(RBA!M166)</f>
        <v>12.43907147367511</v>
      </c>
      <c r="D123" s="37">
        <f>LN(RBA!G166)</f>
        <v>4.3807758527722287</v>
      </c>
      <c r="E123" s="37">
        <f>RBA!B166</f>
        <v>2</v>
      </c>
      <c r="F123" s="37">
        <f>RBA!C166</f>
        <v>2.2366666666666668</v>
      </c>
      <c r="G123" s="37">
        <f>RBA!F166/RBA!F162*100-100</f>
        <v>-0.98683068399411411</v>
      </c>
      <c r="H123" s="37">
        <f>RBA!H166/RBA!H162*100-100</f>
        <v>1.6885553470919348</v>
      </c>
      <c r="I123" s="37">
        <f>LN(RBA!F166/RBA!F165)*400</f>
        <v>-2.3089568363093567</v>
      </c>
      <c r="J123" s="37">
        <f>LN(RBA!H166/RBA!H165)*400</f>
        <v>1.4787447525304811</v>
      </c>
      <c r="K123" s="38">
        <f>RBA!I166</f>
        <v>0.20833333333333334</v>
      </c>
      <c r="L123" s="37">
        <f>LN(RBA!K166)</f>
        <v>7.6788639260117915</v>
      </c>
      <c r="M123" s="37">
        <f>LN(RBA!L166)</f>
        <v>8.6099876640265673</v>
      </c>
      <c r="N123" s="37">
        <f>LN(RBA!O166)</f>
        <v>4.9355948678128767</v>
      </c>
      <c r="O123" s="37">
        <f>LN(RBA!N166)</f>
        <v>11.541953058184072</v>
      </c>
      <c r="P123" s="41">
        <v>13.037858984922103</v>
      </c>
      <c r="Q123" s="41">
        <v>12.441485501980781</v>
      </c>
      <c r="R123" s="41">
        <v>4.5118787085628247</v>
      </c>
      <c r="S123" s="41">
        <v>2.0564739610535367</v>
      </c>
      <c r="T123" s="41">
        <v>2.2547045417939504</v>
      </c>
      <c r="U123" s="41">
        <v>0.78850153677361257</v>
      </c>
      <c r="V123" s="41">
        <v>1.7127681927787421</v>
      </c>
      <c r="W123" s="41">
        <v>0.82815895921337213</v>
      </c>
      <c r="X123" s="41">
        <v>1.5808161332367052</v>
      </c>
      <c r="Y123" s="42">
        <v>0.48315356218941086</v>
      </c>
      <c r="Z123" s="41">
        <v>7.6280179143091029</v>
      </c>
      <c r="AA123" s="41">
        <v>8.6062968329091376</v>
      </c>
      <c r="AB123" s="41">
        <v>5.0089650718676131</v>
      </c>
      <c r="AC123" s="41">
        <v>11.559545984800373</v>
      </c>
      <c r="AD123" s="44">
        <v>-1.3803466749440219E-3</v>
      </c>
      <c r="AE123" s="44">
        <v>-2.4140283056706124E-3</v>
      </c>
      <c r="AF123" s="44">
        <v>-0.131102855790596</v>
      </c>
      <c r="AG123" s="44">
        <v>-5.6473961053536748E-2</v>
      </c>
      <c r="AH123" s="44">
        <v>-1.8037875127283609E-2</v>
      </c>
      <c r="AI123" s="44">
        <v>-1.7753322207677267</v>
      </c>
      <c r="AJ123" s="44">
        <v>-2.4212845686807372E-2</v>
      </c>
      <c r="AK123" s="44">
        <v>-3.1371157955227287</v>
      </c>
      <c r="AL123" s="44">
        <v>-0.10207138070622412</v>
      </c>
      <c r="AM123" s="45">
        <v>-0.27482022885607749</v>
      </c>
      <c r="AN123" s="44">
        <v>5.0846011702688543E-2</v>
      </c>
      <c r="AO123" s="44">
        <v>3.6908311174297381E-3</v>
      </c>
      <c r="AP123" s="44">
        <v>-7.3370204054736377E-2</v>
      </c>
      <c r="AQ123" s="44">
        <v>-1.759292661630063E-2</v>
      </c>
      <c r="AR123" s="37">
        <f t="shared" si="4"/>
        <v>-1.3803466749440219E-3</v>
      </c>
      <c r="AS123" s="37">
        <f t="shared" si="5"/>
        <v>-1.3803466749440219E-3</v>
      </c>
    </row>
    <row r="124" spans="1:45">
      <c r="A124" s="39">
        <v>42460</v>
      </c>
      <c r="B124" s="37">
        <f>LN(RBA!D167)</f>
        <v>13.045318172726549</v>
      </c>
      <c r="C124" s="37">
        <f>LN(RBA!M167)</f>
        <v>12.447177915020406</v>
      </c>
      <c r="D124" s="37">
        <f>LN(RBA!G167)</f>
        <v>4.3605476029967578</v>
      </c>
      <c r="E124" s="37">
        <f>RBA!B167</f>
        <v>2</v>
      </c>
      <c r="F124" s="37">
        <f>RBA!C167</f>
        <v>2.2966666666666669</v>
      </c>
      <c r="G124" s="37">
        <f>RBA!F167/RBA!F163*100-100</f>
        <v>-0.95101320082888208</v>
      </c>
      <c r="H124" s="37">
        <f>RBA!H167/RBA!H163*100-100</f>
        <v>1.3108614232209845</v>
      </c>
      <c r="I124" s="37">
        <f>LN(RBA!F167/RBA!F166)*400</f>
        <v>-0.90377636786699855</v>
      </c>
      <c r="J124" s="37">
        <f>LN(RBA!H167/RBA!H166)*400</f>
        <v>-0.7386890372658651</v>
      </c>
      <c r="K124" s="38">
        <f>RBA!I167</f>
        <v>0.375</v>
      </c>
      <c r="L124" s="37">
        <f>LN(RBA!K167)</f>
        <v>7.7002146207257054</v>
      </c>
      <c r="M124" s="37">
        <f>LN(RBA!L167)</f>
        <v>8.6239404451082624</v>
      </c>
      <c r="N124" s="37">
        <f>LN(RBA!O167)</f>
        <v>4.9421088071426755</v>
      </c>
      <c r="O124" s="37">
        <f>LN(RBA!N167)</f>
        <v>11.565706701822142</v>
      </c>
      <c r="P124" s="41">
        <v>13.043778321688405</v>
      </c>
      <c r="Q124" s="41">
        <v>12.446729216194443</v>
      </c>
      <c r="R124" s="41">
        <v>4.5081991946721924</v>
      </c>
      <c r="S124" s="41">
        <v>1.9693118796730706</v>
      </c>
      <c r="T124" s="41">
        <v>2.175845652999747</v>
      </c>
      <c r="U124" s="41">
        <v>0.88209874805554123</v>
      </c>
      <c r="V124" s="41">
        <v>1.672815949745323</v>
      </c>
      <c r="W124" s="41">
        <v>0.94143704753373036</v>
      </c>
      <c r="X124" s="41">
        <v>1.5455122876779772</v>
      </c>
      <c r="Y124" s="42">
        <v>0.55686843892355686</v>
      </c>
      <c r="Z124" s="41">
        <v>7.6539463321998857</v>
      </c>
      <c r="AA124" s="41">
        <v>8.6202073450703658</v>
      </c>
      <c r="AB124" s="41">
        <v>5.001592946401769</v>
      </c>
      <c r="AC124" s="41">
        <v>11.568674179719929</v>
      </c>
      <c r="AD124" s="44">
        <v>1.5398510381441355E-3</v>
      </c>
      <c r="AE124" s="44">
        <v>4.486988259628788E-4</v>
      </c>
      <c r="AF124" s="44">
        <v>-0.14765159167543462</v>
      </c>
      <c r="AG124" s="44">
        <v>3.0688120326929358E-2</v>
      </c>
      <c r="AH124" s="44">
        <v>0.12082101366691989</v>
      </c>
      <c r="AI124" s="44">
        <v>-1.8331119488844232</v>
      </c>
      <c r="AJ124" s="44">
        <v>-0.36195452652433846</v>
      </c>
      <c r="AK124" s="44">
        <v>-1.8452134154007289</v>
      </c>
      <c r="AL124" s="44">
        <v>-2.2842013249438424</v>
      </c>
      <c r="AM124" s="45">
        <v>-0.18186843892355686</v>
      </c>
      <c r="AN124" s="44">
        <v>4.6268288525819656E-2</v>
      </c>
      <c r="AO124" s="44">
        <v>3.7331000378966195E-3</v>
      </c>
      <c r="AP124" s="44">
        <v>-5.948413925909346E-2</v>
      </c>
      <c r="AQ124" s="44">
        <v>-2.9674778977870631E-3</v>
      </c>
      <c r="AR124" s="37">
        <f t="shared" si="4"/>
        <v>1.5398510381441355E-3</v>
      </c>
      <c r="AS124" s="37">
        <f t="shared" si="5"/>
        <v>1.5398510381441355E-3</v>
      </c>
    </row>
    <row r="125" spans="1:45">
      <c r="A125" s="39">
        <v>42551</v>
      </c>
      <c r="B125" s="37">
        <f>LN(RBA!D168)</f>
        <v>13.051350610157909</v>
      </c>
      <c r="C125" s="37">
        <f>LN(RBA!M168)</f>
        <v>12.451490277386384</v>
      </c>
      <c r="D125" s="37">
        <f>LN(RBA!G168)</f>
        <v>4.3944491546724391</v>
      </c>
      <c r="E125" s="37">
        <f>RBA!B168</f>
        <v>1.8399999999999999</v>
      </c>
      <c r="F125" s="37">
        <f>RBA!C168</f>
        <v>2.0833333333333335</v>
      </c>
      <c r="G125" s="37">
        <f>RBA!F168/RBA!F164*100-100</f>
        <v>-0.1026088805117098</v>
      </c>
      <c r="H125" s="37">
        <f>RBA!H168/RBA!H164*100-100</f>
        <v>1.0232558139534831</v>
      </c>
      <c r="I125" s="37">
        <f>LN(RBA!F168/RBA!F167)*400</f>
        <v>2.4900731101845013</v>
      </c>
      <c r="J125" s="37">
        <f>LN(RBA!H168/RBA!H167)*400</f>
        <v>1.4760164349814968</v>
      </c>
      <c r="K125" s="38">
        <f>RBA!I168</f>
        <v>0.375</v>
      </c>
      <c r="L125" s="37">
        <f>LN(RBA!K168)</f>
        <v>7.714378901789634</v>
      </c>
      <c r="M125" s="37">
        <f>LN(RBA!L168)</f>
        <v>8.6356757157067285</v>
      </c>
      <c r="N125" s="37">
        <f>LN(RBA!O168)</f>
        <v>4.9547989824845287</v>
      </c>
      <c r="O125" s="37">
        <f>LN(RBA!N168)</f>
        <v>11.578936963244137</v>
      </c>
      <c r="P125" s="41">
        <v>13.049608407700438</v>
      </c>
      <c r="Q125" s="41">
        <v>12.451790508276694</v>
      </c>
      <c r="R125" s="41">
        <v>4.5063735185200073</v>
      </c>
      <c r="S125" s="41">
        <v>1.885070302349855</v>
      </c>
      <c r="T125" s="41">
        <v>2.0992633496371278</v>
      </c>
      <c r="U125" s="41">
        <v>0.99365452711663138</v>
      </c>
      <c r="V125" s="41">
        <v>1.6388710888176727</v>
      </c>
      <c r="W125" s="41">
        <v>1.066861698443019</v>
      </c>
      <c r="X125" s="41">
        <v>1.5177418664825499</v>
      </c>
      <c r="Y125" s="42">
        <v>0.63283365913576084</v>
      </c>
      <c r="Z125" s="41">
        <v>7.6799051128947529</v>
      </c>
      <c r="AA125" s="41">
        <v>8.6338895668194517</v>
      </c>
      <c r="AB125" s="41">
        <v>4.9946735509609725</v>
      </c>
      <c r="AC125" s="41">
        <v>11.578365264956313</v>
      </c>
      <c r="AD125" s="44">
        <v>1.7422024574713646E-3</v>
      </c>
      <c r="AE125" s="44">
        <v>-3.0023089031061545E-4</v>
      </c>
      <c r="AF125" s="44">
        <v>-0.11192436384756821</v>
      </c>
      <c r="AG125" s="44">
        <v>-4.5070302349855096E-2</v>
      </c>
      <c r="AH125" s="44">
        <v>-1.5930016303794314E-2</v>
      </c>
      <c r="AI125" s="44">
        <v>-1.0962634076283413</v>
      </c>
      <c r="AJ125" s="44">
        <v>-0.61561527486418965</v>
      </c>
      <c r="AK125" s="44">
        <v>1.4232114117414822</v>
      </c>
      <c r="AL125" s="44">
        <v>-4.1725431501053123E-2</v>
      </c>
      <c r="AM125" s="45">
        <v>-0.25783365913576084</v>
      </c>
      <c r="AN125" s="44">
        <v>3.4473788894881174E-2</v>
      </c>
      <c r="AO125" s="44">
        <v>1.786148887276795E-3</v>
      </c>
      <c r="AP125" s="44">
        <v>-3.9874568476443883E-2</v>
      </c>
      <c r="AQ125" s="44">
        <v>5.7169828782477339E-4</v>
      </c>
      <c r="AR125" s="37">
        <f t="shared" si="4"/>
        <v>1.7422024574713646E-3</v>
      </c>
      <c r="AS125" s="37">
        <f t="shared" si="5"/>
        <v>1.7422024574713646E-3</v>
      </c>
    </row>
    <row r="126" spans="1:45">
      <c r="A126" s="39">
        <v>42643</v>
      </c>
      <c r="B126" s="37">
        <f>LN(RBA!D169)</f>
        <v>13.05254588029282</v>
      </c>
      <c r="C126" s="37">
        <f>LN(RBA!M169)</f>
        <v>12.458130131009023</v>
      </c>
      <c r="D126" s="37">
        <f>LN(RBA!G169)</f>
        <v>4.4355674016019115</v>
      </c>
      <c r="E126" s="37">
        <f>RBA!B169</f>
        <v>1.5899999999999999</v>
      </c>
      <c r="F126" s="37">
        <f>RBA!C169</f>
        <v>1.8066666666666666</v>
      </c>
      <c r="G126" s="37">
        <f>RBA!F169/RBA!F165*100-100</f>
        <v>1.0367532447459666</v>
      </c>
      <c r="H126" s="37">
        <f>RBA!H169/RBA!H165*100-100</f>
        <v>1.2962962962963047</v>
      </c>
      <c r="I126" s="37">
        <f>LN(RBA!F169/RBA!F168)*400</f>
        <v>4.8483233629189968</v>
      </c>
      <c r="J126" s="37">
        <f>LN(RBA!H169/RBA!H168)*400</f>
        <v>2.9357929952183879</v>
      </c>
      <c r="K126" s="38">
        <f>RBA!I169</f>
        <v>0.375</v>
      </c>
      <c r="L126" s="37">
        <f>LN(RBA!K169)</f>
        <v>7.7271389967904893</v>
      </c>
      <c r="M126" s="37">
        <f>LN(RBA!L169)</f>
        <v>8.6526923217743974</v>
      </c>
      <c r="N126" s="37">
        <f>LN(RBA!O169)</f>
        <v>4.9659641602919598</v>
      </c>
      <c r="O126" s="37">
        <f>LN(RBA!N169)</f>
        <v>11.592427718932656</v>
      </c>
      <c r="P126" s="41">
        <v>13.055341737917621</v>
      </c>
      <c r="Q126" s="41">
        <v>12.456646425339297</v>
      </c>
      <c r="R126" s="41">
        <v>4.5063635206634807</v>
      </c>
      <c r="S126" s="41">
        <v>1.803483736069073</v>
      </c>
      <c r="T126" s="41">
        <v>2.0244939680687417</v>
      </c>
      <c r="U126" s="41">
        <v>1.1187542387272829</v>
      </c>
      <c r="V126" s="41">
        <v>1.611337308861071</v>
      </c>
      <c r="W126" s="41">
        <v>1.1984400281902776</v>
      </c>
      <c r="X126" s="41">
        <v>1.4970265896730552</v>
      </c>
      <c r="Y126" s="42">
        <v>0.70980656786085983</v>
      </c>
      <c r="Z126" s="41">
        <v>7.7059676853102461</v>
      </c>
      <c r="AA126" s="41">
        <v>8.6473603072800618</v>
      </c>
      <c r="AB126" s="41">
        <v>4.9882006760334461</v>
      </c>
      <c r="AC126" s="41">
        <v>11.588576856779202</v>
      </c>
      <c r="AD126" s="44">
        <v>-2.7958576248003908E-3</v>
      </c>
      <c r="AE126" s="44">
        <v>1.4837056697256656E-3</v>
      </c>
      <c r="AF126" s="44">
        <v>-7.0796119061569129E-2</v>
      </c>
      <c r="AG126" s="44">
        <v>-0.21348373606907312</v>
      </c>
      <c r="AH126" s="44">
        <v>-0.21782730140207507</v>
      </c>
      <c r="AI126" s="44">
        <v>-8.2000993981316217E-2</v>
      </c>
      <c r="AJ126" s="44">
        <v>-0.31504101256476624</v>
      </c>
      <c r="AK126" s="44">
        <v>3.6498833347287194</v>
      </c>
      <c r="AL126" s="44">
        <v>1.4387664055453326</v>
      </c>
      <c r="AM126" s="45">
        <v>-0.33480656786085983</v>
      </c>
      <c r="AN126" s="44">
        <v>2.1171311480243205E-2</v>
      </c>
      <c r="AO126" s="44">
        <v>5.332014494335624E-3</v>
      </c>
      <c r="AP126" s="44">
        <v>-2.2236515741486329E-2</v>
      </c>
      <c r="AQ126" s="44">
        <v>3.8508621534543153E-3</v>
      </c>
      <c r="AR126" s="37">
        <f t="shared" si="4"/>
        <v>-2.7958576248003908E-3</v>
      </c>
      <c r="AS126" s="37">
        <f t="shared" si="5"/>
        <v>-2.7958576248003908E-3</v>
      </c>
    </row>
    <row r="127" spans="1:45">
      <c r="A127" s="39">
        <v>42735</v>
      </c>
      <c r="B127" s="37">
        <f>LN(RBA!D170)</f>
        <v>13.06336468305115</v>
      </c>
      <c r="C127" s="37">
        <f>LN(RBA!M170)</f>
        <v>12.46528965488962</v>
      </c>
      <c r="D127" s="37">
        <f>LN(RBA!G170)</f>
        <v>4.5390303834835466</v>
      </c>
      <c r="E127" s="37">
        <f>RBA!B170</f>
        <v>1.5</v>
      </c>
      <c r="F127" s="37">
        <f>RBA!C170</f>
        <v>1.76</v>
      </c>
      <c r="G127" s="37">
        <f>RBA!F170/RBA!F166*100-100</f>
        <v>3.8502201412981663</v>
      </c>
      <c r="H127" s="37">
        <f>RBA!H170/RBA!H166*100-100</f>
        <v>1.4760147601476064</v>
      </c>
      <c r="I127" s="37">
        <f>LN(RBA!F170/RBA!F169)*400</f>
        <v>8.6771735477392955</v>
      </c>
      <c r="J127" s="37">
        <f>LN(RBA!H170/RBA!H169)*400</f>
        <v>2.1877903218141022</v>
      </c>
      <c r="K127" s="38">
        <f>RBA!I170</f>
        <v>0.45833333333333331</v>
      </c>
      <c r="L127" s="37">
        <f>LN(RBA!K170)</f>
        <v>7.7510915884927192</v>
      </c>
      <c r="M127" s="37">
        <f>LN(RBA!L170)</f>
        <v>8.6714326101632242</v>
      </c>
      <c r="N127" s="37">
        <f>LN(RBA!O170)</f>
        <v>4.9841059599940696</v>
      </c>
      <c r="O127" s="37">
        <f>LN(RBA!N170)</f>
        <v>11.601488387690036</v>
      </c>
      <c r="P127" s="41">
        <v>13.060971896175912</v>
      </c>
      <c r="Q127" s="41">
        <v>12.461273826849705</v>
      </c>
      <c r="R127" s="41">
        <v>4.5080610889324184</v>
      </c>
      <c r="S127" s="41">
        <v>1.7242585188769386</v>
      </c>
      <c r="T127" s="41">
        <v>1.9510638883970475</v>
      </c>
      <c r="U127" s="41">
        <v>1.2522980830281276</v>
      </c>
      <c r="V127" s="41">
        <v>1.5902335491940069</v>
      </c>
      <c r="W127" s="41">
        <v>1.331068660156884</v>
      </c>
      <c r="X127" s="41">
        <v>1.4828620988774364</v>
      </c>
      <c r="Y127" s="42">
        <v>0.78638336409673115</v>
      </c>
      <c r="Z127" s="41">
        <v>7.7322290244809633</v>
      </c>
      <c r="AA127" s="41">
        <v>8.6606374919189175</v>
      </c>
      <c r="AB127" s="41">
        <v>4.9821431905021134</v>
      </c>
      <c r="AC127" s="41">
        <v>11.599266928769708</v>
      </c>
      <c r="AD127" s="44">
        <v>2.3927868752373627E-3</v>
      </c>
      <c r="AE127" s="44">
        <v>4.0158280399147372E-3</v>
      </c>
      <c r="AF127" s="44">
        <v>3.0969294551128179E-2</v>
      </c>
      <c r="AG127" s="44">
        <v>-0.2242585188769386</v>
      </c>
      <c r="AH127" s="44">
        <v>-0.19106388839704747</v>
      </c>
      <c r="AI127" s="44">
        <v>2.5979220582700386</v>
      </c>
      <c r="AJ127" s="44">
        <v>-0.11421878904640059</v>
      </c>
      <c r="AK127" s="44">
        <v>7.3461048875824115</v>
      </c>
      <c r="AL127" s="44">
        <v>0.70492822293666579</v>
      </c>
      <c r="AM127" s="45">
        <v>-0.32805003076339784</v>
      </c>
      <c r="AN127" s="44">
        <v>1.88625640117559E-2</v>
      </c>
      <c r="AO127" s="44">
        <v>1.0795118244306678E-2</v>
      </c>
      <c r="AP127" s="44">
        <v>1.9627694919561733E-3</v>
      </c>
      <c r="AQ127" s="44">
        <v>2.22145892032799E-3</v>
      </c>
      <c r="AR127" s="37">
        <f t="shared" si="4"/>
        <v>2.3927868752373627E-3</v>
      </c>
      <c r="AS127" s="37">
        <f t="shared" si="5"/>
        <v>2.3927868752373627E-3</v>
      </c>
    </row>
    <row r="128" spans="1:45">
      <c r="A128" s="39">
        <v>42825</v>
      </c>
      <c r="B128" s="37">
        <f>LN(RBA!D171)</f>
        <v>13.066266987652398</v>
      </c>
      <c r="C128" s="37">
        <f>LN(RBA!M171)</f>
        <v>12.469121291140072</v>
      </c>
      <c r="D128" s="37">
        <f>LN(RBA!G171)</f>
        <v>4.5788262106484892</v>
      </c>
      <c r="E128" s="37">
        <f>RBA!B171</f>
        <v>1.5</v>
      </c>
      <c r="F128" s="37">
        <f>RBA!C171</f>
        <v>1.7833333333333332</v>
      </c>
      <c r="G128" s="37">
        <f>RBA!F171/RBA!F167*100-100</f>
        <v>5.6745710556873377</v>
      </c>
      <c r="H128" s="37">
        <f>RBA!H171/RBA!H167*100-100</f>
        <v>2.1256931608132987</v>
      </c>
      <c r="I128" s="37">
        <f>LN(RBA!F171/RBA!F170)*400</f>
        <v>6.0620705258542245</v>
      </c>
      <c r="J128" s="37">
        <f>LN(RBA!H171/RBA!H170)*400</f>
        <v>1.8140620661565452</v>
      </c>
      <c r="K128" s="38">
        <f>RBA!I171</f>
        <v>0.70833333333333337</v>
      </c>
      <c r="L128" s="37">
        <f>LN(RBA!K171)</f>
        <v>7.7834273289999496</v>
      </c>
      <c r="M128" s="37">
        <f>LN(RBA!L171)</f>
        <v>8.6910725462254383</v>
      </c>
      <c r="N128" s="37">
        <f>LN(RBA!O171)</f>
        <v>5.0033056413471799</v>
      </c>
      <c r="O128" s="37">
        <f>LN(RBA!N171)</f>
        <v>11.611025386188485</v>
      </c>
      <c r="P128" s="41">
        <v>13.066490718900249</v>
      </c>
      <c r="Q128" s="41">
        <v>12.465650499591412</v>
      </c>
      <c r="R128" s="41">
        <v>4.5113138635822105</v>
      </c>
      <c r="S128" s="41">
        <v>1.6469675614846218</v>
      </c>
      <c r="T128" s="41">
        <v>1.878363348661126</v>
      </c>
      <c r="U128" s="41">
        <v>1.3891350095385588</v>
      </c>
      <c r="V128" s="41">
        <v>1.5753818485021163</v>
      </c>
      <c r="W128" s="41">
        <v>1.461925394808421</v>
      </c>
      <c r="X128" s="41">
        <v>1.4756432647271021</v>
      </c>
      <c r="Y128" s="42">
        <v>0.86095099273633868</v>
      </c>
      <c r="Z128" s="41">
        <v>7.7587973375111758</v>
      </c>
      <c r="AA128" s="41">
        <v>8.6737423787117951</v>
      </c>
      <c r="AB128" s="41">
        <v>4.9764560654275583</v>
      </c>
      <c r="AC128" s="41">
        <v>11.610395861297784</v>
      </c>
      <c r="AD128" s="44">
        <v>-2.2373124785168841E-4</v>
      </c>
      <c r="AE128" s="44">
        <v>3.4707915486595908E-3</v>
      </c>
      <c r="AF128" s="44">
        <v>6.7512347066278622E-2</v>
      </c>
      <c r="AG128" s="44">
        <v>-0.14696756148462176</v>
      </c>
      <c r="AH128" s="44">
        <v>-9.5030015327792761E-2</v>
      </c>
      <c r="AI128" s="44">
        <v>4.2854360461487788</v>
      </c>
      <c r="AJ128" s="44">
        <v>0.55031131231118247</v>
      </c>
      <c r="AK128" s="44">
        <v>4.600145131045803</v>
      </c>
      <c r="AL128" s="44">
        <v>0.33841880142944314</v>
      </c>
      <c r="AM128" s="45">
        <v>-0.15261765940300531</v>
      </c>
      <c r="AN128" s="44">
        <v>2.4629991488773761E-2</v>
      </c>
      <c r="AO128" s="44">
        <v>1.7330167513643246E-2</v>
      </c>
      <c r="AP128" s="44">
        <v>2.6849575919621671E-2</v>
      </c>
      <c r="AQ128" s="44">
        <v>6.2952489070156048E-4</v>
      </c>
      <c r="AR128" s="37">
        <f t="shared" si="4"/>
        <v>-2.2373124785168841E-4</v>
      </c>
      <c r="AS128" s="37">
        <f t="shared" si="5"/>
        <v>-2.2373124785168841E-4</v>
      </c>
    </row>
    <row r="129" spans="1:45">
      <c r="A129" s="39">
        <v>42916</v>
      </c>
      <c r="B129" s="37">
        <f>LN(RBA!D172)</f>
        <v>13.072008589849856</v>
      </c>
      <c r="C129" s="37">
        <f>LN(RBA!M172)</f>
        <v>12.47518715268262</v>
      </c>
      <c r="D129" s="37">
        <f>LN(RBA!G172)</f>
        <v>4.5325994931532563</v>
      </c>
      <c r="E129" s="37">
        <f>RBA!B172</f>
        <v>1.5</v>
      </c>
      <c r="F129" s="37">
        <f>RBA!C172</f>
        <v>1.74</v>
      </c>
      <c r="G129" s="37">
        <f>RBA!F172/RBA!F168*100-100</f>
        <v>4.3038570952254531</v>
      </c>
      <c r="H129" s="37">
        <f>RBA!H172/RBA!H168*100-100</f>
        <v>1.9337016574585704</v>
      </c>
      <c r="I129" s="37">
        <f>LN(RBA!F172/RBA!F171)*400</f>
        <v>-2.7323049910601567</v>
      </c>
      <c r="J129" s="37">
        <f>LN(RBA!H172/RBA!H171)*400</f>
        <v>0.72332750271347235</v>
      </c>
      <c r="K129" s="38">
        <f>RBA!I172</f>
        <v>0.95833333333333337</v>
      </c>
      <c r="L129" s="37">
        <f>LN(RBA!K172)</f>
        <v>7.8080739336265461</v>
      </c>
      <c r="M129" s="37">
        <f>LN(RBA!L172)</f>
        <v>8.7081642333303115</v>
      </c>
      <c r="N129" s="37">
        <f>LN(RBA!O172)</f>
        <v>4.9821925053525771</v>
      </c>
      <c r="O129" s="37">
        <f>LN(RBA!N172)</f>
        <v>11.630345768180485</v>
      </c>
      <c r="P129" s="41">
        <v>13.071891538007362</v>
      </c>
      <c r="Q129" s="41">
        <v>12.469756740240431</v>
      </c>
      <c r="R129" s="41">
        <v>4.5159888406773412</v>
      </c>
      <c r="S129" s="41">
        <v>1.5710436130289942</v>
      </c>
      <c r="T129" s="41">
        <v>1.8056631719698097</v>
      </c>
      <c r="U129" s="41">
        <v>1.5257376690643882</v>
      </c>
      <c r="V129" s="41">
        <v>1.5665328587278802</v>
      </c>
      <c r="W129" s="41">
        <v>1.5927793481652099</v>
      </c>
      <c r="X129" s="41">
        <v>1.4762055379927959</v>
      </c>
      <c r="Y129" s="42">
        <v>0.93169136740341885</v>
      </c>
      <c r="Z129" s="41">
        <v>7.7857926206076611</v>
      </c>
      <c r="AA129" s="41">
        <v>8.6867029725833707</v>
      </c>
      <c r="AB129" s="41">
        <v>4.9710954986012954</v>
      </c>
      <c r="AC129" s="41">
        <v>11.621925423145202</v>
      </c>
      <c r="AD129" s="44">
        <v>1.1705184249422018E-4</v>
      </c>
      <c r="AE129" s="44">
        <v>5.4304124421893363E-3</v>
      </c>
      <c r="AF129" s="44">
        <v>1.6610652475915089E-2</v>
      </c>
      <c r="AG129" s="44">
        <v>-7.1043613028994201E-2</v>
      </c>
      <c r="AH129" s="44">
        <v>-6.5663171969809753E-2</v>
      </c>
      <c r="AI129" s="44">
        <v>2.7781194261610649</v>
      </c>
      <c r="AJ129" s="44">
        <v>0.36716879873069019</v>
      </c>
      <c r="AK129" s="44">
        <v>-4.3250843392253664</v>
      </c>
      <c r="AL129" s="44">
        <v>-0.75287803527932351</v>
      </c>
      <c r="AM129" s="45">
        <v>2.6641965929914524E-2</v>
      </c>
      <c r="AN129" s="44">
        <v>2.2281313018885029E-2</v>
      </c>
      <c r="AO129" s="44">
        <v>2.146126074694088E-2</v>
      </c>
      <c r="AP129" s="44">
        <v>1.1097006751281668E-2</v>
      </c>
      <c r="AQ129" s="44">
        <v>8.4203450352831055E-3</v>
      </c>
      <c r="AR129" s="37">
        <f t="shared" si="4"/>
        <v>1.1705184249422018E-4</v>
      </c>
      <c r="AS129" s="37">
        <f t="shared" si="5"/>
        <v>1.1705184249422018E-4</v>
      </c>
    </row>
    <row r="130" spans="1:45">
      <c r="A130" s="39">
        <v>43008</v>
      </c>
      <c r="B130" s="37">
        <f>LN(RBA!D173)</f>
        <v>13.081703869682379</v>
      </c>
      <c r="C130" s="37">
        <f>LN(RBA!M173)</f>
        <v>12.481914903177746</v>
      </c>
      <c r="D130" s="37">
        <f>LN(RBA!G173)</f>
        <v>4.5336741842830213</v>
      </c>
      <c r="E130" s="37">
        <f>RBA!B173</f>
        <v>1.5</v>
      </c>
      <c r="F130" s="37">
        <f>RBA!C173</f>
        <v>1.7066666666666668</v>
      </c>
      <c r="G130" s="37">
        <f>RBA!F173/RBA!F169*100-100</f>
        <v>3.3482698057041915</v>
      </c>
      <c r="H130" s="37">
        <f>RBA!H173/RBA!H169*100-100</f>
        <v>1.828153564899452</v>
      </c>
      <c r="I130" s="37">
        <f>LN(RBA!F173/RBA!F172)*400</f>
        <v>1.1668044710530865</v>
      </c>
      <c r="J130" s="37">
        <f>LN(RBA!H173/RBA!H172)*400</f>
        <v>2.5213951114370099</v>
      </c>
      <c r="K130" s="38">
        <f>RBA!I173</f>
        <v>1.125</v>
      </c>
      <c r="L130" s="37">
        <f>LN(RBA!K173)</f>
        <v>7.8201183075183121</v>
      </c>
      <c r="M130" s="37">
        <f>LN(RBA!L173)</f>
        <v>8.7187847173293207</v>
      </c>
      <c r="N130" s="37">
        <f>LN(RBA!O173)</f>
        <v>5.0146568247308227</v>
      </c>
      <c r="O130" s="37">
        <f>LN(RBA!N173)</f>
        <v>11.638184485680757</v>
      </c>
      <c r="P130" s="41">
        <v>13.077167545581945</v>
      </c>
      <c r="Q130" s="41">
        <v>12.47357501471749</v>
      </c>
      <c r="R130" s="41">
        <v>4.5219952114992079</v>
      </c>
      <c r="S130" s="41">
        <v>1.4958275679209991</v>
      </c>
      <c r="T130" s="41">
        <v>1.732174787672351</v>
      </c>
      <c r="U130" s="41">
        <v>1.66125710994027</v>
      </c>
      <c r="V130" s="41">
        <v>1.5637811763839737</v>
      </c>
      <c r="W130" s="41">
        <v>1.7282747269544756</v>
      </c>
      <c r="X130" s="41">
        <v>1.4855958811961545</v>
      </c>
      <c r="Y130" s="42">
        <v>0.99669101568458085</v>
      </c>
      <c r="Z130" s="41">
        <v>7.8133502637218744</v>
      </c>
      <c r="AA130" s="41">
        <v>8.6995581098130152</v>
      </c>
      <c r="AB130" s="41">
        <v>4.966034468799787</v>
      </c>
      <c r="AC130" s="41">
        <v>11.633817776546788</v>
      </c>
      <c r="AD130" s="44">
        <v>4.5363241004334753E-3</v>
      </c>
      <c r="AE130" s="44">
        <v>8.3398884602559065E-3</v>
      </c>
      <c r="AF130" s="44">
        <v>1.1678972783813357E-2</v>
      </c>
      <c r="AG130" s="44">
        <v>4.1724320790008651E-3</v>
      </c>
      <c r="AH130" s="44">
        <v>-2.5508121005684226E-2</v>
      </c>
      <c r="AI130" s="44">
        <v>1.6870126957639215</v>
      </c>
      <c r="AJ130" s="44">
        <v>0.26437238851547828</v>
      </c>
      <c r="AK130" s="44">
        <v>-0.5614702559013891</v>
      </c>
      <c r="AL130" s="44">
        <v>1.0357992302408554</v>
      </c>
      <c r="AM130" s="45">
        <v>0.12830898431541915</v>
      </c>
      <c r="AN130" s="44">
        <v>6.7680437964376949E-3</v>
      </c>
      <c r="AO130" s="44">
        <v>1.922660751630545E-2</v>
      </c>
      <c r="AP130" s="44">
        <v>4.8622355931035699E-2</v>
      </c>
      <c r="AQ130" s="44">
        <v>4.3667091339685271E-3</v>
      </c>
      <c r="AR130" s="37">
        <f t="shared" si="4"/>
        <v>4.5363241004334753E-3</v>
      </c>
      <c r="AS130" s="37">
        <f t="shared" si="5"/>
        <v>4.5363241004334753E-3</v>
      </c>
    </row>
    <row r="131" spans="1:45">
      <c r="A131" s="39">
        <v>43100</v>
      </c>
      <c r="B131" s="37">
        <f>LN(RBA!D174)</f>
        <v>13.086560018439052</v>
      </c>
      <c r="C131" s="37">
        <f>LN(RBA!M174)</f>
        <v>12.491277903207056</v>
      </c>
      <c r="D131" s="37">
        <f>LN(RBA!G174)</f>
        <v>4.5325994931532563</v>
      </c>
      <c r="E131" s="37">
        <f>RBA!B174</f>
        <v>1.5</v>
      </c>
      <c r="F131" s="37">
        <f>RBA!C174</f>
        <v>1.7299999999999998</v>
      </c>
      <c r="G131" s="37">
        <f>RBA!F174/RBA!F170*100-100</f>
        <v>1.2963680911407778</v>
      </c>
      <c r="H131" s="37">
        <f>RBA!H174/RBA!H170*100-100</f>
        <v>1.9090909090909065</v>
      </c>
      <c r="I131" s="37">
        <f>LN(RBA!F174/RBA!F173)*400</f>
        <v>0.65557864383871145</v>
      </c>
      <c r="J131" s="37">
        <f>LN(RBA!H174/RBA!H173)*400</f>
        <v>2.5056010339721659</v>
      </c>
      <c r="K131" s="38">
        <f>RBA!I174</f>
        <v>1.2083333333333333</v>
      </c>
      <c r="L131" s="37">
        <f>LN(RBA!K174)</f>
        <v>7.8419079326718135</v>
      </c>
      <c r="M131" s="37">
        <f>LN(RBA!L174)</f>
        <v>8.7269744232586746</v>
      </c>
      <c r="N131" s="37">
        <f>LN(RBA!O174)</f>
        <v>4.9866312225481391</v>
      </c>
      <c r="O131" s="37">
        <f>LN(RBA!N174)</f>
        <v>11.652178582263685</v>
      </c>
      <c r="P131" s="41">
        <v>13.082312006866095</v>
      </c>
      <c r="Q131" s="41">
        <v>12.47709118295109</v>
      </c>
      <c r="R131" s="41">
        <v>4.5292525489870057</v>
      </c>
      <c r="S131" s="41">
        <v>1.4206159183134366</v>
      </c>
      <c r="T131" s="41">
        <v>1.6570685856355205</v>
      </c>
      <c r="U131" s="41">
        <v>1.7965807051422089</v>
      </c>
      <c r="V131" s="41">
        <v>1.5674508784822783</v>
      </c>
      <c r="W131" s="41">
        <v>1.8703525601914264</v>
      </c>
      <c r="X131" s="41">
        <v>1.5043907080867647</v>
      </c>
      <c r="Y131" s="42">
        <v>1.0540531163951399</v>
      </c>
      <c r="Z131" s="41">
        <v>7.8416195826259054</v>
      </c>
      <c r="AA131" s="41">
        <v>8.712360039968063</v>
      </c>
      <c r="AB131" s="41">
        <v>4.9612528904287156</v>
      </c>
      <c r="AC131" s="41">
        <v>11.646040346453015</v>
      </c>
      <c r="AD131" s="44">
        <v>4.2480115729564005E-3</v>
      </c>
      <c r="AE131" s="44">
        <v>1.4186720255965568E-2</v>
      </c>
      <c r="AF131" s="44">
        <v>3.3469441662505872E-3</v>
      </c>
      <c r="AG131" s="44">
        <v>7.9384081686563412E-2</v>
      </c>
      <c r="AH131" s="44">
        <v>7.2931414364479252E-2</v>
      </c>
      <c r="AI131" s="44">
        <v>-0.50021261400143113</v>
      </c>
      <c r="AJ131" s="44">
        <v>0.34164003060862824</v>
      </c>
      <c r="AK131" s="44">
        <v>-1.2147739163527149</v>
      </c>
      <c r="AL131" s="44">
        <v>1.0012103258854013</v>
      </c>
      <c r="AM131" s="45">
        <v>0.15428021693819338</v>
      </c>
      <c r="AN131" s="44">
        <v>2.8835004590810343E-4</v>
      </c>
      <c r="AO131" s="44">
        <v>1.4614383290611599E-2</v>
      </c>
      <c r="AP131" s="44">
        <v>2.5378332119423419E-2</v>
      </c>
      <c r="AQ131" s="44">
        <v>6.1382358106705226E-3</v>
      </c>
      <c r="AR131" s="37">
        <f t="shared" si="4"/>
        <v>4.2480115729564005E-3</v>
      </c>
      <c r="AS131" s="37">
        <f t="shared" si="5"/>
        <v>4.2480115729564005E-3</v>
      </c>
    </row>
    <row r="132" spans="1:45">
      <c r="A132" s="39">
        <v>43190</v>
      </c>
      <c r="B132" s="37">
        <f>LN(RBA!D175)</f>
        <v>13.095918780986169</v>
      </c>
      <c r="C132" s="37">
        <f>LN(RBA!M175)</f>
        <v>12.496620607395</v>
      </c>
      <c r="D132" s="37">
        <f>LN(RBA!G175)</f>
        <v>4.5496574760578321</v>
      </c>
      <c r="E132" s="37">
        <f>RBA!B175</f>
        <v>1.5</v>
      </c>
      <c r="F132" s="37">
        <f>RBA!C175</f>
        <v>1.83</v>
      </c>
      <c r="G132" s="37">
        <f>RBA!F175/RBA!F171*100-100</f>
        <v>0.76660640579970618</v>
      </c>
      <c r="H132" s="37">
        <f>RBA!H175/RBA!H171*100-100</f>
        <v>1.9004524886877761</v>
      </c>
      <c r="I132" s="37">
        <f>LN(RBA!F175/RBA!F174)*400</f>
        <v>3.9646535182532148</v>
      </c>
      <c r="J132" s="37">
        <f>LN(RBA!H175/RBA!H174)*400</f>
        <v>1.780154250990345</v>
      </c>
      <c r="K132" s="38">
        <f>RBA!I175</f>
        <v>1.4583333333333333</v>
      </c>
      <c r="L132" s="37">
        <f>LN(RBA!K175)</f>
        <v>7.8608013798521812</v>
      </c>
      <c r="M132" s="37">
        <f>LN(RBA!L175)</f>
        <v>8.7300998844322102</v>
      </c>
      <c r="N132" s="37">
        <f>LN(RBA!O175)</f>
        <v>4.979024016799114</v>
      </c>
      <c r="O132" s="37">
        <f>LN(RBA!N175)</f>
        <v>11.667552888280108</v>
      </c>
      <c r="P132" s="41">
        <v>13.087321022304463</v>
      </c>
      <c r="Q132" s="41">
        <v>12.480296317300009</v>
      </c>
      <c r="R132" s="41">
        <v>4.5376877254379169</v>
      </c>
      <c r="S132" s="41">
        <v>1.344707764129156</v>
      </c>
      <c r="T132" s="41">
        <v>1.5794990131504598</v>
      </c>
      <c r="U132" s="41">
        <v>1.9336502105810627</v>
      </c>
      <c r="V132" s="41">
        <v>1.5780312747774963</v>
      </c>
      <c r="W132" s="41">
        <v>2.0206029579813305</v>
      </c>
      <c r="X132" s="41">
        <v>1.5338138069331129</v>
      </c>
      <c r="Y132" s="42">
        <v>1.101961041465608</v>
      </c>
      <c r="Z132" s="41">
        <v>7.8707541231192168</v>
      </c>
      <c r="AA132" s="41">
        <v>8.7251730292455445</v>
      </c>
      <c r="AB132" s="41">
        <v>4.9567610668662203</v>
      </c>
      <c r="AC132" s="41">
        <v>11.658563287007553</v>
      </c>
      <c r="AD132" s="44">
        <v>8.5977586817058693E-3</v>
      </c>
      <c r="AE132" s="44">
        <v>1.6324290094990701E-2</v>
      </c>
      <c r="AF132" s="44">
        <v>1.1969750619915231E-2</v>
      </c>
      <c r="AG132" s="44">
        <v>0.15529223587084395</v>
      </c>
      <c r="AH132" s="44">
        <v>0.25050098684954025</v>
      </c>
      <c r="AI132" s="44">
        <v>-1.1670438047813565</v>
      </c>
      <c r="AJ132" s="44">
        <v>0.32242121391027978</v>
      </c>
      <c r="AK132" s="44">
        <v>1.9440505602718843</v>
      </c>
      <c r="AL132" s="44">
        <v>0.2463404440572321</v>
      </c>
      <c r="AM132" s="45">
        <v>0.35637229186772523</v>
      </c>
      <c r="AN132" s="44">
        <v>-9.9527432670356575E-3</v>
      </c>
      <c r="AO132" s="44">
        <v>4.9268551866656907E-3</v>
      </c>
      <c r="AP132" s="44">
        <v>2.2262949932893683E-2</v>
      </c>
      <c r="AQ132" s="44">
        <v>8.9896012725549923E-3</v>
      </c>
      <c r="AR132" s="37">
        <f t="shared" si="4"/>
        <v>8.5977586817058693E-3</v>
      </c>
      <c r="AS132" s="37">
        <f t="shared" si="5"/>
        <v>8.5977586817058693E-3</v>
      </c>
    </row>
    <row r="133" spans="1:45">
      <c r="A133" s="39">
        <v>43281</v>
      </c>
      <c r="B133" s="37">
        <f>LN(RBA!D176)</f>
        <v>13.103190751615518</v>
      </c>
      <c r="C133" s="37">
        <f>LN(RBA!M176)</f>
        <v>12.504238322461047</v>
      </c>
      <c r="D133" s="37">
        <f>LN(RBA!G176)</f>
        <v>4.5485998344996972</v>
      </c>
      <c r="E133" s="37">
        <f>RBA!B176</f>
        <v>1.5</v>
      </c>
      <c r="F133" s="37">
        <f>RBA!C176</f>
        <v>2.0299999999999998</v>
      </c>
      <c r="G133" s="37">
        <f>RBA!F176/RBA!F172*100-100</f>
        <v>1.932235494906692</v>
      </c>
      <c r="H133" s="37">
        <f>RBA!H176/RBA!H172*100-100</f>
        <v>2.0776874435411088</v>
      </c>
      <c r="I133" s="37">
        <f>LN(RBA!F176/RBA!F175)*400</f>
        <v>1.868182814699568</v>
      </c>
      <c r="J133" s="37">
        <f>LN(RBA!H176/RBA!H175)*400</f>
        <v>1.4184412027002846</v>
      </c>
      <c r="K133" s="38">
        <f>RBA!I176</f>
        <v>1.7083333333333333</v>
      </c>
      <c r="L133" s="37">
        <f>LN(RBA!K176)</f>
        <v>7.8683652429062141</v>
      </c>
      <c r="M133" s="37">
        <f>LN(RBA!L176)</f>
        <v>8.7300135615772447</v>
      </c>
      <c r="N133" s="37">
        <f>LN(RBA!O176)</f>
        <v>4.9520085353268541</v>
      </c>
      <c r="O133" s="37">
        <f>LN(RBA!N176)</f>
        <v>11.66661603896503</v>
      </c>
      <c r="P133" s="41">
        <v>13.092193347348921</v>
      </c>
      <c r="Q133" s="41">
        <v>12.483190356823178</v>
      </c>
      <c r="R133" s="41">
        <v>4.5472297049892241</v>
      </c>
      <c r="S133" s="41">
        <v>1.2674518203420597</v>
      </c>
      <c r="T133" s="41">
        <v>1.4986660996422871</v>
      </c>
      <c r="U133" s="41">
        <v>2.0740947492839372</v>
      </c>
      <c r="V133" s="41">
        <v>1.5962252000434602</v>
      </c>
      <c r="W133" s="41">
        <v>2.1798567967317348</v>
      </c>
      <c r="X133" s="41">
        <v>1.5757147224573629</v>
      </c>
      <c r="Y133" s="42">
        <v>1.1386945879620831</v>
      </c>
      <c r="Z133" s="41">
        <v>7.9009076112200409</v>
      </c>
      <c r="AA133" s="41">
        <v>8.738070477832041</v>
      </c>
      <c r="AB133" s="41">
        <v>4.9525851629480115</v>
      </c>
      <c r="AC133" s="41">
        <v>11.671360588751449</v>
      </c>
      <c r="AD133" s="44">
        <v>1.0997404266596789E-2</v>
      </c>
      <c r="AE133" s="44">
        <v>2.1047965637869481E-2</v>
      </c>
      <c r="AF133" s="44">
        <v>1.3701295104731059E-3</v>
      </c>
      <c r="AG133" s="44">
        <v>0.23254817965794028</v>
      </c>
      <c r="AH133" s="44">
        <v>0.53133390035771266</v>
      </c>
      <c r="AI133" s="44">
        <v>-0.14185925437724523</v>
      </c>
      <c r="AJ133" s="44">
        <v>0.48146224349764855</v>
      </c>
      <c r="AK133" s="44">
        <v>-0.31167398203216679</v>
      </c>
      <c r="AL133" s="44">
        <v>-0.15727351975707826</v>
      </c>
      <c r="AM133" s="45">
        <v>0.56963874537125014</v>
      </c>
      <c r="AN133" s="44">
        <v>-3.2542368313826842E-2</v>
      </c>
      <c r="AO133" s="44">
        <v>-8.0569162547963202E-3</v>
      </c>
      <c r="AP133" s="44">
        <v>-5.7662762115739952E-4</v>
      </c>
      <c r="AQ133" s="44">
        <v>-4.7445497864195829E-3</v>
      </c>
      <c r="AR133" s="37">
        <f t="shared" si="4"/>
        <v>1.0997404266596789E-2</v>
      </c>
      <c r="AS133" s="37">
        <f t="shared" si="5"/>
        <v>1.0997404266596789E-2</v>
      </c>
    </row>
    <row r="134" spans="1:45">
      <c r="A134" s="39">
        <v>43373</v>
      </c>
      <c r="B134" s="37">
        <f>LN(RBA!D177)</f>
        <v>13.107420283426489</v>
      </c>
      <c r="C134" s="37">
        <f>LN(RBA!M177)</f>
        <v>12.505425103346306</v>
      </c>
      <c r="D134" s="37">
        <f>LN(RBA!G177)</f>
        <v>4.5622626849768144</v>
      </c>
      <c r="E134" s="37">
        <f>RBA!B177</f>
        <v>1.5</v>
      </c>
      <c r="F134" s="37">
        <f>RBA!C177</f>
        <v>1.97</v>
      </c>
      <c r="G134" s="37">
        <f>RBA!F177/RBA!F173*100-100</f>
        <v>2.7308618342686941</v>
      </c>
      <c r="H134" s="37">
        <f>RBA!H177/RBA!H173*100-100</f>
        <v>1.8850987432675055</v>
      </c>
      <c r="I134" s="37">
        <f>LN(RBA!F177/RBA!F176)*400</f>
        <v>4.288541230926338</v>
      </c>
      <c r="J134" s="37">
        <f>LN(RBA!H177/RBA!H176)*400</f>
        <v>1.7660072836466774</v>
      </c>
      <c r="K134" s="38">
        <f>RBA!I177</f>
        <v>1.9583333333333333</v>
      </c>
      <c r="L134" s="37">
        <f>LN(RBA!K177)</f>
        <v>7.8642631504887053</v>
      </c>
      <c r="M134" s="37">
        <f>LN(RBA!L177)</f>
        <v>8.7401780101330946</v>
      </c>
      <c r="N134" s="37">
        <f>LN(RBA!O177)</f>
        <v>4.9569820754073763</v>
      </c>
      <c r="O134" s="37">
        <f>LN(RBA!N177)</f>
        <v>11.6853347235211</v>
      </c>
      <c r="P134" s="41">
        <v>13.096933111050514</v>
      </c>
      <c r="Q134" s="41">
        <v>12.485783443260837</v>
      </c>
      <c r="R134" s="41">
        <v>4.5578149328723487</v>
      </c>
      <c r="S134" s="41">
        <v>1.1882938595734691</v>
      </c>
      <c r="T134" s="41">
        <v>1.4139264376529019</v>
      </c>
      <c r="U134" s="41">
        <v>2.2188140418999498</v>
      </c>
      <c r="V134" s="41">
        <v>1.6229370023126963</v>
      </c>
      <c r="W134" s="41">
        <v>2.3501599844503556</v>
      </c>
      <c r="X134" s="41">
        <v>1.6320969621592143</v>
      </c>
      <c r="Y134" s="42">
        <v>1.1627562856330804</v>
      </c>
      <c r="Z134" s="41">
        <v>7.9322275524820691</v>
      </c>
      <c r="AA134" s="41">
        <v>8.751128865198627</v>
      </c>
      <c r="AB134" s="41">
        <v>4.9487652578535082</v>
      </c>
      <c r="AC134" s="41">
        <v>11.684411860726543</v>
      </c>
      <c r="AD134" s="44">
        <v>1.0487172375974296E-2</v>
      </c>
      <c r="AE134" s="44">
        <v>1.964166008546897E-2</v>
      </c>
      <c r="AF134" s="44">
        <v>4.4477521044656854E-3</v>
      </c>
      <c r="AG134" s="44">
        <v>0.31170614042653089</v>
      </c>
      <c r="AH134" s="44">
        <v>0.55607356234709804</v>
      </c>
      <c r="AI134" s="44">
        <v>0.51204779236874431</v>
      </c>
      <c r="AJ134" s="44">
        <v>0.26216174095480915</v>
      </c>
      <c r="AK134" s="44">
        <v>1.9383812464759824</v>
      </c>
      <c r="AL134" s="44">
        <v>0.13391032148746307</v>
      </c>
      <c r="AM134" s="45">
        <v>0.79557704770025284</v>
      </c>
      <c r="AN134" s="44">
        <v>-6.7964401993363843E-2</v>
      </c>
      <c r="AO134" s="44">
        <v>-1.0950855065532394E-2</v>
      </c>
      <c r="AP134" s="44">
        <v>8.2168175538681609E-3</v>
      </c>
      <c r="AQ134" s="44">
        <v>9.22862794556778E-4</v>
      </c>
      <c r="AR134" s="37">
        <f t="shared" si="4"/>
        <v>1.0487172375974296E-2</v>
      </c>
      <c r="AS134" s="37">
        <f t="shared" si="5"/>
        <v>1.0487172375974296E-2</v>
      </c>
    </row>
    <row r="135" spans="1:45">
      <c r="A135" s="39">
        <v>43465</v>
      </c>
      <c r="B135" s="37">
        <f>LN(RBA!D178)</f>
        <v>13.109636736165594</v>
      </c>
      <c r="C135" s="37">
        <f>LN(RBA!M178)</f>
        <v>12.507746376608692</v>
      </c>
      <c r="D135" s="37">
        <f>LN(RBA!G178)</f>
        <v>4.5890408040582074</v>
      </c>
      <c r="E135" s="37">
        <f>RBA!B178</f>
        <v>1.5</v>
      </c>
      <c r="F135" s="37">
        <f>RBA!C178</f>
        <v>1.9633333333333336</v>
      </c>
      <c r="G135" s="37">
        <f>RBA!F178/RBA!F174*100-100</f>
        <v>3.492921241298788</v>
      </c>
      <c r="H135" s="37">
        <f>RBA!H178/RBA!H174*100-100</f>
        <v>1.7841213202497812</v>
      </c>
      <c r="I135" s="37">
        <f>LN(RBA!F178/RBA!F177)*400</f>
        <v>3.6118346659181624</v>
      </c>
      <c r="J135" s="37">
        <f>LN(RBA!H178/RBA!H177)*400</f>
        <v>2.108967978628999</v>
      </c>
      <c r="K135" s="38">
        <f>RBA!I178</f>
        <v>2.2083333333333335</v>
      </c>
      <c r="L135" s="37">
        <f>LN(RBA!K178)</f>
        <v>7.8703317081316913</v>
      </c>
      <c r="M135" s="37">
        <f>LN(RBA!L178)</f>
        <v>8.7482479266289825</v>
      </c>
      <c r="N135" s="37">
        <f>LN(RBA!O178)</f>
        <v>4.9508155640831868</v>
      </c>
      <c r="O135" s="37">
        <f>LN(RBA!N178)</f>
        <v>11.697393050729238</v>
      </c>
      <c r="P135" s="41">
        <v>13.101551315837959</v>
      </c>
      <c r="Q135" s="41">
        <v>12.488098873331754</v>
      </c>
      <c r="R135" s="41">
        <v>4.569380710649658</v>
      </c>
      <c r="S135" s="41">
        <v>1.1068249970569921</v>
      </c>
      <c r="T135" s="41">
        <v>1.3249687034119271</v>
      </c>
      <c r="U135" s="41">
        <v>2.3686191470442322</v>
      </c>
      <c r="V135" s="41">
        <v>1.6593719435199168</v>
      </c>
      <c r="W135" s="41">
        <v>2.53336363290614</v>
      </c>
      <c r="X135" s="41">
        <v>1.7048657375885188</v>
      </c>
      <c r="Y135" s="42">
        <v>1.1730046884429723</v>
      </c>
      <c r="Z135" s="41">
        <v>7.9648411134787969</v>
      </c>
      <c r="AA135" s="41">
        <v>8.7644196352437174</v>
      </c>
      <c r="AB135" s="41">
        <v>4.9453410703698664</v>
      </c>
      <c r="AC135" s="41">
        <v>11.69769374663106</v>
      </c>
      <c r="AD135" s="44">
        <v>8.0854203276352621E-3</v>
      </c>
      <c r="AE135" s="44">
        <v>1.9647503276937428E-2</v>
      </c>
      <c r="AF135" s="44">
        <v>1.9660093408549351E-2</v>
      </c>
      <c r="AG135" s="44">
        <v>0.39317500294300789</v>
      </c>
      <c r="AH135" s="44">
        <v>0.63836462992140652</v>
      </c>
      <c r="AI135" s="44">
        <v>1.1243020942545559</v>
      </c>
      <c r="AJ135" s="44">
        <v>0.12474937672986441</v>
      </c>
      <c r="AK135" s="44">
        <v>1.0784710330120224</v>
      </c>
      <c r="AL135" s="44">
        <v>0.4041022410404802</v>
      </c>
      <c r="AM135" s="45">
        <v>1.0353286448903611</v>
      </c>
      <c r="AN135" s="44">
        <v>-9.4509405347105613E-2</v>
      </c>
      <c r="AO135" s="44">
        <v>-1.6171708614734825E-2</v>
      </c>
      <c r="AP135" s="44">
        <v>5.4744937133204274E-3</v>
      </c>
      <c r="AQ135" s="44">
        <v>-3.0069590182257855E-4</v>
      </c>
      <c r="AR135" s="37">
        <f t="shared" si="4"/>
        <v>8.0854203276352621E-3</v>
      </c>
      <c r="AS135" s="37">
        <f t="shared" si="5"/>
        <v>8.0854203276352621E-3</v>
      </c>
    </row>
    <row r="136" spans="1:45">
      <c r="A136" s="39">
        <v>43555</v>
      </c>
      <c r="B136" s="37">
        <f>LN(RBA!D179)</f>
        <v>13.114613423944267</v>
      </c>
      <c r="C136" s="37">
        <f>LN(RBA!M179)</f>
        <v>12.508496768011813</v>
      </c>
      <c r="D136" s="37">
        <f>LN(RBA!G179)</f>
        <v>4.604169685654508</v>
      </c>
      <c r="E136" s="37">
        <f>RBA!B179</f>
        <v>1.5</v>
      </c>
      <c r="F136" s="37">
        <f>RBA!C179</f>
        <v>1.9533333333333331</v>
      </c>
      <c r="G136" s="37">
        <f>RBA!F179/RBA!F175*100-100</f>
        <v>3.4076895683282231</v>
      </c>
      <c r="H136" s="37">
        <f>RBA!H179/RBA!H175*100-100</f>
        <v>1.3321492007104752</v>
      </c>
      <c r="I136" s="37">
        <f>LN(RBA!F179/RBA!F178)*400</f>
        <v>3.6350974963225182</v>
      </c>
      <c r="J136" s="37">
        <f>LN(RBA!H179/RBA!H178)*400</f>
        <v>0</v>
      </c>
      <c r="K136" s="38">
        <f>RBA!I179</f>
        <v>2.375</v>
      </c>
      <c r="L136" s="37">
        <f>LN(RBA!K179)</f>
        <v>7.8813325498211997</v>
      </c>
      <c r="M136" s="37">
        <f>LN(RBA!L179)</f>
        <v>8.7629212225745388</v>
      </c>
      <c r="N136" s="37">
        <f>LN(RBA!O179)</f>
        <v>4.9257060384640816</v>
      </c>
      <c r="O136" s="37">
        <f>LN(RBA!N179)</f>
        <v>11.708719196443784</v>
      </c>
      <c r="P136" s="41">
        <v>13.106065518622701</v>
      </c>
      <c r="Q136" s="41">
        <v>12.490172219792242</v>
      </c>
      <c r="R136" s="41">
        <v>4.5818671197285799</v>
      </c>
      <c r="S136" s="41">
        <v>1.0228311643640022</v>
      </c>
      <c r="T136" s="41">
        <v>1.231829119125452</v>
      </c>
      <c r="U136" s="41">
        <v>2.5246411532021455</v>
      </c>
      <c r="V136" s="41">
        <v>1.7068991366879296</v>
      </c>
      <c r="W136" s="41">
        <v>2.732530342147081</v>
      </c>
      <c r="X136" s="41">
        <v>1.7960099542460572</v>
      </c>
      <c r="Y136" s="42">
        <v>1.1687955860109431</v>
      </c>
      <c r="Z136" s="41">
        <v>7.9988329830324707</v>
      </c>
      <c r="AA136" s="41">
        <v>8.7780073875813081</v>
      </c>
      <c r="AB136" s="41">
        <v>4.9423574547952116</v>
      </c>
      <c r="AC136" s="41">
        <v>11.711183466952468</v>
      </c>
      <c r="AD136" s="44">
        <v>8.5479053215653522E-3</v>
      </c>
      <c r="AE136" s="44">
        <v>1.8324548219570858E-2</v>
      </c>
      <c r="AF136" s="44">
        <v>2.2302565925928164E-2</v>
      </c>
      <c r="AG136" s="44">
        <v>0.47716883563599777</v>
      </c>
      <c r="AH136" s="44">
        <v>0.72150421420788113</v>
      </c>
      <c r="AI136" s="44">
        <v>0.88304841512607757</v>
      </c>
      <c r="AJ136" s="44">
        <v>-0.37474993597745443</v>
      </c>
      <c r="AK136" s="44">
        <v>0.9025671541754372</v>
      </c>
      <c r="AL136" s="44">
        <v>-1.7960099542460572</v>
      </c>
      <c r="AM136" s="45">
        <v>1.2062044139890569</v>
      </c>
      <c r="AN136" s="44">
        <v>-0.11750043321127102</v>
      </c>
      <c r="AO136" s="44">
        <v>-1.5086165006769292E-2</v>
      </c>
      <c r="AP136" s="44">
        <v>-1.6651416331129987E-2</v>
      </c>
      <c r="AQ136" s="44">
        <v>-2.4642705086836969E-3</v>
      </c>
      <c r="AR136" s="37">
        <f t="shared" si="4"/>
        <v>8.5479053215653522E-3</v>
      </c>
      <c r="AS136" s="37">
        <f t="shared" si="5"/>
        <v>8.5479053215653522E-3</v>
      </c>
    </row>
    <row r="137" spans="1:45">
      <c r="A137" s="39">
        <v>43646</v>
      </c>
      <c r="B137" s="37">
        <f>LN(RBA!D180)</f>
        <v>13.119439105887082</v>
      </c>
      <c r="C137" s="37">
        <f>LN(RBA!M180)</f>
        <v>12.512509001840481</v>
      </c>
      <c r="D137" s="37">
        <f>LN(RBA!G180)</f>
        <v>4.6239919402286791</v>
      </c>
      <c r="E137" s="37">
        <f>RBA!B180</f>
        <v>1.4266666666666667</v>
      </c>
      <c r="F137" s="37">
        <f>RBA!C180</f>
        <v>1.5033333333333332</v>
      </c>
      <c r="G137" s="37">
        <f>RBA!F180/RBA!F176*100-100</f>
        <v>3.9034045291178643</v>
      </c>
      <c r="H137" s="37">
        <f>RBA!H180/RBA!H176*100-100</f>
        <v>1.5929203539823078</v>
      </c>
      <c r="I137" s="37">
        <f>LN(RBA!F180/RBA!F179)*400</f>
        <v>3.7811181845269966</v>
      </c>
      <c r="J137" s="37">
        <f>LN(RBA!H180/RBA!H179)*400</f>
        <v>2.4464908069744213</v>
      </c>
      <c r="K137" s="38">
        <f>RBA!I180</f>
        <v>2.375</v>
      </c>
      <c r="L137" s="37">
        <f>LN(RBA!K180)</f>
        <v>7.9018848147940615</v>
      </c>
      <c r="M137" s="37">
        <f>LN(RBA!L180)</f>
        <v>8.7701282169308978</v>
      </c>
      <c r="N137" s="37">
        <f>LN(RBA!O180)</f>
        <v>4.9167516537627014</v>
      </c>
      <c r="O137" s="37">
        <f>LN(RBA!N180)</f>
        <v>11.730463736012092</v>
      </c>
      <c r="P137" s="41">
        <v>13.110498329703894</v>
      </c>
      <c r="Q137" s="41">
        <v>12.492051335088165</v>
      </c>
      <c r="R137" s="41">
        <v>4.5952265290749246</v>
      </c>
      <c r="S137" s="41">
        <v>0.93634402744271295</v>
      </c>
      <c r="T137" s="41">
        <v>1.1349428848932672</v>
      </c>
      <c r="U137" s="41">
        <v>2.6887138376679602</v>
      </c>
      <c r="V137" s="41">
        <v>1.766965663199999</v>
      </c>
      <c r="W137" s="41">
        <v>2.9513967566168051</v>
      </c>
      <c r="X137" s="41">
        <v>1.9077710815332609</v>
      </c>
      <c r="Y137" s="42">
        <v>1.1501318483592338</v>
      </c>
      <c r="Z137" s="41">
        <v>8.0342287815869966</v>
      </c>
      <c r="AA137" s="41">
        <v>8.7919466145075127</v>
      </c>
      <c r="AB137" s="41">
        <v>4.9398626869862401</v>
      </c>
      <c r="AC137" s="41">
        <v>11.724858054243299</v>
      </c>
      <c r="AD137" s="44">
        <v>8.9407761831878929E-3</v>
      </c>
      <c r="AE137" s="44">
        <v>2.0457666752315973E-2</v>
      </c>
      <c r="AF137" s="44">
        <v>2.8765411153754528E-2</v>
      </c>
      <c r="AG137" s="44">
        <v>0.4903226392239538</v>
      </c>
      <c r="AH137" s="44">
        <v>0.36839044844006597</v>
      </c>
      <c r="AI137" s="44">
        <v>1.214690691449904</v>
      </c>
      <c r="AJ137" s="44">
        <v>-0.17404530921769124</v>
      </c>
      <c r="AK137" s="44">
        <v>0.82972142791019143</v>
      </c>
      <c r="AL137" s="44">
        <v>0.53871972544116042</v>
      </c>
      <c r="AM137" s="45">
        <v>1.2248681516407662</v>
      </c>
      <c r="AN137" s="44">
        <v>-0.13234396679293514</v>
      </c>
      <c r="AO137" s="44">
        <v>-2.1818397576614856E-2</v>
      </c>
      <c r="AP137" s="44">
        <v>-2.3111033223538691E-2</v>
      </c>
      <c r="AQ137" s="44">
        <v>5.6056817687935023E-3</v>
      </c>
      <c r="AR137" s="37">
        <f t="shared" si="4"/>
        <v>8.9407761831878929E-3</v>
      </c>
      <c r="AS137" s="37">
        <f t="shared" si="5"/>
        <v>8.9407761831878929E-3</v>
      </c>
    </row>
    <row r="138" spans="1:45">
      <c r="A138" s="39">
        <v>43738</v>
      </c>
      <c r="B138" s="37">
        <f>LN(RBA!D181)</f>
        <v>13.127720999680765</v>
      </c>
      <c r="C138" s="37">
        <f>LN(RBA!M181)</f>
        <v>12.5127813089457</v>
      </c>
      <c r="D138" s="37">
        <f>LN(RBA!G181)</f>
        <v>4.6376373761255927</v>
      </c>
      <c r="E138" s="37">
        <f>RBA!B181</f>
        <v>1.0066666666666666</v>
      </c>
      <c r="F138" s="37">
        <f>RBA!C181</f>
        <v>1.0233333333333332</v>
      </c>
      <c r="G138" s="37">
        <f>RBA!F181/RBA!F177*100-100</f>
        <v>3.6340172566675903</v>
      </c>
      <c r="H138" s="37">
        <f>RBA!H181/RBA!H177*100-100</f>
        <v>1.6740088105726869</v>
      </c>
      <c r="I138" s="37">
        <f>LN(RBA!F181/RBA!F180)*400</f>
        <v>3.2501263892082544</v>
      </c>
      <c r="J138" s="37">
        <f>LN(RBA!H181/RBA!H180)*400</f>
        <v>2.0851480754132843</v>
      </c>
      <c r="K138" s="38">
        <f>RBA!I181</f>
        <v>2.0416666666666665</v>
      </c>
      <c r="L138" s="37">
        <f>LN(RBA!K181)</f>
        <v>8.0328971910895071</v>
      </c>
      <c r="M138" s="37">
        <f>LN(RBA!L181)</f>
        <v>8.7614928066591027</v>
      </c>
      <c r="N138" s="37">
        <f>LN(RBA!O181)</f>
        <v>4.9063564899672638</v>
      </c>
      <c r="O138" s="37">
        <f>LN(RBA!N181)</f>
        <v>11.743415564195422</v>
      </c>
      <c r="P138" s="41">
        <v>13.114877701821523</v>
      </c>
      <c r="Q138" s="41">
        <v>12.49379552450803</v>
      </c>
      <c r="R138" s="41">
        <v>4.6094252467582084</v>
      </c>
      <c r="S138" s="41">
        <v>0.84769348276361045</v>
      </c>
      <c r="T138" s="41">
        <v>1.0351961409490433</v>
      </c>
      <c r="U138" s="41">
        <v>2.8632228829954021</v>
      </c>
      <c r="V138" s="41">
        <v>1.8407843857294044</v>
      </c>
      <c r="W138" s="41">
        <v>3.1942636252302989</v>
      </c>
      <c r="X138" s="41">
        <v>2.0412680826301584</v>
      </c>
      <c r="Y138" s="42">
        <v>1.1177702232688294</v>
      </c>
      <c r="Z138" s="41">
        <v>8.070980691815528</v>
      </c>
      <c r="AA138" s="41">
        <v>8.8062823794653209</v>
      </c>
      <c r="AB138" s="41">
        <v>4.9378946356644429</v>
      </c>
      <c r="AC138" s="41">
        <v>11.73869300088702</v>
      </c>
      <c r="AD138" s="44">
        <v>1.2843297859241432E-2</v>
      </c>
      <c r="AE138" s="44">
        <v>1.8985784437669295E-2</v>
      </c>
      <c r="AF138" s="44">
        <v>2.8212129367384264E-2</v>
      </c>
      <c r="AG138" s="44">
        <v>0.15897318390305615</v>
      </c>
      <c r="AH138" s="44">
        <v>-1.1862807615710125E-2</v>
      </c>
      <c r="AI138" s="44">
        <v>0.77079437367218828</v>
      </c>
      <c r="AJ138" s="44">
        <v>-0.16677557515671748</v>
      </c>
      <c r="AK138" s="44">
        <v>5.5862763977955421E-2</v>
      </c>
      <c r="AL138" s="44">
        <v>4.3879992783125932E-2</v>
      </c>
      <c r="AM138" s="45">
        <v>0.92389644339783716</v>
      </c>
      <c r="AN138" s="44">
        <v>-3.8083500726020958E-2</v>
      </c>
      <c r="AO138" s="44">
        <v>-4.4789572806218203E-2</v>
      </c>
      <c r="AP138" s="44">
        <v>-3.1538145697179054E-2</v>
      </c>
      <c r="AQ138" s="44">
        <v>4.722563308401817E-3</v>
      </c>
      <c r="AR138" s="37">
        <f t="shared" si="4"/>
        <v>1.2843297859241432E-2</v>
      </c>
      <c r="AS138" s="37">
        <f t="shared" si="5"/>
        <v>1.2843297859241432E-2</v>
      </c>
    </row>
    <row r="139" spans="1:45">
      <c r="A139" s="39">
        <v>43830</v>
      </c>
      <c r="B139" s="37">
        <f>LN(RBA!D182)</f>
        <v>13.132873947333879</v>
      </c>
      <c r="C139" s="37">
        <f>LN(RBA!M182)</f>
        <v>12.515500309441363</v>
      </c>
      <c r="D139" s="37">
        <f>LN(RBA!G182)</f>
        <v>4.5930976047538223</v>
      </c>
      <c r="E139" s="37">
        <f>RBA!B182</f>
        <v>0.7533333333333333</v>
      </c>
      <c r="F139" s="37">
        <f>RBA!C182</f>
        <v>0.89666666666666661</v>
      </c>
      <c r="G139" s="37">
        <f>RBA!F182/RBA!F178*100-100</f>
        <v>2.0656399077574576</v>
      </c>
      <c r="H139" s="37">
        <f>RBA!H182/RBA!H178*100-100</f>
        <v>1.8404907975460247</v>
      </c>
      <c r="I139" s="37">
        <f>LN(RBA!F182/RBA!F181)*400</f>
        <v>-2.4879625388868125</v>
      </c>
      <c r="J139" s="37">
        <f>LN(RBA!H182/RBA!H181)*400</f>
        <v>2.7633961375246439</v>
      </c>
      <c r="K139" s="38">
        <f>RBA!I182</f>
        <v>1.625</v>
      </c>
      <c r="L139" s="37">
        <f>LN(RBA!K182)</f>
        <v>8.069192120783482</v>
      </c>
      <c r="M139" s="37">
        <f>LN(RBA!L182)</f>
        <v>8.7724803180708317</v>
      </c>
      <c r="N139" s="37">
        <f>LN(RBA!O182)</f>
        <v>4.9040026523735598</v>
      </c>
      <c r="O139" s="37">
        <f>LN(RBA!N182)</f>
        <v>11.753357898533938</v>
      </c>
      <c r="P139" s="41">
        <v>13.119237175700693</v>
      </c>
      <c r="Q139" s="41">
        <v>12.495476879382071</v>
      </c>
      <c r="R139" s="41">
        <v>4.6244475592299192</v>
      </c>
      <c r="S139" s="41">
        <v>0.75751587844669621</v>
      </c>
      <c r="T139" s="41">
        <v>0.93370527155672656</v>
      </c>
      <c r="U139" s="41">
        <v>3.0513131534203541</v>
      </c>
      <c r="V139" s="41">
        <v>1.9294593886311646</v>
      </c>
      <c r="W139" s="41">
        <v>3.4659502727949945</v>
      </c>
      <c r="X139" s="41">
        <v>2.1979566205451793</v>
      </c>
      <c r="Y139" s="42">
        <v>1.0732330011154905</v>
      </c>
      <c r="Z139" s="41">
        <v>8.1089581814119747</v>
      </c>
      <c r="AA139" s="41">
        <v>8.8210461093992372</v>
      </c>
      <c r="AB139" s="41">
        <v>4.9364767251555488</v>
      </c>
      <c r="AC139" s="41">
        <v>11.75266730281821</v>
      </c>
      <c r="AD139" s="44">
        <v>1.3636771633185774E-2</v>
      </c>
      <c r="AE139" s="44">
        <v>2.0023430059291414E-2</v>
      </c>
      <c r="AF139" s="44">
        <v>-3.1349954476096897E-2</v>
      </c>
      <c r="AG139" s="44">
        <v>-4.1825451133629121E-3</v>
      </c>
      <c r="AH139" s="44">
        <v>-3.7038604890059945E-2</v>
      </c>
      <c r="AI139" s="44">
        <v>-0.98567324566289649</v>
      </c>
      <c r="AJ139" s="44">
        <v>-8.8968591085139881E-2</v>
      </c>
      <c r="AK139" s="44">
        <v>-5.953912811681807</v>
      </c>
      <c r="AL139" s="44">
        <v>0.5654395169794646</v>
      </c>
      <c r="AM139" s="45">
        <v>0.55176699888450953</v>
      </c>
      <c r="AN139" s="44">
        <v>-3.9766060628492639E-2</v>
      </c>
      <c r="AO139" s="44">
        <v>-4.8565791328405439E-2</v>
      </c>
      <c r="AP139" s="44">
        <v>-3.2474072781988994E-2</v>
      </c>
      <c r="AQ139" s="44">
        <v>6.9059571572793743E-4</v>
      </c>
      <c r="AR139" s="37">
        <f t="shared" si="4"/>
        <v>1.3636771633185774E-2</v>
      </c>
      <c r="AS139" s="37">
        <f t="shared" si="5"/>
        <v>1.3636771633185774E-2</v>
      </c>
    </row>
    <row r="140" spans="1:45">
      <c r="A140" s="39">
        <v>43921</v>
      </c>
      <c r="B140" s="37">
        <f>LN(RBA!D183)</f>
        <v>13.130617220530667</v>
      </c>
      <c r="C140" s="37">
        <f>LN(RBA!M183)</f>
        <v>12.500494454845013</v>
      </c>
      <c r="D140" s="37">
        <f>LN(RBA!G183)</f>
        <v>4.5951198501345898</v>
      </c>
      <c r="E140" s="37">
        <f>RBA!B183</f>
        <v>0.64333333333333331</v>
      </c>
      <c r="F140" s="37">
        <f>RBA!C183</f>
        <v>0.77</v>
      </c>
      <c r="G140" s="37">
        <f>RBA!F183/RBA!F179*100-100</f>
        <v>1.6584415186214727</v>
      </c>
      <c r="H140" s="37">
        <f>RBA!H183/RBA!H179*100-100</f>
        <v>2.1910604732690615</v>
      </c>
      <c r="I140" s="37">
        <f>LN(RBA!F183/RBA!F182)*400</f>
        <v>2.0360761982923226</v>
      </c>
      <c r="J140" s="37">
        <f>LN(RBA!H183/RBA!H182)*400</f>
        <v>1.3745717994324389</v>
      </c>
      <c r="K140" s="38">
        <f>RBA!I183</f>
        <v>1.125</v>
      </c>
      <c r="L140" s="37">
        <f>LN(RBA!K183)</f>
        <v>8.1242258597340538</v>
      </c>
      <c r="M140" s="37">
        <f>LN(RBA!L183)</f>
        <v>8.7931538355472458</v>
      </c>
      <c r="N140" s="37">
        <f>LN(RBA!O183)</f>
        <v>4.870600115437556</v>
      </c>
      <c r="O140" s="37">
        <f>LN(RBA!N183)</f>
        <v>11.766748743452894</v>
      </c>
      <c r="P140" s="41">
        <v>13.123618319127672</v>
      </c>
      <c r="Q140" s="41">
        <v>12.497179357155797</v>
      </c>
      <c r="R140" s="41">
        <v>4.6402953855224025</v>
      </c>
      <c r="S140" s="41">
        <v>0.6665469208519117</v>
      </c>
      <c r="T140" s="41">
        <v>0.83157924672550387</v>
      </c>
      <c r="U140" s="41">
        <v>3.2566112596622458</v>
      </c>
      <c r="V140" s="41">
        <v>2.0339905215258267</v>
      </c>
      <c r="W140" s="41">
        <v>3.771310938345811</v>
      </c>
      <c r="X140" s="41">
        <v>2.3793197832822433</v>
      </c>
      <c r="Y140" s="42">
        <v>1.0186199075521019</v>
      </c>
      <c r="Z140" s="41">
        <v>8.1480069158822985</v>
      </c>
      <c r="AA140" s="41">
        <v>8.8362412377707642</v>
      </c>
      <c r="AB140" s="41">
        <v>4.9356126684442287</v>
      </c>
      <c r="AC140" s="41">
        <v>11.766762907573524</v>
      </c>
      <c r="AD140" s="44">
        <v>6.9989014029943064E-3</v>
      </c>
      <c r="AE140" s="44">
        <v>3.3150976892155626E-3</v>
      </c>
      <c r="AF140" s="44">
        <v>-4.5175535387812715E-2</v>
      </c>
      <c r="AG140" s="44">
        <v>-2.3213587518578382E-2</v>
      </c>
      <c r="AH140" s="44">
        <v>-6.1579246725503856E-2</v>
      </c>
      <c r="AI140" s="44">
        <v>-1.5981697410407731</v>
      </c>
      <c r="AJ140" s="44">
        <v>0.15706995174323479</v>
      </c>
      <c r="AK140" s="44">
        <v>-1.7352347400534884</v>
      </c>
      <c r="AL140" s="44">
        <v>-1.0047479838498043</v>
      </c>
      <c r="AM140" s="45">
        <v>0.10638009244789814</v>
      </c>
      <c r="AN140" s="44">
        <v>-2.3781056148244772E-2</v>
      </c>
      <c r="AO140" s="44">
        <v>-4.3087402223518367E-2</v>
      </c>
      <c r="AP140" s="44">
        <v>-6.5012553006672746E-2</v>
      </c>
      <c r="AQ140" s="44">
        <v>-1.4164120630155708E-5</v>
      </c>
      <c r="AR140" s="37">
        <f t="shared" si="4"/>
        <v>6.9989014029943064E-3</v>
      </c>
      <c r="AS140" s="37">
        <f t="shared" si="5"/>
        <v>6.9989014029943064E-3</v>
      </c>
    </row>
    <row r="141" spans="1:45">
      <c r="A141" s="39">
        <v>44012</v>
      </c>
      <c r="B141" s="37">
        <f>LN(RBA!D184)</f>
        <v>13.057831256246278</v>
      </c>
      <c r="C141" s="37">
        <f>LN(RBA!M184)</f>
        <v>12.371167504471138</v>
      </c>
      <c r="D141" s="37">
        <f>LN(RBA!G184)</f>
        <v>4.5900565481780431</v>
      </c>
      <c r="E141" s="37">
        <f>RBA!B184</f>
        <v>0.1466666666666667</v>
      </c>
      <c r="F141" s="37">
        <f>RBA!C184</f>
        <v>0.12333333333333334</v>
      </c>
      <c r="G141" s="37">
        <f>RBA!F184/RBA!F180*100-100</f>
        <v>-0.24024262125567475</v>
      </c>
      <c r="H141" s="37">
        <f>RBA!H184/RBA!H180*100-100</f>
        <v>-0.34843205574912872</v>
      </c>
      <c r="I141" s="37">
        <f>LN(RBA!F184/RBA!F183)*400</f>
        <v>-3.7603667161110801</v>
      </c>
      <c r="J141" s="37">
        <f>LN(RBA!H184/RBA!H183)*400</f>
        <v>-7.6192779882777453</v>
      </c>
      <c r="K141" s="38">
        <f>RBA!I184</f>
        <v>0.125</v>
      </c>
      <c r="L141" s="37">
        <f>LN(RBA!K184)</f>
        <v>8.2242664564006329</v>
      </c>
      <c r="M141" s="37">
        <f>LN(RBA!L184)</f>
        <v>8.8464324760495199</v>
      </c>
      <c r="N141" s="37">
        <f>LN(RBA!O184)</f>
        <v>4.8772519453011212</v>
      </c>
      <c r="O141" s="37">
        <f>LN(RBA!N184)</f>
        <v>11.781011788724976</v>
      </c>
      <c r="P141" s="41">
        <v>13.128071222871002</v>
      </c>
      <c r="Q141" s="41">
        <v>12.498999429918507</v>
      </c>
      <c r="R141" s="41">
        <v>4.6569510509464553</v>
      </c>
      <c r="S141" s="41">
        <v>0.57551970224850235</v>
      </c>
      <c r="T141" s="41">
        <v>0.72990388733650557</v>
      </c>
      <c r="U141" s="41">
        <v>3.482127766661967</v>
      </c>
      <c r="V141" s="41">
        <v>2.1553220286645094</v>
      </c>
      <c r="W141" s="41">
        <v>4.1114786654103668</v>
      </c>
      <c r="X141" s="41">
        <v>2.5871940585433824</v>
      </c>
      <c r="Y141" s="42">
        <v>0.95637552260585101</v>
      </c>
      <c r="Z141" s="41">
        <v>8.1879477069445681</v>
      </c>
      <c r="AA141" s="41">
        <v>8.8518408444218242</v>
      </c>
      <c r="AB141" s="41">
        <v>4.935285882219663</v>
      </c>
      <c r="AC141" s="41">
        <v>11.780962194311932</v>
      </c>
      <c r="AD141" s="44">
        <v>-7.0239966624724204E-2</v>
      </c>
      <c r="AE141" s="44">
        <v>-0.12783192544736899</v>
      </c>
      <c r="AF141" s="44">
        <v>-6.6894502768412245E-2</v>
      </c>
      <c r="AG141" s="44">
        <v>-0.42885303558183563</v>
      </c>
      <c r="AH141" s="44">
        <v>-0.60657055400317228</v>
      </c>
      <c r="AI141" s="44">
        <v>-3.7223703879176417</v>
      </c>
      <c r="AJ141" s="44">
        <v>-2.5037540844136381</v>
      </c>
      <c r="AK141" s="44">
        <v>-7.8718453815214469</v>
      </c>
      <c r="AL141" s="44">
        <v>-10.206472046821128</v>
      </c>
      <c r="AM141" s="45">
        <v>-0.83137552260585101</v>
      </c>
      <c r="AN141" s="44">
        <v>3.6318749456064836E-2</v>
      </c>
      <c r="AO141" s="44">
        <v>-5.4083683723042952E-3</v>
      </c>
      <c r="AP141" s="44">
        <v>-5.8033936918541862E-2</v>
      </c>
      <c r="AQ141" s="44">
        <v>4.9594413043863028E-5</v>
      </c>
      <c r="AR141" s="37">
        <f t="shared" si="4"/>
        <v>-7.0239966624724204E-2</v>
      </c>
      <c r="AS141" s="37">
        <f t="shared" si="5"/>
        <v>-7.0239966624724204E-2</v>
      </c>
    </row>
    <row r="142" spans="1:45">
      <c r="A142" s="39">
        <v>44104</v>
      </c>
      <c r="B142" s="37">
        <f>LN(RBA!D185)</f>
        <v>13.09217423654113</v>
      </c>
      <c r="C142" s="37">
        <f>LN(RBA!M185)</f>
        <v>12.444124513577503</v>
      </c>
      <c r="D142" s="37">
        <f>LN(RBA!G185)</f>
        <v>4.6051701859880918</v>
      </c>
      <c r="E142" s="37">
        <f>RBA!B185</f>
        <v>0.13</v>
      </c>
      <c r="F142" s="37">
        <f>RBA!C185</f>
        <v>9.6666666666666679E-2</v>
      </c>
      <c r="G142" s="37">
        <f>RBA!F185/RBA!F181*100-100</f>
        <v>-4.4037360291611094E-3</v>
      </c>
      <c r="H142" s="37">
        <f>RBA!H185/RBA!H181*100-100</f>
        <v>0.69324090121315862</v>
      </c>
      <c r="I142" s="37">
        <f>LN(RBA!F185/RBA!F184)*400</f>
        <v>4.1946377247197315</v>
      </c>
      <c r="J142" s="37">
        <f>LN(RBA!H185/RBA!H184)*400</f>
        <v>6.2447061888452859</v>
      </c>
      <c r="K142" s="38">
        <f>RBA!I185</f>
        <v>0.125</v>
      </c>
      <c r="L142" s="37">
        <f>LN(RBA!K185)</f>
        <v>8.266663797772134</v>
      </c>
      <c r="M142" s="37">
        <f>LN(RBA!L185)</f>
        <v>8.8715428138893415</v>
      </c>
      <c r="N142" s="37">
        <f>LN(RBA!O185)</f>
        <v>4.9405703743694662</v>
      </c>
      <c r="O142" s="37">
        <f>LN(RBA!N185)</f>
        <v>11.800643286782993</v>
      </c>
      <c r="P142" s="41">
        <v>13.132650352012606</v>
      </c>
      <c r="Q142" s="41">
        <v>12.501035641695559</v>
      </c>
      <c r="R142" s="41">
        <v>4.6743686461032583</v>
      </c>
      <c r="S142" s="41">
        <v>0.4851528064135146</v>
      </c>
      <c r="T142" s="41">
        <v>0.6297265272416589</v>
      </c>
      <c r="U142" s="41">
        <v>3.7298743832722572</v>
      </c>
      <c r="V142" s="41">
        <v>2.2944963230181714</v>
      </c>
      <c r="W142" s="41">
        <v>4.4865019758037468</v>
      </c>
      <c r="X142" s="41">
        <v>2.8227879665407225</v>
      </c>
      <c r="Y142" s="42">
        <v>0.8890109138617055</v>
      </c>
      <c r="Z142" s="41">
        <v>8.2285865031567607</v>
      </c>
      <c r="AA142" s="41">
        <v>8.8677910795679509</v>
      </c>
      <c r="AB142" s="41">
        <v>4.9354391503254051</v>
      </c>
      <c r="AC142" s="41">
        <v>11.795247533339836</v>
      </c>
      <c r="AD142" s="44">
        <v>-4.0476115471475893E-2</v>
      </c>
      <c r="AE142" s="44">
        <v>-5.6911128118056098E-2</v>
      </c>
      <c r="AF142" s="44">
        <v>-6.9198460115166505E-2</v>
      </c>
      <c r="AG142" s="44">
        <v>-0.3551528064135146</v>
      </c>
      <c r="AH142" s="44">
        <v>-0.53305986057499222</v>
      </c>
      <c r="AI142" s="44">
        <v>-3.7342781193014183</v>
      </c>
      <c r="AJ142" s="44">
        <v>-1.6012554218050128</v>
      </c>
      <c r="AK142" s="44">
        <v>-0.29186425108401526</v>
      </c>
      <c r="AL142" s="44">
        <v>3.4219182223045634</v>
      </c>
      <c r="AM142" s="45">
        <v>-0.7640109138617055</v>
      </c>
      <c r="AN142" s="44">
        <v>3.8077294615373347E-2</v>
      </c>
      <c r="AO142" s="44">
        <v>3.7517343213906429E-3</v>
      </c>
      <c r="AP142" s="44">
        <v>5.1312240440610779E-3</v>
      </c>
      <c r="AQ142" s="44">
        <v>5.3957534431567922E-3</v>
      </c>
      <c r="AR142" s="37">
        <f t="shared" si="4"/>
        <v>-4.0476115471475893E-2</v>
      </c>
      <c r="AS142" s="37">
        <f t="shared" si="5"/>
        <v>-4.0476115471475893E-2</v>
      </c>
    </row>
    <row r="143" spans="1:45">
      <c r="A143" s="39">
        <v>44196</v>
      </c>
      <c r="B143" s="37">
        <f>LN(RBA!D186)</f>
        <v>13.125982819314636</v>
      </c>
      <c r="C143" s="37">
        <f>LN(RBA!M186)</f>
        <v>12.489441680192128</v>
      </c>
      <c r="D143" s="37">
        <f>LN(RBA!G186)</f>
        <v>4.6596583712721609</v>
      </c>
      <c r="E143" s="37">
        <f>RBA!B186</f>
        <v>7.6666666666666675E-2</v>
      </c>
      <c r="F143" s="37">
        <f>RBA!C186</f>
        <v>3.6666666666666674E-2</v>
      </c>
      <c r="G143" s="37">
        <f>RBA!F186/RBA!F182*100-100</f>
        <v>1.6175535650628774</v>
      </c>
      <c r="H143" s="37">
        <f>RBA!H186/RBA!H182*100-100</f>
        <v>0.86058519793459709</v>
      </c>
      <c r="I143" s="37">
        <f>LN(RBA!F186/RBA!F185)*400</f>
        <v>3.948095010187151</v>
      </c>
      <c r="J143" s="37">
        <f>LN(RBA!H186/RBA!H185)*400</f>
        <v>3.4276130900405466</v>
      </c>
      <c r="K143" s="38">
        <f>RBA!I186</f>
        <v>0.125</v>
      </c>
      <c r="L143" s="37">
        <f>LN(RBA!K186)</f>
        <v>8.3105229568795398</v>
      </c>
      <c r="M143" s="37">
        <f>LN(RBA!L186)</f>
        <v>8.8895569793022435</v>
      </c>
      <c r="N143" s="37">
        <f>LN(RBA!O186)</f>
        <v>4.9349802920710184</v>
      </c>
      <c r="O143" s="37">
        <f>LN(RBA!N186)</f>
        <v>11.814795165367233</v>
      </c>
      <c r="P143" s="41">
        <v>13.137366271655271</v>
      </c>
      <c r="Q143" s="41">
        <v>12.503306641558906</v>
      </c>
      <c r="R143" s="41">
        <v>4.6924604525297635</v>
      </c>
      <c r="S143" s="41">
        <v>0.39589678397675643</v>
      </c>
      <c r="T143" s="41">
        <v>0.53171539369663945</v>
      </c>
      <c r="U143" s="41">
        <v>3.9995363368534078</v>
      </c>
      <c r="V143" s="41">
        <v>2.4509909712550138</v>
      </c>
      <c r="W143" s="41">
        <v>4.8915094879775864</v>
      </c>
      <c r="X143" s="41">
        <v>3.0809309824571276</v>
      </c>
      <c r="Y143" s="42">
        <v>0.81851753920300441</v>
      </c>
      <c r="Z143" s="41">
        <v>8.2697519522952661</v>
      </c>
      <c r="AA143" s="41">
        <v>8.884034713194449</v>
      </c>
      <c r="AB143" s="41">
        <v>4.9359789853944358</v>
      </c>
      <c r="AC143" s="41">
        <v>11.809601325960148</v>
      </c>
      <c r="AD143" s="44">
        <v>-1.1383452340634648E-2</v>
      </c>
      <c r="AE143" s="44">
        <v>-1.3864961366778061E-2</v>
      </c>
      <c r="AF143" s="44">
        <v>-3.2802081257602644E-2</v>
      </c>
      <c r="AG143" s="44">
        <v>-0.31923011731008977</v>
      </c>
      <c r="AH143" s="44">
        <v>-0.49504872702997277</v>
      </c>
      <c r="AI143" s="44">
        <v>-2.3819827717905304</v>
      </c>
      <c r="AJ143" s="44">
        <v>-1.5904057733204167</v>
      </c>
      <c r="AK143" s="44">
        <v>-0.94341447779043541</v>
      </c>
      <c r="AL143" s="44">
        <v>0.346682107583419</v>
      </c>
      <c r="AM143" s="45">
        <v>-0.69351753920300441</v>
      </c>
      <c r="AN143" s="44">
        <v>4.077100458427374E-2</v>
      </c>
      <c r="AO143" s="44">
        <v>5.5222661077944935E-3</v>
      </c>
      <c r="AP143" s="44">
        <v>-9.9869332341739891E-4</v>
      </c>
      <c r="AQ143" s="44">
        <v>5.1938394070845106E-3</v>
      </c>
      <c r="AR143" s="37">
        <f t="shared" si="4"/>
        <v>-1.1383452340634648E-2</v>
      </c>
      <c r="AS143" s="37">
        <f t="shared" si="5"/>
        <v>-1.1383452340634648E-2</v>
      </c>
    </row>
    <row r="144" spans="1:45">
      <c r="A144" s="39">
        <v>44286</v>
      </c>
      <c r="B144" s="37">
        <f>LN(RBA!D187)</f>
        <v>13.145265119049503</v>
      </c>
      <c r="C144" s="37">
        <f>LN(RBA!M187)</f>
        <v>12.501101414794983</v>
      </c>
      <c r="D144" s="37">
        <f>LN(RBA!G187)</f>
        <v>4.7344425216922303</v>
      </c>
      <c r="E144" s="37">
        <f>RBA!B187</f>
        <v>0.03</v>
      </c>
      <c r="F144" s="37">
        <f>RBA!C187</f>
        <v>1.6666666666666666E-2</v>
      </c>
      <c r="G144" s="37">
        <f>RBA!F187/RBA!F183*100-100</f>
        <v>3.1231986850427234</v>
      </c>
      <c r="H144" s="37">
        <f>RBA!H187/RBA!H183*100-100</f>
        <v>1.1149228130360171</v>
      </c>
      <c r="I144" s="37">
        <f>LN(RBA!F187/RBA!F186)*400</f>
        <v>7.9193104682615072</v>
      </c>
      <c r="J144" s="37">
        <f>LN(RBA!H187/RBA!H186)*400</f>
        <v>2.3819721601652142</v>
      </c>
      <c r="K144" s="38">
        <f>RBA!I187</f>
        <v>0.125</v>
      </c>
      <c r="L144" s="37">
        <f>LN(RBA!K187)</f>
        <v>8.3534773105637967</v>
      </c>
      <c r="M144" s="37">
        <f>LN(RBA!L187)</f>
        <v>8.9046298254871896</v>
      </c>
      <c r="N144" s="37">
        <f>LN(RBA!O187)</f>
        <v>4.9793292706312755</v>
      </c>
      <c r="O144" s="37">
        <f>LN(RBA!N187)</f>
        <v>11.816791861842527</v>
      </c>
      <c r="P144" s="41">
        <v>13.142204249329614</v>
      </c>
      <c r="Q144" s="41">
        <v>12.505795509125431</v>
      </c>
      <c r="R144" s="41">
        <v>4.7110955027253523</v>
      </c>
      <c r="S144" s="41">
        <v>0.30798021506402734</v>
      </c>
      <c r="T144" s="41">
        <v>0.43620555154426349</v>
      </c>
      <c r="U144" s="41">
        <v>4.2884649309411476</v>
      </c>
      <c r="V144" s="41">
        <v>2.6232827554046096</v>
      </c>
      <c r="W144" s="41">
        <v>5.3214474052265937</v>
      </c>
      <c r="X144" s="41">
        <v>3.358591280364402</v>
      </c>
      <c r="Y144" s="42">
        <v>0.7464093496919233</v>
      </c>
      <c r="Z144" s="41">
        <v>8.3112965004456072</v>
      </c>
      <c r="AA144" s="41">
        <v>8.9005168601205753</v>
      </c>
      <c r="AB144" s="41">
        <v>4.9368151070747643</v>
      </c>
      <c r="AC144" s="41">
        <v>11.824009345821684</v>
      </c>
      <c r="AD144" s="44">
        <v>3.0608697198886148E-3</v>
      </c>
      <c r="AE144" s="44">
        <v>-4.6940943304480953E-3</v>
      </c>
      <c r="AF144" s="44">
        <v>2.3347018966878075E-2</v>
      </c>
      <c r="AG144" s="44">
        <v>-0.27798021506402737</v>
      </c>
      <c r="AH144" s="44">
        <v>-0.41953888487759683</v>
      </c>
      <c r="AI144" s="44">
        <v>-1.1652662458984242</v>
      </c>
      <c r="AJ144" s="44">
        <v>-1.5083599423685925</v>
      </c>
      <c r="AK144" s="44">
        <v>2.5978630630349135</v>
      </c>
      <c r="AL144" s="44">
        <v>-0.97661912019918784</v>
      </c>
      <c r="AM144" s="45">
        <v>-0.6214093496919233</v>
      </c>
      <c r="AN144" s="44">
        <v>4.2180810118189527E-2</v>
      </c>
      <c r="AO144" s="44">
        <v>4.1129653666143184E-3</v>
      </c>
      <c r="AP144" s="44">
        <v>4.2514163556511164E-2</v>
      </c>
      <c r="AQ144" s="44">
        <v>-7.2174839791578904E-3</v>
      </c>
      <c r="AR144" s="37">
        <f t="shared" si="4"/>
        <v>3.0608697198886148E-3</v>
      </c>
      <c r="AS144" s="37">
        <f t="shared" si="5"/>
        <v>3.0608697198886148E-3</v>
      </c>
    </row>
    <row r="145" spans="1:45">
      <c r="A145" s="39">
        <v>44377</v>
      </c>
      <c r="B145" s="37">
        <f>LN(RBA!D188)</f>
        <v>13.151131575938972</v>
      </c>
      <c r="C145" s="37">
        <f>LN(RBA!M188)</f>
        <v>12.511433768554898</v>
      </c>
      <c r="D145" s="37">
        <f>LN(RBA!G188)</f>
        <v>4.8007369695320667</v>
      </c>
      <c r="E145" s="37">
        <f>RBA!B188</f>
        <v>0.03</v>
      </c>
      <c r="F145" s="37">
        <f>RBA!C188</f>
        <v>3.6666666666666667E-2</v>
      </c>
      <c r="G145" s="37">
        <f>RBA!F188/RBA!F184*100-100</f>
        <v>6.2824015184069566</v>
      </c>
      <c r="H145" s="37">
        <f>RBA!H188/RBA!H184*100-100</f>
        <v>3.8461538461538396</v>
      </c>
      <c r="I145" s="37">
        <f>LN(RBA!F188/RBA!F187)*400</f>
        <v>8.3097691145624051</v>
      </c>
      <c r="J145" s="37">
        <f>LN(RBA!H188/RBA!H187)*400</f>
        <v>3.0418397540876851</v>
      </c>
      <c r="K145" s="38">
        <f>RBA!I188</f>
        <v>0.125</v>
      </c>
      <c r="L145" s="37">
        <f>LN(RBA!K188)</f>
        <v>8.3856255835892366</v>
      </c>
      <c r="M145" s="37">
        <f>LN(RBA!L188)</f>
        <v>8.9163539353828849</v>
      </c>
      <c r="N145" s="37">
        <f>LN(RBA!O188)</f>
        <v>4.9781952961001643</v>
      </c>
      <c r="O145" s="37">
        <f>LN(RBA!N188)</f>
        <v>11.838272473674083</v>
      </c>
      <c r="P145" s="41">
        <v>13.147142437908537</v>
      </c>
      <c r="Q145" s="41">
        <v>12.50847665841116</v>
      </c>
      <c r="R145" s="41">
        <v>4.7301223278886182</v>
      </c>
      <c r="S145" s="41">
        <v>0.22143216097780796</v>
      </c>
      <c r="T145" s="41">
        <v>0.34322266017295333</v>
      </c>
      <c r="U145" s="41">
        <v>4.5925227298388354</v>
      </c>
      <c r="V145" s="41">
        <v>2.8088544538882059</v>
      </c>
      <c r="W145" s="41">
        <v>5.7706722967968567</v>
      </c>
      <c r="X145" s="41">
        <v>3.6529537106515892</v>
      </c>
      <c r="Y145" s="42">
        <v>0.67376684792863606</v>
      </c>
      <c r="Z145" s="41">
        <v>8.3530980755711699</v>
      </c>
      <c r="AA145" s="41">
        <v>8.9171860865818999</v>
      </c>
      <c r="AB145" s="41">
        <v>4.9378566108310702</v>
      </c>
      <c r="AC145" s="41">
        <v>11.838460612722884</v>
      </c>
      <c r="AD145" s="44">
        <v>3.9891380304357682E-3</v>
      </c>
      <c r="AE145" s="44">
        <v>2.9571101437380065E-3</v>
      </c>
      <c r="AF145" s="44">
        <v>7.061464164344855E-2</v>
      </c>
      <c r="AG145" s="44">
        <v>-0.19143216097780796</v>
      </c>
      <c r="AH145" s="44">
        <v>-0.30655599350628665</v>
      </c>
      <c r="AI145" s="44">
        <v>1.6898787885681212</v>
      </c>
      <c r="AJ145" s="44">
        <v>1.0372993922656337</v>
      </c>
      <c r="AK145" s="44">
        <v>2.5390968177655484</v>
      </c>
      <c r="AL145" s="44">
        <v>-0.6111139565639041</v>
      </c>
      <c r="AM145" s="45">
        <v>-0.54876684792863606</v>
      </c>
      <c r="AN145" s="44">
        <v>3.2527508018066698E-2</v>
      </c>
      <c r="AO145" s="44">
        <v>-8.3215119901502987E-4</v>
      </c>
      <c r="AP145" s="44">
        <v>4.0338685269094121E-2</v>
      </c>
      <c r="AQ145" s="44">
        <v>-1.8813904880055077E-4</v>
      </c>
      <c r="AR145" s="37">
        <f t="shared" si="4"/>
        <v>3.9891380304357682E-3</v>
      </c>
      <c r="AS145" s="37">
        <f t="shared" si="5"/>
        <v>3.9891380304357682E-3</v>
      </c>
    </row>
    <row r="146" spans="1:45">
      <c r="A146" s="39">
        <v>44469</v>
      </c>
      <c r="B146" s="37">
        <f>LN(RBA!D189)</f>
        <v>13.13266414189796</v>
      </c>
      <c r="C146" s="37">
        <f>LN(RBA!M189)</f>
        <v>12.462770888371038</v>
      </c>
      <c r="D146" s="37">
        <f>LN(RBA!G189)</f>
        <v>4.8072943700782256</v>
      </c>
      <c r="E146" s="37">
        <f>RBA!B189</f>
        <v>0.03</v>
      </c>
      <c r="F146" s="37">
        <f>RBA!C189</f>
        <v>1.3333333333333334E-2</v>
      </c>
      <c r="G146" s="37">
        <f>RBA!F189/RBA!F185*100-100</f>
        <v>6.8482101085276526</v>
      </c>
      <c r="H146" s="37">
        <f>RBA!H189/RBA!H185*100-100</f>
        <v>3.0120481927710756</v>
      </c>
      <c r="I146" s="37">
        <f>LN(RBA!F189/RBA!F188)*400</f>
        <v>6.318443085286658</v>
      </c>
      <c r="J146" s="37">
        <f>LN(RBA!H189/RBA!H188)*400</f>
        <v>3.0188822541531617</v>
      </c>
      <c r="K146" s="38">
        <f>RBA!I189</f>
        <v>0.125</v>
      </c>
      <c r="L146" s="37">
        <f>LN(RBA!K189)</f>
        <v>8.432097070062138</v>
      </c>
      <c r="M146" s="37">
        <f>LN(RBA!L189)</f>
        <v>8.9448207546145362</v>
      </c>
      <c r="N146" s="37">
        <f>LN(RBA!O189)</f>
        <v>4.9422085168576775</v>
      </c>
      <c r="O146" s="37">
        <f>LN(RBA!N189)</f>
        <v>11.865964707749873</v>
      </c>
      <c r="P146" s="41">
        <v>13.152160903308515</v>
      </c>
      <c r="Q146" s="41">
        <v>12.511321569623163</v>
      </c>
      <c r="R146" s="41">
        <v>4.7494040511050084</v>
      </c>
      <c r="S146" s="41">
        <v>0.13610794538616389</v>
      </c>
      <c r="T146" s="41">
        <v>0.25253016716808274</v>
      </c>
      <c r="U146" s="41">
        <v>4.9068440064461436</v>
      </c>
      <c r="V146" s="41">
        <v>3.004246120163069</v>
      </c>
      <c r="W146" s="41">
        <v>6.2351643963488614</v>
      </c>
      <c r="X146" s="41">
        <v>3.9605927367576084</v>
      </c>
      <c r="Y146" s="42">
        <v>0.60128215566975907</v>
      </c>
      <c r="Z146" s="41">
        <v>8.3950609686416637</v>
      </c>
      <c r="AA146" s="41">
        <v>8.9339935294173483</v>
      </c>
      <c r="AB146" s="41">
        <v>4.9390391634802544</v>
      </c>
      <c r="AC146" s="41">
        <v>11.8529396355347</v>
      </c>
      <c r="AD146" s="44">
        <v>-1.9496761410554342E-2</v>
      </c>
      <c r="AE146" s="44">
        <v>-4.8550681252125472E-2</v>
      </c>
      <c r="AF146" s="44">
        <v>5.789031897321717E-2</v>
      </c>
      <c r="AG146" s="44">
        <v>-0.10610794538616389</v>
      </c>
      <c r="AH146" s="44">
        <v>-0.23919683383474941</v>
      </c>
      <c r="AI146" s="44">
        <v>1.9413661020815089</v>
      </c>
      <c r="AJ146" s="44">
        <v>7.8020726080065828E-3</v>
      </c>
      <c r="AK146" s="44">
        <v>8.3278688937796552E-2</v>
      </c>
      <c r="AL146" s="44">
        <v>-0.94171048260444667</v>
      </c>
      <c r="AM146" s="45">
        <v>-0.47628215566975907</v>
      </c>
      <c r="AN146" s="44">
        <v>3.703610142047431E-2</v>
      </c>
      <c r="AO146" s="44">
        <v>1.0827225197187929E-2</v>
      </c>
      <c r="AP146" s="44">
        <v>3.1693533774230787E-3</v>
      </c>
      <c r="AQ146" s="44">
        <v>1.3025072215173239E-2</v>
      </c>
      <c r="AR146" s="37">
        <f t="shared" si="4"/>
        <v>-1.9496761410554342E-2</v>
      </c>
      <c r="AS146" s="37">
        <f t="shared" si="5"/>
        <v>-1.9496761410554342E-2</v>
      </c>
    </row>
    <row r="147" spans="1:45">
      <c r="A147" s="39">
        <v>44561</v>
      </c>
      <c r="B147" s="37">
        <f>LN(RBA!D190)</f>
        <v>13.170475216325105</v>
      </c>
      <c r="C147" s="37">
        <f>LN(RBA!M190)</f>
        <v>12.526186815538569</v>
      </c>
      <c r="D147" s="37">
        <f>LN(RBA!G190)</f>
        <v>4.7553128444178112</v>
      </c>
      <c r="E147" s="37">
        <f>RBA!B190</f>
        <v>3.6666666666666674E-2</v>
      </c>
      <c r="F147" s="37">
        <f>RBA!C190</f>
        <v>4.6666666666666669E-2</v>
      </c>
      <c r="G147" s="37">
        <f>RBA!F190/RBA!F186*100-100</f>
        <v>5.5869243942505733</v>
      </c>
      <c r="H147" s="37">
        <f>RBA!H190/RBA!H186*100-100</f>
        <v>3.4982935153583554</v>
      </c>
      <c r="I147" s="37">
        <f>LN(RBA!F190/RBA!F189)*400</f>
        <v>-0.80178043077151351</v>
      </c>
      <c r="J147" s="37">
        <f>LN(RBA!H190/RBA!H189)*400</f>
        <v>5.3112813544307924</v>
      </c>
      <c r="K147" s="38">
        <f>RBA!I190</f>
        <v>0.125</v>
      </c>
      <c r="L147" s="37">
        <f>LN(RBA!K190)</f>
        <v>8.4771939833143826</v>
      </c>
      <c r="M147" s="37">
        <f>LN(RBA!L190)</f>
        <v>8.9711775698625562</v>
      </c>
      <c r="N147" s="37">
        <f>LN(RBA!O190)</f>
        <v>4.9430295450829007</v>
      </c>
      <c r="O147" s="37">
        <f>LN(RBA!N190)</f>
        <v>11.869564408260945</v>
      </c>
      <c r="P147" s="41">
        <v>13.157242204657289</v>
      </c>
      <c r="Q147" s="41">
        <v>12.514303571162346</v>
      </c>
      <c r="R147" s="41">
        <v>4.7688479296109954</v>
      </c>
      <c r="S147" s="41">
        <v>5.1743246856549574E-2</v>
      </c>
      <c r="T147" s="41">
        <v>0.16369992261908406</v>
      </c>
      <c r="U147" s="41">
        <v>5.2276192079055983</v>
      </c>
      <c r="V147" s="41">
        <v>3.2066461198066314</v>
      </c>
      <c r="W147" s="41">
        <v>6.7124908730541959</v>
      </c>
      <c r="X147" s="41">
        <v>4.2777008758985247</v>
      </c>
      <c r="Y147" s="42">
        <v>0.52930441539195294</v>
      </c>
      <c r="Z147" s="41">
        <v>8.437109800319309</v>
      </c>
      <c r="AA147" s="41">
        <v>8.9508898053713448</v>
      </c>
      <c r="AB147" s="41">
        <v>4.9403236435175115</v>
      </c>
      <c r="AC147" s="41">
        <v>11.867430805541177</v>
      </c>
      <c r="AD147" s="44">
        <v>1.3233011667816541E-2</v>
      </c>
      <c r="AE147" s="44">
        <v>1.1883244376223345E-2</v>
      </c>
      <c r="AF147" s="44">
        <v>-1.3535085193184138E-2</v>
      </c>
      <c r="AG147" s="44">
        <v>-1.50765801898829E-2</v>
      </c>
      <c r="AH147" s="44">
        <v>-0.1170332559524174</v>
      </c>
      <c r="AI147" s="44">
        <v>0.35930518634497499</v>
      </c>
      <c r="AJ147" s="44">
        <v>0.29164739555172403</v>
      </c>
      <c r="AK147" s="44">
        <v>-7.5142713038257094</v>
      </c>
      <c r="AL147" s="44">
        <v>1.0335804785322678</v>
      </c>
      <c r="AM147" s="45">
        <v>-0.40430441539195294</v>
      </c>
      <c r="AN147" s="44">
        <v>4.0084182995073547E-2</v>
      </c>
      <c r="AO147" s="44">
        <v>2.0287764491211391E-2</v>
      </c>
      <c r="AP147" s="44">
        <v>2.7059015653891905E-3</v>
      </c>
      <c r="AQ147" s="44">
        <v>2.1336027197680352E-3</v>
      </c>
      <c r="AR147" s="37">
        <f t="shared" si="4"/>
        <v>1.3233011667816541E-2</v>
      </c>
      <c r="AS147" s="37">
        <f t="shared" si="5"/>
        <v>1.3233011667816541E-2</v>
      </c>
    </row>
    <row r="148" spans="1:45">
      <c r="A148" s="39">
        <v>44651</v>
      </c>
      <c r="B148" s="37">
        <f>LN(RBA!D191)</f>
        <v>13.177559645272078</v>
      </c>
      <c r="C148" s="37">
        <f>LN(RBA!M191)</f>
        <v>12.547930354427724</v>
      </c>
      <c r="D148" s="37">
        <f>LN(RBA!G191)</f>
        <v>4.8275134171315317</v>
      </c>
      <c r="E148" s="37">
        <f>RBA!B191</f>
        <v>5.000000000000001E-2</v>
      </c>
      <c r="F148" s="37">
        <f>RBA!C191</f>
        <v>0.10333333333333335</v>
      </c>
      <c r="G148" s="37">
        <f>RBA!F191/RBA!F187*100-100</f>
        <v>6.9691174086800913</v>
      </c>
      <c r="H148" s="37">
        <f>RBA!H191/RBA!H187*100-100</f>
        <v>5.0890585241730264</v>
      </c>
      <c r="I148" s="37">
        <f>LN(RBA!F191/RBA!F190)*400</f>
        <v>13.121562017156227</v>
      </c>
      <c r="J148" s="37">
        <f>LN(RBA!H191/RBA!H190)*400</f>
        <v>8.4831890740369822</v>
      </c>
      <c r="K148" s="38">
        <f>RBA!I191</f>
        <v>0.20833333333333334</v>
      </c>
      <c r="L148" s="37">
        <f>LN(RBA!K191)</f>
        <v>8.5122347184827039</v>
      </c>
      <c r="M148" s="37">
        <f>LN(RBA!L191)</f>
        <v>8.9896817307141053</v>
      </c>
      <c r="N148" s="37">
        <f>LN(RBA!O191)</f>
        <v>4.9514524491747718</v>
      </c>
      <c r="O148" s="37">
        <f>LN(RBA!N191)</f>
        <v>11.894070557731713</v>
      </c>
      <c r="P148" s="41">
        <v>13.162356715606718</v>
      </c>
      <c r="Q148" s="41">
        <v>12.517365647253831</v>
      </c>
      <c r="R148" s="41">
        <v>4.7883974020924107</v>
      </c>
      <c r="S148" s="41">
        <v>-3.1992573509446898E-2</v>
      </c>
      <c r="T148" s="41">
        <v>7.6154278594242883E-2</v>
      </c>
      <c r="U148" s="41">
        <v>5.5522521351735268</v>
      </c>
      <c r="V148" s="41">
        <v>3.4132476946917043</v>
      </c>
      <c r="W148" s="41">
        <v>7.2002709452650331</v>
      </c>
      <c r="X148" s="41">
        <v>4.5998820762387762</v>
      </c>
      <c r="Y148" s="42">
        <v>0.45788509322458476</v>
      </c>
      <c r="Z148" s="41">
        <v>8.4791923388297139</v>
      </c>
      <c r="AA148" s="41">
        <v>8.9678322982040637</v>
      </c>
      <c r="AB148" s="41">
        <v>4.9416729102838959</v>
      </c>
      <c r="AC148" s="41">
        <v>11.8819266546965</v>
      </c>
      <c r="AD148" s="44">
        <v>1.5202929665360188E-2</v>
      </c>
      <c r="AE148" s="44">
        <v>3.0564707173892813E-2</v>
      </c>
      <c r="AF148" s="44">
        <v>3.9116015039120988E-2</v>
      </c>
      <c r="AG148" s="44">
        <v>8.1992573509446914E-2</v>
      </c>
      <c r="AH148" s="44">
        <v>2.7179054739090464E-2</v>
      </c>
      <c r="AI148" s="44">
        <v>1.4168652735065645</v>
      </c>
      <c r="AJ148" s="44">
        <v>1.6758108294813221</v>
      </c>
      <c r="AK148" s="44">
        <v>5.9212910718911944</v>
      </c>
      <c r="AL148" s="44">
        <v>3.883306997798206</v>
      </c>
      <c r="AM148" s="45">
        <v>-0.24955175989125142</v>
      </c>
      <c r="AN148" s="44">
        <v>3.3042379652989951E-2</v>
      </c>
      <c r="AO148" s="44">
        <v>2.1849432510041567E-2</v>
      </c>
      <c r="AP148" s="44">
        <v>9.7795388908759051E-3</v>
      </c>
      <c r="AQ148" s="44">
        <v>1.2143903035212844E-2</v>
      </c>
      <c r="AR148" s="37">
        <f t="shared" si="4"/>
        <v>1.5202929665360188E-2</v>
      </c>
      <c r="AS148" s="37">
        <f t="shared" si="5"/>
        <v>1.5202929665360188E-2</v>
      </c>
    </row>
    <row r="149" spans="1:45">
      <c r="A149" s="39">
        <v>44742</v>
      </c>
      <c r="B149" s="37">
        <f>LN(RBA!D192)</f>
        <v>13.18644929613288</v>
      </c>
      <c r="C149" s="37">
        <f>LN(RBA!M192)</f>
        <v>12.569235497404431</v>
      </c>
      <c r="D149" s="37">
        <f>LN(RBA!G192)</f>
        <v>4.8729046206301758</v>
      </c>
      <c r="E149" s="37">
        <f>RBA!B192</f>
        <v>0.34666666666666668</v>
      </c>
      <c r="F149" s="37">
        <f>RBA!C192</f>
        <v>1.0033333333333332</v>
      </c>
      <c r="G149" s="37">
        <f>RBA!F192/RBA!F188*100-100</f>
        <v>8.2561191649724179</v>
      </c>
      <c r="H149" s="37">
        <f>RBA!H192/RBA!H188*100-100</f>
        <v>6.1447811447811489</v>
      </c>
      <c r="I149" s="37">
        <f>LN(RBA!F192/RBA!F191)*400</f>
        <v>13.093658280225501</v>
      </c>
      <c r="J149" s="37">
        <f>LN(RBA!H192/RBA!H191)*400</f>
        <v>7.0401817343108295</v>
      </c>
      <c r="K149" s="38">
        <f>RBA!I192</f>
        <v>0.95833333333333337</v>
      </c>
      <c r="L149" s="37">
        <f>LN(RBA!K192)</f>
        <v>8.5317256813925901</v>
      </c>
      <c r="M149" s="37">
        <f>LN(RBA!L192)</f>
        <v>9.010839858250911</v>
      </c>
      <c r="N149" s="37">
        <f>LN(RBA!O192)</f>
        <v>4.9899911281641591</v>
      </c>
      <c r="O149" s="37">
        <f>LN(RBA!N192)</f>
        <v>11.894092416013544</v>
      </c>
      <c r="P149" s="41">
        <v>13.167483080440954</v>
      </c>
      <c r="Q149" s="41">
        <v>12.520458209150474</v>
      </c>
      <c r="R149" s="41">
        <v>4.8079874478068403</v>
      </c>
      <c r="S149" s="41">
        <v>-0.11543957747285616</v>
      </c>
      <c r="T149" s="41">
        <v>-1.0757558623125522E-2</v>
      </c>
      <c r="U149" s="41">
        <v>5.8783711549477209</v>
      </c>
      <c r="V149" s="41">
        <v>3.6214263663133197</v>
      </c>
      <c r="W149" s="41">
        <v>7.6914274117686556</v>
      </c>
      <c r="X149" s="41">
        <v>4.9233862737418841</v>
      </c>
      <c r="Y149" s="42">
        <v>0.38682296503740149</v>
      </c>
      <c r="Z149" s="41">
        <v>8.5212814050128571</v>
      </c>
      <c r="AA149" s="41">
        <v>8.984791071528484</v>
      </c>
      <c r="AB149" s="41">
        <v>4.9430515143089409</v>
      </c>
      <c r="AC149" s="41">
        <v>11.896421048456546</v>
      </c>
      <c r="AD149" s="44">
        <v>1.896621569192547E-2</v>
      </c>
      <c r="AE149" s="44">
        <v>4.8777288253956996E-2</v>
      </c>
      <c r="AF149" s="44">
        <v>6.4917172823335534E-2</v>
      </c>
      <c r="AG149" s="44">
        <v>0.46210624413952284</v>
      </c>
      <c r="AH149" s="44">
        <v>1.0140908919564586</v>
      </c>
      <c r="AI149" s="44">
        <v>2.377748010024697</v>
      </c>
      <c r="AJ149" s="44">
        <v>2.5233547784678292</v>
      </c>
      <c r="AK149" s="44">
        <v>5.4022308684568454</v>
      </c>
      <c r="AL149" s="44">
        <v>2.1167954605689454</v>
      </c>
      <c r="AM149" s="45">
        <v>0.57151036829593194</v>
      </c>
      <c r="AN149" s="44">
        <v>1.0444276379732997E-2</v>
      </c>
      <c r="AO149" s="44">
        <v>2.6048786722427053E-2</v>
      </c>
      <c r="AP149" s="44">
        <v>4.6939613855218276E-2</v>
      </c>
      <c r="AQ149" s="44">
        <v>-2.3286324430014105E-3</v>
      </c>
      <c r="AR149" s="37">
        <f t="shared" si="4"/>
        <v>1.896621569192547E-2</v>
      </c>
      <c r="AS149" s="37">
        <f t="shared" si="5"/>
        <v>1.896621569192547E-2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BC43-8D55-4EB1-B204-6D0F8EFD136D}">
  <dimension ref="A1:BA179"/>
  <sheetViews>
    <sheetView tabSelected="1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B1" sqref="B1:BA1"/>
    </sheetView>
  </sheetViews>
  <sheetFormatPr baseColWidth="10" defaultColWidth="11.5703125" defaultRowHeight="15"/>
  <cols>
    <col min="1" max="2" width="11.5703125" style="2"/>
    <col min="3" max="6" width="13.28515625" style="2" customWidth="1"/>
    <col min="7" max="16384" width="11.5703125" style="2"/>
  </cols>
  <sheetData>
    <row r="1" spans="1:53">
      <c r="A1" s="26" t="s">
        <v>16</v>
      </c>
      <c r="B1" s="54" t="s">
        <v>17</v>
      </c>
      <c r="C1" s="27" t="s">
        <v>185</v>
      </c>
      <c r="D1" s="27" t="s">
        <v>186</v>
      </c>
      <c r="E1" s="27" t="s">
        <v>187</v>
      </c>
      <c r="F1" s="27" t="s">
        <v>22</v>
      </c>
      <c r="G1" s="27" t="s">
        <v>188</v>
      </c>
      <c r="H1" s="27" t="s">
        <v>189</v>
      </c>
      <c r="I1" s="27" t="s">
        <v>190</v>
      </c>
      <c r="J1" s="27" t="s">
        <v>191</v>
      </c>
      <c r="K1" s="27" t="s">
        <v>192</v>
      </c>
      <c r="L1" s="28" t="s">
        <v>29</v>
      </c>
      <c r="M1" s="28" t="s">
        <v>193</v>
      </c>
      <c r="N1" s="28" t="s">
        <v>194</v>
      </c>
      <c r="O1" s="28" t="s">
        <v>70</v>
      </c>
      <c r="P1" s="28" t="s">
        <v>195</v>
      </c>
      <c r="Q1" s="27" t="s">
        <v>41</v>
      </c>
      <c r="R1" s="27" t="s">
        <v>196</v>
      </c>
      <c r="S1" s="27" t="s">
        <v>182</v>
      </c>
      <c r="T1" s="27" t="s">
        <v>36</v>
      </c>
      <c r="U1" s="27" t="s">
        <v>197</v>
      </c>
      <c r="V1" s="27" t="s">
        <v>198</v>
      </c>
      <c r="W1" s="27" t="s">
        <v>199</v>
      </c>
      <c r="X1" s="27" t="s">
        <v>200</v>
      </c>
      <c r="Y1" s="27" t="s">
        <v>181</v>
      </c>
      <c r="Z1" s="27" t="s">
        <v>50</v>
      </c>
      <c r="AA1" s="27" t="s">
        <v>201</v>
      </c>
      <c r="AB1" s="27" t="s">
        <v>202</v>
      </c>
      <c r="AC1" s="27" t="s">
        <v>203</v>
      </c>
      <c r="AD1" s="27" t="s">
        <v>144</v>
      </c>
      <c r="AE1" s="27" t="s">
        <v>204</v>
      </c>
      <c r="AF1" s="27" t="s">
        <v>205</v>
      </c>
      <c r="AG1" s="27" t="s">
        <v>206</v>
      </c>
      <c r="AH1" s="27" t="s">
        <v>159</v>
      </c>
      <c r="AI1" s="27" t="s">
        <v>207</v>
      </c>
      <c r="AJ1" s="27" t="s">
        <v>208</v>
      </c>
      <c r="AK1" s="27" t="s">
        <v>209</v>
      </c>
      <c r="AL1" s="27" t="s">
        <v>210</v>
      </c>
      <c r="AM1" s="27" t="s">
        <v>211</v>
      </c>
      <c r="AN1" s="27" t="s">
        <v>64</v>
      </c>
      <c r="AO1" s="27" t="s">
        <v>65</v>
      </c>
      <c r="AP1" s="27" t="s">
        <v>79</v>
      </c>
      <c r="AQ1" s="27" t="s">
        <v>89</v>
      </c>
      <c r="AR1" s="27" t="s">
        <v>91</v>
      </c>
      <c r="AS1" s="27" t="s">
        <v>155</v>
      </c>
      <c r="AT1" s="27" t="s">
        <v>212</v>
      </c>
      <c r="AU1" s="27" t="s">
        <v>213</v>
      </c>
      <c r="AV1" s="27" t="s">
        <v>156</v>
      </c>
      <c r="AW1" s="27" t="s">
        <v>157</v>
      </c>
      <c r="AX1" s="27" t="s">
        <v>214</v>
      </c>
      <c r="AY1" s="27" t="s">
        <v>215</v>
      </c>
      <c r="AZ1" s="27" t="s">
        <v>183</v>
      </c>
      <c r="BA1" s="27" t="s">
        <v>184</v>
      </c>
    </row>
    <row r="2" spans="1:53">
      <c r="A2" s="31">
        <v>28580</v>
      </c>
      <c r="B2" s="53">
        <f>filter!E2</f>
        <v>8.3756666666666657</v>
      </c>
      <c r="C2" s="53">
        <f>(RBA!B15-AVERAGE(RBA!$B$11:$B$192))</f>
        <v>1.3789670329670347</v>
      </c>
      <c r="D2" s="53">
        <f>(filter!E2-filter!AY2)</f>
        <v>-5.5776692821124367</v>
      </c>
      <c r="E2" s="52">
        <f>(filter!E2-filter!T2)</f>
        <v>0.19196246392885818</v>
      </c>
      <c r="F2" s="52">
        <f>filter!F2</f>
        <v>9.6933333333333334</v>
      </c>
      <c r="G2" s="53">
        <f>(RBA!C15-AVERAGE(RBA!$C$11:$C$192))</f>
        <v>2.4316272021629182</v>
      </c>
      <c r="H2" s="53">
        <f>(filter!F2-filter!AZ2)</f>
        <v>-4.7119826598435921</v>
      </c>
      <c r="I2" s="53">
        <f>(filter!F2-filter!U2)</f>
        <v>0.31918854012607767</v>
      </c>
      <c r="J2" s="53">
        <f>filter!B2</f>
        <v>11.850654054906146</v>
      </c>
      <c r="K2" s="53">
        <f>filter!Q2</f>
        <v>11.863110525544734</v>
      </c>
      <c r="L2" s="53">
        <f>(filter!B2-filter!Q2)*100</f>
        <v>-1.2456470638587902</v>
      </c>
      <c r="M2" s="53">
        <f>filter!C2</f>
        <v>11.242559270283678</v>
      </c>
      <c r="N2" s="53">
        <f>filter!R2</f>
        <v>11.238547388299978</v>
      </c>
      <c r="O2" s="53">
        <f>(filter!C2-filter!R2)*100</f>
        <v>0.40118819837005049</v>
      </c>
      <c r="P2" s="53">
        <f>LN(RBA!G15)</f>
        <v>4.0741418549045809</v>
      </c>
      <c r="Q2" s="53">
        <f>(filter!D2-filter!S2)*100</f>
        <v>-2.5411878637691565</v>
      </c>
      <c r="R2" s="53">
        <f>LN(RBA!F15)</f>
        <v>2.9423175901620882</v>
      </c>
      <c r="S2" s="53">
        <f>RBA!F15/RBA!F11-1</f>
        <v>7.9885727848393984E-2</v>
      </c>
      <c r="T2" s="53">
        <f>filter!I2</f>
        <v>10.19118892272242</v>
      </c>
      <c r="U2" s="53">
        <f>(filter!I2-AVERAGE(filter!$I$2:$I$179))</f>
        <v>6.097541314513971</v>
      </c>
      <c r="V2" s="53">
        <f>(filter!I2-filter!BA2)</f>
        <v>3.2354608173867119</v>
      </c>
      <c r="W2" s="53">
        <f>(filter!I2-filter!X2)</f>
        <v>0.95857246555879705</v>
      </c>
      <c r="X2" s="53">
        <f>LN(RBA!H15)</f>
        <v>3.0587070727153796</v>
      </c>
      <c r="Y2" s="53">
        <f>(RBA!H15/RBA!H11-1)*1</f>
        <v>8.6734693877551061E-2</v>
      </c>
      <c r="Z2" s="53">
        <f>filter!J2</f>
        <v>5.6738539967825528</v>
      </c>
      <c r="AA2" s="53">
        <f>(filter!J2-AVERAGE(filter!$J$2:$J$179))</f>
        <v>1.6456454456646838</v>
      </c>
      <c r="AB2" s="53">
        <f>(filter!J2-filter!BB2)</f>
        <v>-1.7439167406428426</v>
      </c>
      <c r="AC2" s="53">
        <f>(filter!J2-filter!Y2)</f>
        <v>-2.472500049839411</v>
      </c>
      <c r="AD2" s="53">
        <f>filter!K2</f>
        <v>8.0828533451484272</v>
      </c>
      <c r="AE2" s="53">
        <f>(filter!K2-AVERAGE(filter!$K$2:$K$179))</f>
        <v>3.3400240243005914</v>
      </c>
      <c r="AF2" s="53">
        <f>(filter!K2-filter!BC2)</f>
        <v>-3.0584428462313245</v>
      </c>
      <c r="AG2" s="53">
        <f>(filter!K2-filter!Z2)</f>
        <v>-3.3267390391458029</v>
      </c>
      <c r="AH2" s="53">
        <f>filter!O2</f>
        <v>6.8267660400895922</v>
      </c>
      <c r="AI2" s="53">
        <f>(filter!O2-AVERAGE(filter!$O$2:$O$179))</f>
        <v>2.8590985301130676</v>
      </c>
      <c r="AJ2" s="53">
        <f>(filter!O2-filter!BD2)</f>
        <v>-2.6965269788510779</v>
      </c>
      <c r="AK2" s="53">
        <f>(filter!O2-filter!AD2)</f>
        <v>-1.5310704930865748</v>
      </c>
      <c r="AL2" s="53">
        <f>LN(RBA!K15)</f>
        <v>3.5445759645075028</v>
      </c>
      <c r="AM2" s="53">
        <f>LN(RBA!L15)</f>
        <v>4.9058894043320462</v>
      </c>
      <c r="AN2" s="53">
        <f>(filter!L2-filter!AA2)*100</f>
        <v>-4.337130626390806</v>
      </c>
      <c r="AO2" s="53">
        <f>(filter!M2-filter!AB2)*100</f>
        <v>-0.42416755494674163</v>
      </c>
      <c r="AP2" s="53">
        <f>RBA!O15</f>
        <v>145.34529413584886</v>
      </c>
      <c r="AQ2" s="53">
        <f>RBA!Q15</f>
        <v>1.1392666666666666</v>
      </c>
      <c r="AR2" s="53">
        <f>1/AP2</f>
        <v>6.8801677133443137E-3</v>
      </c>
      <c r="AS2" s="53">
        <f>1/AQ2</f>
        <v>0.87775762186201656</v>
      </c>
      <c r="AT2" s="53">
        <f>LN(AR2)</f>
        <v>-4.979112250394417</v>
      </c>
      <c r="AU2" s="53">
        <f t="shared" ref="AU2:AU65" si="0">LN(AS2)</f>
        <v>-0.13038478056256167</v>
      </c>
      <c r="AV2" s="53">
        <f>RBA!T15*100</f>
        <v>1.5460871913319352</v>
      </c>
      <c r="AW2" s="53">
        <f>RBA!U15*100</f>
        <v>0.74594337252634757</v>
      </c>
      <c r="AX2" s="53">
        <f>AV2-AVERAGE($AV$2:$AV$179)</f>
        <v>1.5435130373186894</v>
      </c>
      <c r="AY2" s="53">
        <f>AW2-AVERAGE($AW$2:$AW$179)</f>
        <v>1.0094209633488282</v>
      </c>
      <c r="AZ2" s="53">
        <f>LN(RBA!K15)-LN(RBA!H15)</f>
        <v>0.48586889179212323</v>
      </c>
      <c r="BA2" s="53">
        <f>(AZ2-RBA!H1)*100</f>
        <v>-0.24773825942321359</v>
      </c>
    </row>
    <row r="3" spans="1:53">
      <c r="A3" s="31">
        <v>28671</v>
      </c>
      <c r="B3" s="53">
        <f>filter!E3</f>
        <v>8.6073333333333331</v>
      </c>
      <c r="C3" s="53">
        <f>(RBA!B16-AVERAGE(RBA!$B$11:$B$192))</f>
        <v>1.6106336996337021</v>
      </c>
      <c r="D3" s="53">
        <f>(filter!E3-filter!AY3)</f>
        <v>-5.2669804737024393</v>
      </c>
      <c r="E3" s="52">
        <f>(filter!E3-filter!T3)</f>
        <v>7.6483110945511967E-2</v>
      </c>
      <c r="F3" s="52">
        <f>filter!F3</f>
        <v>10.696666666666667</v>
      </c>
      <c r="G3" s="53">
        <f>(RBA!C16-AVERAGE(RBA!$C$11:$C$192))</f>
        <v>3.434960535496252</v>
      </c>
      <c r="H3" s="53">
        <f>(filter!F3-filter!AZ3)</f>
        <v>-3.6271813057578637</v>
      </c>
      <c r="I3" s="53">
        <f>(filter!F3-filter!U3)</f>
        <v>1.0055212738082275</v>
      </c>
      <c r="J3" s="53">
        <f>filter!B3</f>
        <v>11.858845784698588</v>
      </c>
      <c r="K3" s="53">
        <f>filter!Q3</f>
        <v>11.870211806526184</v>
      </c>
      <c r="L3" s="53">
        <f>(filter!B3-filter!Q3)*100</f>
        <v>-1.1366021827596384</v>
      </c>
      <c r="M3" s="53">
        <f>filter!C3</f>
        <v>11.264284602382491</v>
      </c>
      <c r="N3" s="53">
        <f>filter!R3</f>
        <v>11.245307865894466</v>
      </c>
      <c r="O3" s="53">
        <f>(filter!C3-filter!R3)*100</f>
        <v>1.897673648802467</v>
      </c>
      <c r="P3" s="53">
        <f>LN(RBA!G16)</f>
        <v>4.0943445622221004</v>
      </c>
      <c r="Q3" s="53">
        <f>(filter!D3-filter!S3)*100</f>
        <v>-0.67480813683680196</v>
      </c>
      <c r="R3" s="53">
        <f>LN(RBA!F16)</f>
        <v>2.9634541279469442</v>
      </c>
      <c r="S3" s="53">
        <f>RBA!F16/RBA!F12-1</f>
        <v>8.191059943514567E-2</v>
      </c>
      <c r="T3" s="53">
        <f>filter!I3</f>
        <v>8.454615113942392</v>
      </c>
      <c r="U3" s="53">
        <f>(filter!I3-AVERAGE(filter!$I$2:$I$179))</f>
        <v>4.3609675057339432</v>
      </c>
      <c r="V3" s="53">
        <f>(filter!I3-filter!BA3)</f>
        <v>1.5312269012295916</v>
      </c>
      <c r="W3" s="53">
        <f>(filter!I3-filter!X3)</f>
        <v>-0.80990693573244954</v>
      </c>
      <c r="X3" s="53">
        <f>LN(RBA!H16)</f>
        <v>3.0773122605464138</v>
      </c>
      <c r="Y3" s="53">
        <f>(RBA!H16/RBA!H12-1)*1</f>
        <v>7.9601990049751103E-2</v>
      </c>
      <c r="Z3" s="53">
        <f>filter!J3</f>
        <v>7.4420751324137075</v>
      </c>
      <c r="AA3" s="53">
        <f>(filter!J3-AVERAGE(filter!$J$2:$J$179))</f>
        <v>3.4138665812958386</v>
      </c>
      <c r="AB3" s="53">
        <f>(filter!J3-filter!BB3)</f>
        <v>6.2604532686702186E-2</v>
      </c>
      <c r="AC3" s="53">
        <f>(filter!J3-filter!Y3)</f>
        <v>-0.83622951656191447</v>
      </c>
      <c r="AD3" s="53">
        <f>filter!K3</f>
        <v>8.7128932210899439</v>
      </c>
      <c r="AE3" s="53">
        <f>(filter!K3-AVERAGE(filter!$K$2:$K$179))</f>
        <v>3.9700639002421081</v>
      </c>
      <c r="AF3" s="53">
        <f>(filter!K3-filter!BC3)</f>
        <v>-2.3561039096058316</v>
      </c>
      <c r="AG3" s="53">
        <f>(filter!K3-filter!Z3)</f>
        <v>-2.9696147021821506</v>
      </c>
      <c r="AH3" s="53">
        <f>filter!O3</f>
        <v>6.6906365711207503</v>
      </c>
      <c r="AI3" s="53">
        <f>(filter!O3-AVERAGE(filter!$O$2:$O$179))</f>
        <v>2.7229690611442257</v>
      </c>
      <c r="AJ3" s="53">
        <f>(filter!O3-filter!BD3)</f>
        <v>-2.769881018340099</v>
      </c>
      <c r="AK3" s="53">
        <f>(filter!O3-filter!AD3)</f>
        <v>-1.9566533195357323</v>
      </c>
      <c r="AL3" s="53">
        <f>LN(RBA!K16)</f>
        <v>3.5774729202895852</v>
      </c>
      <c r="AM3" s="53">
        <f>LN(RBA!L16)</f>
        <v>4.9402128297997097</v>
      </c>
      <c r="AN3" s="53">
        <f>(filter!L3-filter!AA3)*100</f>
        <v>-3.724268195990188</v>
      </c>
      <c r="AO3" s="53">
        <f>(filter!M3-filter!AB3)*100</f>
        <v>-2.0610272587351375E-2</v>
      </c>
      <c r="AP3" s="53">
        <f>RBA!O16</f>
        <v>139.68500376181964</v>
      </c>
      <c r="AQ3" s="53">
        <f>RBA!Q16</f>
        <v>1.1379666666666666</v>
      </c>
      <c r="AR3" s="53">
        <f t="shared" ref="AR3:AR66" si="1">1/AP3</f>
        <v>7.1589646208917654E-3</v>
      </c>
      <c r="AS3" s="53">
        <f t="shared" ref="AS3:AS66" si="2">1/AQ3</f>
        <v>0.87876036204926922</v>
      </c>
      <c r="AT3" s="53">
        <f t="shared" ref="AT3:AT66" si="3">LN(AR3)</f>
        <v>-4.9393899144867444</v>
      </c>
      <c r="AU3" s="53">
        <f t="shared" si="0"/>
        <v>-0.12924304412107343</v>
      </c>
      <c r="AV3" s="53">
        <f>RBA!T16*100</f>
        <v>3.9722335907672601</v>
      </c>
      <c r="AW3" s="53">
        <f>RBA!U16*100</f>
        <v>-0.11417364414883224</v>
      </c>
      <c r="AX3" s="53">
        <f t="shared" ref="AX3:AX66" si="4">AV3-AVERAGE($AV$2:$AV$179)</f>
        <v>3.9696594367540143</v>
      </c>
      <c r="AY3" s="53">
        <f t="shared" ref="AY3:AY66" si="5">AW3-AVERAGE($AW$2:$AW$179)</f>
        <v>0.14930394667364844</v>
      </c>
      <c r="AZ3" s="53">
        <f>LN(RBA!K16)-LN(RBA!H16)</f>
        <v>0.50016065974317137</v>
      </c>
      <c r="BA3" s="53">
        <f>(AZ3-AZ2)*100</f>
        <v>1.429176795104814</v>
      </c>
    </row>
    <row r="4" spans="1:53">
      <c r="A4" s="31">
        <v>28763</v>
      </c>
      <c r="B4" s="53">
        <f>filter!E4</f>
        <v>9.000333333333332</v>
      </c>
      <c r="C4" s="53">
        <f>(RBA!B17-AVERAGE(RBA!$B$11:$B$192))</f>
        <v>2.003633699633701</v>
      </c>
      <c r="D4" s="53">
        <f>(filter!E4-filter!AY4)</f>
        <v>-4.7949583319591103</v>
      </c>
      <c r="E4" s="52">
        <f>(filter!E4-filter!T4)</f>
        <v>0.12221711475553754</v>
      </c>
      <c r="F4" s="52">
        <f>filter!F4</f>
        <v>9.7533333333333321</v>
      </c>
      <c r="G4" s="53">
        <f>(RBA!C17-AVERAGE(RBA!$C$11:$C$192))</f>
        <v>2.4916272021629169</v>
      </c>
      <c r="H4" s="53">
        <f>(filter!F4-filter!AZ4)</f>
        <v>-4.4890466183388025</v>
      </c>
      <c r="I4" s="53">
        <f>(filter!F4-filter!U4)</f>
        <v>-0.25501215201387062</v>
      </c>
      <c r="J4" s="53">
        <f>filter!B4</f>
        <v>11.873936992324088</v>
      </c>
      <c r="K4" s="53">
        <f>filter!Q4</f>
        <v>11.87730530221349</v>
      </c>
      <c r="L4" s="53">
        <f>(filter!B4-filter!Q4)*100</f>
        <v>-0.33683098894012886</v>
      </c>
      <c r="M4" s="53">
        <f>filter!C4</f>
        <v>11.262153746538544</v>
      </c>
      <c r="N4" s="53">
        <f>filter!R4</f>
        <v>11.252070850915196</v>
      </c>
      <c r="O4" s="53">
        <f>(filter!C4-filter!R4)*100</f>
        <v>1.008289562334852</v>
      </c>
      <c r="P4" s="53">
        <f>LN(RBA!G17)</f>
        <v>4.0758410906575406</v>
      </c>
      <c r="Q4" s="53">
        <f>(filter!D4-filter!S4)*100</f>
        <v>-2.6774580556975458</v>
      </c>
      <c r="R4" s="53">
        <f>LN(RBA!F17)</f>
        <v>2.9812847463881349</v>
      </c>
      <c r="S4" s="53">
        <f>RBA!F17/RBA!F13-1</f>
        <v>8.2013543197865912E-2</v>
      </c>
      <c r="T4" s="53">
        <f>filter!I4</f>
        <v>7.1322473764762488</v>
      </c>
      <c r="U4" s="53">
        <f>(filter!I4-AVERAGE(filter!$I$2:$I$179))</f>
        <v>3.0385997682678001</v>
      </c>
      <c r="V4" s="53">
        <f>(filter!I4-filter!BA4)</f>
        <v>0.24119905638635508</v>
      </c>
      <c r="W4" s="53">
        <f>(filter!I4-filter!X4)</f>
        <v>-2.1647793735007888</v>
      </c>
      <c r="X4" s="53">
        <f>LN(RBA!H17)</f>
        <v>3.095577608523707</v>
      </c>
      <c r="Y4" s="53">
        <f>(RBA!H17/RBA!H13-1)*1</f>
        <v>7.8048780487804947E-2</v>
      </c>
      <c r="Z4" s="53">
        <f>filter!J4</f>
        <v>7.3061391909173619</v>
      </c>
      <c r="AA4" s="53">
        <f>(filter!J4-AVERAGE(filter!$J$2:$J$179))</f>
        <v>3.277930639799493</v>
      </c>
      <c r="AB4" s="53">
        <f>(filter!J4-filter!BB4)</f>
        <v>-3.5031271111253481E-2</v>
      </c>
      <c r="AC4" s="53">
        <f>(filter!J4-filter!Y4)</f>
        <v>-1.1025707478807689</v>
      </c>
      <c r="AD4" s="53">
        <f>filter!K4</f>
        <v>9.6898537882144442</v>
      </c>
      <c r="AE4" s="53">
        <f>(filter!K4-AVERAGE(filter!$K$2:$K$179))</f>
        <v>4.9470244673666084</v>
      </c>
      <c r="AF4" s="53">
        <f>(filter!K4-filter!BC4)</f>
        <v>-1.3068442817973551</v>
      </c>
      <c r="AG4" s="53">
        <f>(filter!K4-filter!Z4)</f>
        <v>-2.2634904621360548</v>
      </c>
      <c r="AH4" s="53">
        <f>filter!O4</f>
        <v>6.9527492132346689</v>
      </c>
      <c r="AI4" s="53">
        <f>(filter!O4-AVERAGE(filter!$O$2:$O$179))</f>
        <v>2.9850817032581443</v>
      </c>
      <c r="AJ4" s="53">
        <f>(filter!O4-filter!BD4)</f>
        <v>-2.4449929467463596</v>
      </c>
      <c r="AK4" s="53">
        <f>(filter!O4-filter!AD4)</f>
        <v>-1.9830371158439499</v>
      </c>
      <c r="AL4" s="53">
        <f>LN(RBA!K17)</f>
        <v>3.6063398818668126</v>
      </c>
      <c r="AM4" s="53">
        <f>LN(RBA!L17)</f>
        <v>4.9697438527201792</v>
      </c>
      <c r="AN4" s="53">
        <f>(filter!L4-filter!AA4)*100</f>
        <v>-3.5116944794336913</v>
      </c>
      <c r="AO4" s="53">
        <f>(filter!M4-filter!AB4)*100</f>
        <v>-9.6028140225623559E-2</v>
      </c>
      <c r="AP4" s="53">
        <f>RBA!O17</f>
        <v>132.31288854645999</v>
      </c>
      <c r="AQ4" s="53">
        <f>RBA!Q17</f>
        <v>1.1546000000000001</v>
      </c>
      <c r="AR4" s="53">
        <f t="shared" si="1"/>
        <v>7.5578427089426194E-3</v>
      </c>
      <c r="AS4" s="53">
        <f t="shared" si="2"/>
        <v>0.86610081413476525</v>
      </c>
      <c r="AT4" s="53">
        <f t="shared" si="3"/>
        <v>-4.8851694854724252</v>
      </c>
      <c r="AU4" s="53">
        <f t="shared" si="0"/>
        <v>-0.1437539636446962</v>
      </c>
      <c r="AV4" s="53">
        <f>RBA!T17*100</f>
        <v>5.4220429014319116</v>
      </c>
      <c r="AW4" s="53">
        <f>RBA!U17*100</f>
        <v>1.4510919523622823</v>
      </c>
      <c r="AX4" s="53">
        <f t="shared" si="4"/>
        <v>5.4194687474186658</v>
      </c>
      <c r="AY4" s="53">
        <f t="shared" si="5"/>
        <v>1.714569543184763</v>
      </c>
      <c r="AZ4" s="53">
        <f>LN(RBA!K17)-LN(RBA!H17)</f>
        <v>0.51076227334310564</v>
      </c>
      <c r="BA4" s="53">
        <f t="shared" ref="BA4:BA67" si="6">(AZ4-AZ3)*100</f>
        <v>1.0601613599934279</v>
      </c>
    </row>
    <row r="5" spans="1:53">
      <c r="A5" s="31">
        <v>28855</v>
      </c>
      <c r="B5" s="53">
        <f>filter!E5</f>
        <v>8.5613333333333319</v>
      </c>
      <c r="C5" s="53">
        <f>(RBA!B18-AVERAGE(RBA!$B$11:$B$192))</f>
        <v>1.5646336996337009</v>
      </c>
      <c r="D5" s="53">
        <f>(filter!E5-filter!AY5)</f>
        <v>-5.1549361902157802</v>
      </c>
      <c r="E5" s="52">
        <f>(filter!E5-filter!T5)</f>
        <v>-0.66433663645869601</v>
      </c>
      <c r="F5" s="52">
        <f>filter!F5</f>
        <v>9.2299999999999986</v>
      </c>
      <c r="G5" s="53">
        <f>(RBA!C18-AVERAGE(RBA!$C$11:$C$192))</f>
        <v>1.9682938688295835</v>
      </c>
      <c r="H5" s="53">
        <f>(filter!F5-filter!AZ5)</f>
        <v>-4.9309119309197413</v>
      </c>
      <c r="I5" s="53">
        <f>(filter!F5-filter!U5)</f>
        <v>-1.0965730143072534</v>
      </c>
      <c r="J5" s="53">
        <f>filter!B5</f>
        <v>11.882176003610741</v>
      </c>
      <c r="K5" s="53">
        <f>filter!Q5</f>
        <v>11.884376123548865</v>
      </c>
      <c r="L5" s="53">
        <f>(filter!B5-filter!Q5)*100</f>
        <v>-0.22001199381236347</v>
      </c>
      <c r="M5" s="53">
        <f>filter!C5</f>
        <v>11.251833390925226</v>
      </c>
      <c r="N5" s="53">
        <f>filter!R5</f>
        <v>11.258850711248716</v>
      </c>
      <c r="O5" s="53">
        <f>(filter!C5-filter!R5)*100</f>
        <v>-0.70173203234897841</v>
      </c>
      <c r="P5" s="53">
        <f>LN(RBA!G18)</f>
        <v>4.0690267542378109</v>
      </c>
      <c r="Q5" s="53">
        <f>(filter!D5-filter!S5)*100</f>
        <v>-3.507596220160103</v>
      </c>
      <c r="R5" s="53">
        <f>LN(RBA!F18)</f>
        <v>2.9990792393960262</v>
      </c>
      <c r="S5" s="53">
        <f>RBA!F18/RBA!F14-1</f>
        <v>8.5715939588211665E-2</v>
      </c>
      <c r="T5" s="53">
        <f>filter!I5</f>
        <v>7.1177972031564645</v>
      </c>
      <c r="U5" s="53">
        <f>(filter!I5-AVERAGE(filter!$I$2:$I$179))</f>
        <v>3.0241495949480157</v>
      </c>
      <c r="V5" s="53">
        <f>(filter!I5-filter!BA5)</f>
        <v>0.2590887756894773</v>
      </c>
      <c r="W5" s="53">
        <f>(filter!I5-filter!X5)</f>
        <v>-2.2124262708698916</v>
      </c>
      <c r="X5" s="53">
        <f>LN(RBA!H18)</f>
        <v>3.1179499062782403</v>
      </c>
      <c r="Y5" s="53">
        <f>(RBA!H18/RBA!H14-1)*1</f>
        <v>7.6190476190476364E-2</v>
      </c>
      <c r="Z5" s="53">
        <f>filter!J5</f>
        <v>8.9489191018131944</v>
      </c>
      <c r="AA5" s="53">
        <f>(filter!J5-AVERAGE(filter!$J$2:$J$179))</f>
        <v>4.9207105506953255</v>
      </c>
      <c r="AB5" s="53">
        <f>(filter!J5-filter!BB5)</f>
        <v>1.6460487774829691</v>
      </c>
      <c r="AC5" s="53">
        <f>(filter!J5-filter!Y5)</f>
        <v>0.41341714170270372</v>
      </c>
      <c r="AD5" s="53">
        <f>filter!K5</f>
        <v>11.464333185644662</v>
      </c>
      <c r="AE5" s="53">
        <f>(filter!K5-AVERAGE(filter!$K$2:$K$179))</f>
        <v>6.7215038647968264</v>
      </c>
      <c r="AF5" s="53">
        <f>(filter!K5-filter!BC5)</f>
        <v>0.53993417631684082</v>
      </c>
      <c r="AG5" s="53">
        <f>(filter!K5-filter!Z5)</f>
        <v>-0.75383295879645651</v>
      </c>
      <c r="AH5" s="53">
        <f>filter!O5</f>
        <v>7.6519981004224435</v>
      </c>
      <c r="AI5" s="53">
        <f>(filter!O5-AVERAGE(filter!$O$2:$O$179))</f>
        <v>3.6843305904459189</v>
      </c>
      <c r="AJ5" s="53">
        <f>(filter!O5-filter!BD5)</f>
        <v>-1.6829686300787641</v>
      </c>
      <c r="AK5" s="53">
        <f>(filter!O5-filter!AD5)</f>
        <v>-1.569147920637243</v>
      </c>
      <c r="AL5" s="53">
        <f>LN(RBA!K18)</f>
        <v>3.6352149295282432</v>
      </c>
      <c r="AM5" s="53">
        <f>LN(RBA!L18)</f>
        <v>4.9956705453708823</v>
      </c>
      <c r="AN5" s="53">
        <f>(filter!L5-filter!AA5)*100</f>
        <v>-3.2905630735517111</v>
      </c>
      <c r="AO5" s="53">
        <f>(filter!M5-filter!AB5)*100</f>
        <v>-0.53133594397687389</v>
      </c>
      <c r="AP5" s="53">
        <f>RBA!O18</f>
        <v>129.76419156733104</v>
      </c>
      <c r="AQ5" s="53">
        <f>RBA!Q18</f>
        <v>1.1586333333333334</v>
      </c>
      <c r="AR5" s="53">
        <f t="shared" si="1"/>
        <v>7.7062862097909942E-3</v>
      </c>
      <c r="AS5" s="53">
        <f t="shared" si="2"/>
        <v>0.86308581949998553</v>
      </c>
      <c r="AT5" s="53">
        <f t="shared" si="3"/>
        <v>-4.865718892306325</v>
      </c>
      <c r="AU5" s="53">
        <f t="shared" si="0"/>
        <v>-0.14724114962155427</v>
      </c>
      <c r="AV5" s="53">
        <f>RBA!T18*100</f>
        <v>1.9450593166100205</v>
      </c>
      <c r="AW5" s="53">
        <f>RBA!U18*100</f>
        <v>0.34871859768579871</v>
      </c>
      <c r="AX5" s="53">
        <f t="shared" si="4"/>
        <v>1.9424851625967747</v>
      </c>
      <c r="AY5" s="53">
        <f t="shared" si="5"/>
        <v>0.61219618850827939</v>
      </c>
      <c r="AZ5" s="53">
        <f>LN(RBA!K18)-LN(RBA!H18)</f>
        <v>0.5172650232500029</v>
      </c>
      <c r="BA5" s="53">
        <f t="shared" si="6"/>
        <v>0.65027499068972539</v>
      </c>
    </row>
    <row r="6" spans="1:53">
      <c r="A6" s="31">
        <v>28945</v>
      </c>
      <c r="B6" s="53">
        <f>filter!E6</f>
        <v>8.0619999999999994</v>
      </c>
      <c r="C6" s="53">
        <f>(RBA!B19-AVERAGE(RBA!$B$11:$B$192))</f>
        <v>1.0653003663003684</v>
      </c>
      <c r="D6" s="53">
        <f>(filter!E6-filter!AY6)</f>
        <v>-5.5752473818057826</v>
      </c>
      <c r="E6" s="52">
        <f>(filter!E6-filter!T6)</f>
        <v>-1.5117556402115451</v>
      </c>
      <c r="F6" s="52">
        <f>filter!F6</f>
        <v>8.7566666666666659</v>
      </c>
      <c r="G6" s="53">
        <f>(RBA!C19-AVERAGE(RBA!$C$11:$C$192))</f>
        <v>1.4949605354962507</v>
      </c>
      <c r="H6" s="53">
        <f>(filter!F6-filter!AZ6)</f>
        <v>-5.3227772435006795</v>
      </c>
      <c r="I6" s="53">
        <f>(filter!F6-filter!U6)</f>
        <v>-1.889829874110621</v>
      </c>
      <c r="J6" s="53">
        <f>filter!B6</f>
        <v>11.909228731286007</v>
      </c>
      <c r="K6" s="53">
        <f>filter!Q6</f>
        <v>11.891407276280839</v>
      </c>
      <c r="L6" s="53">
        <f>(filter!B6-filter!Q6)*100</f>
        <v>1.7821455005167408</v>
      </c>
      <c r="M6" s="53">
        <f>filter!C6</f>
        <v>11.262577712165138</v>
      </c>
      <c r="N6" s="53">
        <f>filter!R6</f>
        <v>11.265668116591337</v>
      </c>
      <c r="O6" s="53">
        <f>(filter!C6-filter!R6)*100</f>
        <v>-0.30904044261994557</v>
      </c>
      <c r="P6" s="53">
        <f>LN(RBA!G19)</f>
        <v>4.0859763125515842</v>
      </c>
      <c r="Q6" s="53">
        <f>(filter!D6-filter!S6)*100</f>
        <v>-1.9540632625719034</v>
      </c>
      <c r="R6" s="53">
        <f>LN(RBA!F19)</f>
        <v>3.0208986894880927</v>
      </c>
      <c r="S6" s="53">
        <f>RBA!F19/RBA!F15-1</f>
        <v>8.1751080888544658E-2</v>
      </c>
      <c r="T6" s="53">
        <f>filter!I6</f>
        <v>8.7277800368266991</v>
      </c>
      <c r="U6" s="53">
        <f>(filter!I6-AVERAGE(filter!$I$2:$I$179))</f>
        <v>4.6341324286182504</v>
      </c>
      <c r="V6" s="53">
        <f>(filter!I6-filter!BA6)</f>
        <v>1.9014115019826194</v>
      </c>
      <c r="W6" s="53">
        <f>(filter!I6-filter!X6)</f>
        <v>-0.63507211384380646</v>
      </c>
      <c r="X6" s="53">
        <f>LN(RBA!H19)</f>
        <v>3.1354942159291497</v>
      </c>
      <c r="Y6" s="53">
        <f>(RBA!H19/RBA!H15-1)*1</f>
        <v>7.9812206572769995E-2</v>
      </c>
      <c r="Z6" s="53">
        <f>filter!J6</f>
        <v>7.0177238603638097</v>
      </c>
      <c r="AA6" s="53">
        <f>(filter!J6-AVERAGE(filter!$J$2:$J$179))</f>
        <v>2.9895153092459408</v>
      </c>
      <c r="AB6" s="53">
        <f>(filter!J6-filter!BB6)</f>
        <v>-0.24684632626802472</v>
      </c>
      <c r="AC6" s="53">
        <f>(filter!J6-filter!Y6)</f>
        <v>-1.6381997898524672</v>
      </c>
      <c r="AD6" s="53">
        <f>filter!K6</f>
        <v>12.050509525919365</v>
      </c>
      <c r="AE6" s="53">
        <f>(filter!K6-AVERAGE(filter!$K$2:$K$179))</f>
        <v>7.307680205071529</v>
      </c>
      <c r="AF6" s="53">
        <f>(filter!K6-filter!BC6)</f>
        <v>1.1984095772755197</v>
      </c>
      <c r="AG6" s="53">
        <f>(filter!K6-filter!Z6)</f>
        <v>-0.42111417699742937</v>
      </c>
      <c r="AH6" s="53">
        <f>filter!O6</f>
        <v>7.905655496016557</v>
      </c>
      <c r="AI6" s="53">
        <f>(filter!O6-AVERAGE(filter!$O$2:$O$179))</f>
        <v>3.9379879860400324</v>
      </c>
      <c r="AJ6" s="53">
        <f>(filter!O6-filter!BD6)</f>
        <v>-1.3665358050048297</v>
      </c>
      <c r="AK6" s="53">
        <f>(filter!O6-filter!AD6)</f>
        <v>-1.5942942450028355</v>
      </c>
      <c r="AL6" s="53">
        <f>LN(RBA!K19)</f>
        <v>3.681300808590386</v>
      </c>
      <c r="AM6" s="53">
        <f>LN(RBA!L19)</f>
        <v>5.033224883875385</v>
      </c>
      <c r="AN6" s="53">
        <f>(filter!L6-filter!AA6)*100</f>
        <v>-1.3333662633798316</v>
      </c>
      <c r="AO6" s="53">
        <f>(filter!M6-filter!AB6)*100</f>
        <v>0.19700193224512219</v>
      </c>
      <c r="AP6" s="53">
        <f>RBA!O19</f>
        <v>131.01433363300686</v>
      </c>
      <c r="AQ6" s="53">
        <f>RBA!Q19</f>
        <v>1.1266333333333334</v>
      </c>
      <c r="AR6" s="53">
        <f t="shared" si="1"/>
        <v>7.6327526330147045E-3</v>
      </c>
      <c r="AS6" s="53">
        <f t="shared" si="2"/>
        <v>0.88760022485872359</v>
      </c>
      <c r="AT6" s="53">
        <f t="shared" si="3"/>
        <v>-4.8753067342613967</v>
      </c>
      <c r="AU6" s="53">
        <f t="shared" si="0"/>
        <v>-0.11923383459033282</v>
      </c>
      <c r="AV6" s="53">
        <f>RBA!T19*100</f>
        <v>-0.95878419550716742</v>
      </c>
      <c r="AW6" s="53">
        <f>RBA!U19*100</f>
        <v>-2.8007315031221407</v>
      </c>
      <c r="AX6" s="53">
        <f t="shared" si="4"/>
        <v>-0.9613583495204131</v>
      </c>
      <c r="AY6" s="53">
        <f t="shared" si="5"/>
        <v>-2.53725391229966</v>
      </c>
      <c r="AZ6" s="53">
        <f>LN(RBA!K19)-LN(RBA!H19)</f>
        <v>0.54580659266123632</v>
      </c>
      <c r="BA6" s="53">
        <f t="shared" si="6"/>
        <v>2.8541569411233425</v>
      </c>
    </row>
    <row r="7" spans="1:53">
      <c r="A7" s="31">
        <v>29036</v>
      </c>
      <c r="B7" s="53">
        <f>filter!E7</f>
        <v>8.9236666666666675</v>
      </c>
      <c r="C7" s="53">
        <f>(RBA!B20-AVERAGE(RBA!$B$11:$B$192))</f>
        <v>1.9269670329670365</v>
      </c>
      <c r="D7" s="53">
        <f>(filter!E7-filter!AY7)</f>
        <v>-4.6345585733957844</v>
      </c>
      <c r="E7" s="52">
        <f>(filter!E7-filter!T7)</f>
        <v>-0.9985355169529182</v>
      </c>
      <c r="F7" s="52">
        <f>filter!F7</f>
        <v>10.406666666666666</v>
      </c>
      <c r="G7" s="53">
        <f>(RBA!C20-AVERAGE(RBA!$C$11:$C$192))</f>
        <v>3.1449605354962511</v>
      </c>
      <c r="H7" s="53">
        <f>(filter!F7-filter!AZ7)</f>
        <v>-3.5913092227482846</v>
      </c>
      <c r="I7" s="53">
        <f>(filter!F7-filter!U7)</f>
        <v>-0.56143260099539916</v>
      </c>
      <c r="J7" s="53">
        <f>filter!B7</f>
        <v>11.8930522520632</v>
      </c>
      <c r="K7" s="53">
        <f>filter!Q7</f>
        <v>11.898380391082988</v>
      </c>
      <c r="L7" s="53">
        <f>(filter!B7-filter!Q7)*100</f>
        <v>-0.53281390197881251</v>
      </c>
      <c r="M7" s="53">
        <f>filter!C7</f>
        <v>11.26706328896891</v>
      </c>
      <c r="N7" s="53">
        <f>filter!R7</f>
        <v>11.272539350814171</v>
      </c>
      <c r="O7" s="53">
        <f>(filter!C7-filter!R7)*100</f>
        <v>-0.54760618452611709</v>
      </c>
      <c r="P7" s="53">
        <f>LN(RBA!G20)</f>
        <v>4.1255201796905503</v>
      </c>
      <c r="Q7" s="53">
        <f>(filter!D7-filter!S7)*100</f>
        <v>1.8720578826588508</v>
      </c>
      <c r="R7" s="53">
        <f>LN(RBA!F20)</f>
        <v>3.052375444397597</v>
      </c>
      <c r="S7" s="53">
        <f>RBA!F20/RBA!F16-1</f>
        <v>9.2994652244165144E-2</v>
      </c>
      <c r="T7" s="53">
        <f>filter!I7</f>
        <v>12.59070196380161</v>
      </c>
      <c r="U7" s="53">
        <f>(filter!I7-AVERAGE(filter!$I$2:$I$179))</f>
        <v>8.4970543555931606</v>
      </c>
      <c r="V7" s="53">
        <f>(filter!I7-filter!BA7)</f>
        <v>5.7966733215804371</v>
      </c>
      <c r="W7" s="53">
        <f>(filter!I7-filter!X7)</f>
        <v>3.1984320214637094</v>
      </c>
      <c r="X7" s="53">
        <f>LN(RBA!H20)</f>
        <v>3.1612467120315646</v>
      </c>
      <c r="Y7" s="53">
        <f>(RBA!H20/RBA!H16-1)*1</f>
        <v>8.7557603686636121E-2</v>
      </c>
      <c r="Z7" s="53">
        <f>filter!J7</f>
        <v>10.300998440965905</v>
      </c>
      <c r="AA7" s="53">
        <f>(filter!J7-AVERAGE(filter!$J$2:$J$179))</f>
        <v>6.2727898898480365</v>
      </c>
      <c r="AB7" s="53">
        <f>(filter!J7-filter!BB7)</f>
        <v>3.0747283920324611</v>
      </c>
      <c r="AC7" s="53">
        <f>(filter!J7-filter!Y7)</f>
        <v>1.533522108833278</v>
      </c>
      <c r="AD7" s="53">
        <f>filter!K7</f>
        <v>12.178112538768278</v>
      </c>
      <c r="AE7" s="53">
        <f>(filter!K7-AVERAGE(filter!$K$2:$K$179))</f>
        <v>7.4352832179204427</v>
      </c>
      <c r="AF7" s="53">
        <f>(filter!K7-filter!BC7)</f>
        <v>1.3983116508084095</v>
      </c>
      <c r="AG7" s="53">
        <f>(filter!K7-filter!Z7)</f>
        <v>-0.52978333878284189</v>
      </c>
      <c r="AH7" s="53">
        <f>filter!O7</f>
        <v>8.6471806158033502</v>
      </c>
      <c r="AI7" s="53">
        <f>(filter!O7-AVERAGE(filter!$O$2:$O$179))</f>
        <v>4.6795131058268256</v>
      </c>
      <c r="AJ7" s="53">
        <f>(filter!O7-filter!BD7)</f>
        <v>-0.56223525573821576</v>
      </c>
      <c r="AK7" s="53">
        <f>(filter!O7-filter!AD7)</f>
        <v>-1.1206169301236955</v>
      </c>
      <c r="AL7" s="53">
        <f>LN(RBA!K20)</f>
        <v>3.7289411596877828</v>
      </c>
      <c r="AM7" s="53">
        <f>LN(RBA!L20)</f>
        <v>5.0663537828526</v>
      </c>
      <c r="AN7" s="53">
        <f>(filter!L7-filter!AA7)*100</f>
        <v>0.80354979977057539</v>
      </c>
      <c r="AO7" s="53">
        <f>(filter!M7-filter!AB7)*100</f>
        <v>0.48434703902628939</v>
      </c>
      <c r="AP7" s="53">
        <f>RBA!O20</f>
        <v>133.01982475109796</v>
      </c>
      <c r="AQ7" s="53">
        <f>RBA!Q20</f>
        <v>1.1094333333333335</v>
      </c>
      <c r="AR7" s="53">
        <f t="shared" si="1"/>
        <v>7.5176764205723851E-3</v>
      </c>
      <c r="AS7" s="53">
        <f t="shared" si="2"/>
        <v>0.90136105519334186</v>
      </c>
      <c r="AT7" s="53">
        <f t="shared" si="3"/>
        <v>-4.8904981753926045</v>
      </c>
      <c r="AU7" s="53">
        <f t="shared" si="0"/>
        <v>-0.10384937445887477</v>
      </c>
      <c r="AV7" s="53">
        <f>RBA!T20*100</f>
        <v>-1.5191441131207739</v>
      </c>
      <c r="AW7" s="53">
        <f>RBA!U20*100</f>
        <v>-1.5384460131457987</v>
      </c>
      <c r="AX7" s="53">
        <f t="shared" si="4"/>
        <v>-1.5217182671340197</v>
      </c>
      <c r="AY7" s="53">
        <f t="shared" si="5"/>
        <v>-1.274968422323318</v>
      </c>
      <c r="AZ7" s="53">
        <f>LN(RBA!K20)-LN(RBA!H20)</f>
        <v>0.56769444765621824</v>
      </c>
      <c r="BA7" s="53">
        <f t="shared" si="6"/>
        <v>2.1887854994981915</v>
      </c>
    </row>
    <row r="8" spans="1:53">
      <c r="A8" s="31">
        <v>29128</v>
      </c>
      <c r="B8" s="53">
        <f>filter!E8</f>
        <v>10.033333333333333</v>
      </c>
      <c r="C8" s="53">
        <f>(RBA!B21-AVERAGE(RBA!$B$11:$B$192))</f>
        <v>3.0366336996337022</v>
      </c>
      <c r="D8" s="53">
        <f>(filter!E8-filter!AY8)</f>
        <v>-3.4458697649857886</v>
      </c>
      <c r="E8" s="52">
        <f>(filter!E8-filter!T8)</f>
        <v>-0.23656037319092071</v>
      </c>
      <c r="F8" s="52">
        <f>filter!F8</f>
        <v>9.836666666666666</v>
      </c>
      <c r="G8" s="53">
        <f>(RBA!C21-AVERAGE(RBA!$C$11:$C$192))</f>
        <v>2.5749605354962508</v>
      </c>
      <c r="H8" s="53">
        <f>(filter!F8-filter!AZ8)</f>
        <v>-4.0798412019958903</v>
      </c>
      <c r="I8" s="53">
        <f>(filter!F8-filter!U8)</f>
        <v>-1.4535165875283553</v>
      </c>
      <c r="J8" s="53">
        <f>filter!B8</f>
        <v>11.902328939531042</v>
      </c>
      <c r="K8" s="53">
        <f>filter!Q8</f>
        <v>11.905288237038256</v>
      </c>
      <c r="L8" s="53">
        <f>(filter!B8-filter!Q8)*100</f>
        <v>-0.29592975072141314</v>
      </c>
      <c r="M8" s="53">
        <f>filter!C8</f>
        <v>11.268481665485314</v>
      </c>
      <c r="N8" s="53">
        <f>filter!R8</f>
        <v>11.279478766285553</v>
      </c>
      <c r="O8" s="53">
        <f>(filter!C8-filter!R8)*100</f>
        <v>-1.0997100800238968</v>
      </c>
      <c r="P8" s="53">
        <f>LN(RBA!G21)</f>
        <v>4.1255201796905503</v>
      </c>
      <c r="Q8" s="53">
        <f>(filter!D8-filter!S8)*100</f>
        <v>1.764046565078381</v>
      </c>
      <c r="R8" s="53">
        <f>LN(RBA!F21)</f>
        <v>3.0771758224819803</v>
      </c>
      <c r="S8" s="53">
        <f>RBA!F21/RBA!F17-1</f>
        <v>0.10063917154668922</v>
      </c>
      <c r="T8" s="53">
        <f>filter!I8</f>
        <v>9.9201512337534687</v>
      </c>
      <c r="U8" s="53">
        <f>(filter!I8-AVERAGE(filter!$I$2:$I$179))</f>
        <v>5.82650362554502</v>
      </c>
      <c r="V8" s="53">
        <f>(filter!I8-filter!BA8)</f>
        <v>3.1584624841552023</v>
      </c>
      <c r="W8" s="53">
        <f>(filter!I8-filter!X8)</f>
        <v>0.50471414236766954</v>
      </c>
      <c r="X8" s="53">
        <f>LN(RBA!H21)</f>
        <v>3.1863526331626408</v>
      </c>
      <c r="Y8" s="53">
        <f>(RBA!H21/RBA!H17-1)*1</f>
        <v>9.5022624434389025E-2</v>
      </c>
      <c r="Z8" s="53">
        <f>filter!J8</f>
        <v>10.042368452430503</v>
      </c>
      <c r="AA8" s="53">
        <f>(filter!J8-AVERAGE(filter!$J$2:$J$179))</f>
        <v>6.0141599013126346</v>
      </c>
      <c r="AB8" s="53">
        <f>(filter!J8-filter!BB8)</f>
        <v>2.8543985411954491</v>
      </c>
      <c r="AC8" s="53">
        <f>(filter!J8-filter!Y8)</f>
        <v>1.1757309984224857</v>
      </c>
      <c r="AD8" s="53">
        <f>filter!K8</f>
        <v>13.095259193619851</v>
      </c>
      <c r="AE8" s="53">
        <f>(filter!K8-AVERAGE(filter!$K$2:$K$179))</f>
        <v>8.3524298727720154</v>
      </c>
      <c r="AF8" s="53">
        <f>(filter!K8-filter!BC8)</f>
        <v>2.3877573663439584</v>
      </c>
      <c r="AG8" s="53">
        <f>(filter!K8-filter!Z8)</f>
        <v>0.17436076986279048</v>
      </c>
      <c r="AH8" s="53">
        <f>filter!O8</f>
        <v>10.142068200504662</v>
      </c>
      <c r="AI8" s="53">
        <f>(filter!O8-AVERAGE(filter!$O$2:$O$179))</f>
        <v>6.1744006905281372</v>
      </c>
      <c r="AJ8" s="53">
        <f>(filter!O8-filter!BD8)</f>
        <v>0.99542775844291675</v>
      </c>
      <c r="AK8" s="53">
        <f>(filter!O8-filter!AD8)</f>
        <v>0.12277514165583803</v>
      </c>
      <c r="AL8" s="53">
        <f>LN(RBA!K21)</f>
        <v>3.7643347325285421</v>
      </c>
      <c r="AM8" s="53">
        <f>LN(RBA!L21)</f>
        <v>5.087318518867213</v>
      </c>
      <c r="AN8" s="53">
        <f>(filter!L8-filter!AA8)*100</f>
        <v>1.7501832258595584</v>
      </c>
      <c r="AO8" s="53">
        <f>(filter!M8-filter!AB8)*100</f>
        <v>-0.44262600467748214</v>
      </c>
      <c r="AP8" s="53">
        <f>RBA!O21</f>
        <v>135.08118023638536</v>
      </c>
      <c r="AQ8" s="53">
        <f>RBA!Q21</f>
        <v>1.1294666666666668</v>
      </c>
      <c r="AR8" s="53">
        <f t="shared" si="1"/>
        <v>7.4029557503869125E-3</v>
      </c>
      <c r="AS8" s="53">
        <f t="shared" si="2"/>
        <v>0.88537362767087702</v>
      </c>
      <c r="AT8" s="53">
        <f t="shared" si="3"/>
        <v>-4.9058759327932728</v>
      </c>
      <c r="AU8" s="53">
        <f t="shared" si="0"/>
        <v>-0.12174554490714923</v>
      </c>
      <c r="AV8" s="53">
        <f>RBA!T21*100</f>
        <v>-1.5377757400668379</v>
      </c>
      <c r="AW8" s="53">
        <f>RBA!U21*100</f>
        <v>1.7896170448274449</v>
      </c>
      <c r="AX8" s="53">
        <f t="shared" si="4"/>
        <v>-1.5403498940800837</v>
      </c>
      <c r="AY8" s="53">
        <f t="shared" si="5"/>
        <v>2.0530946356499253</v>
      </c>
      <c r="AZ8" s="53">
        <f>LN(RBA!K21)-LN(RBA!H21)</f>
        <v>0.57798209936590128</v>
      </c>
      <c r="BA8" s="53">
        <f t="shared" si="6"/>
        <v>1.0287651709683043</v>
      </c>
    </row>
    <row r="9" spans="1:53">
      <c r="A9" s="31">
        <v>29220</v>
      </c>
      <c r="B9" s="53">
        <f>filter!E9</f>
        <v>9.1796666666666678</v>
      </c>
      <c r="C9" s="53">
        <f>(RBA!B22-AVERAGE(RBA!$B$11:$B$192))</f>
        <v>2.1829670329670368</v>
      </c>
      <c r="D9" s="53">
        <f>(filter!E9-filter!AY9)</f>
        <v>-4.2205142899091239</v>
      </c>
      <c r="E9" s="52">
        <f>(filter!E9-filter!T9)</f>
        <v>-1.4354235640688859</v>
      </c>
      <c r="F9" s="52">
        <f>filter!F9</f>
        <v>10.093333333333332</v>
      </c>
      <c r="G9" s="53">
        <f>(RBA!C22-AVERAGE(RBA!$C$11:$C$192))</f>
        <v>2.8316272021629167</v>
      </c>
      <c r="H9" s="53">
        <f>(filter!F9-filter!AZ9)</f>
        <v>-3.7417065145768298</v>
      </c>
      <c r="I9" s="53">
        <f>(filter!F9-filter!U9)</f>
        <v>-1.5178663309006328</v>
      </c>
      <c r="J9" s="53">
        <f>filter!B9</f>
        <v>11.921425961621914</v>
      </c>
      <c r="K9" s="53">
        <f>filter!Q9</f>
        <v>11.912120253142698</v>
      </c>
      <c r="L9" s="53">
        <f>(filter!B9-filter!Q9)*100</f>
        <v>0.93057084792160794</v>
      </c>
      <c r="M9" s="53">
        <f>filter!C9</f>
        <v>11.272635754821048</v>
      </c>
      <c r="N9" s="53">
        <f>filter!R9</f>
        <v>11.286497292835168</v>
      </c>
      <c r="O9" s="53">
        <f>(filter!C9-filter!R9)*100</f>
        <v>-1.3861538014120711</v>
      </c>
      <c r="P9" s="53">
        <f>LN(RBA!G22)</f>
        <v>4.1367652781060524</v>
      </c>
      <c r="Q9" s="53">
        <f>(filter!D9-filter!S9)*100</f>
        <v>2.8067262499190448</v>
      </c>
      <c r="R9" s="53">
        <f>LN(RBA!F22)</f>
        <v>3.0972670884538522</v>
      </c>
      <c r="S9" s="53">
        <f>RBA!F22/RBA!F18-1</f>
        <v>0.10316999508999847</v>
      </c>
      <c r="T9" s="53">
        <f>filter!I9</f>
        <v>8.0365063887486947</v>
      </c>
      <c r="U9" s="53">
        <f>(filter!I9-AVERAGE(filter!$I$2:$I$179))</f>
        <v>3.942858780540246</v>
      </c>
      <c r="V9" s="53">
        <f>(filter!I9-filter!BA9)</f>
        <v>1.3071575317733348</v>
      </c>
      <c r="W9" s="53">
        <f>(filter!I9-filter!X9)</f>
        <v>-1.3948064714361763</v>
      </c>
      <c r="X9" s="53">
        <f>LN(RBA!H22)</f>
        <v>3.2148678034706619</v>
      </c>
      <c r="Y9" s="53">
        <f>(RBA!H22/RBA!H18-1)*1</f>
        <v>0.1017699115044246</v>
      </c>
      <c r="Z9" s="53">
        <f>filter!J9</f>
        <v>11.406068123208494</v>
      </c>
      <c r="AA9" s="53">
        <f>(filter!J9-AVERAGE(filter!$J$2:$J$179))</f>
        <v>7.3778595720906246</v>
      </c>
      <c r="AB9" s="53">
        <f>(filter!J9-filter!BB9)</f>
        <v>4.2563983496718292</v>
      </c>
      <c r="AC9" s="53">
        <f>(filter!J9-filter!Y9)</f>
        <v>2.4552252078995487</v>
      </c>
      <c r="AD9" s="53">
        <f>filter!K9</f>
        <v>16.241470979175897</v>
      </c>
      <c r="AE9" s="53">
        <f>(filter!K9-AVERAGE(filter!$K$2:$K$179))</f>
        <v>11.498641658328062</v>
      </c>
      <c r="AF9" s="53">
        <f>(filter!K9-filter!BC9)</f>
        <v>5.6062682125839807</v>
      </c>
      <c r="AG9" s="53">
        <f>(filter!K9-filter!Z9)</f>
        <v>3.1372549968150576</v>
      </c>
      <c r="AH9" s="53">
        <f>filter!O9</f>
        <v>12.424984760851689</v>
      </c>
      <c r="AI9" s="53">
        <f>(filter!O9-AVERAGE(filter!$O$2:$O$179))</f>
        <v>8.4573172508751639</v>
      </c>
      <c r="AJ9" s="53">
        <f>(filter!O9-filter!BD9)</f>
        <v>3.3411197482697652</v>
      </c>
      <c r="AK9" s="53">
        <f>(filter!O9-filter!AD9)</f>
        <v>2.1766452435821115</v>
      </c>
      <c r="AL9" s="53">
        <f>LN(RBA!K22)</f>
        <v>3.7829616074750754</v>
      </c>
      <c r="AM9" s="53">
        <f>LN(RBA!L22)</f>
        <v>5.117634466422591</v>
      </c>
      <c r="AN9" s="53">
        <f>(filter!L9-filter!AA9)*100</f>
        <v>1.0641629716526602</v>
      </c>
      <c r="AO9" s="53">
        <f>(filter!M9-filter!AB9)*100</f>
        <v>-0.43213550294156633</v>
      </c>
      <c r="AP9" s="53">
        <f>RBA!O22</f>
        <v>136.77539860771714</v>
      </c>
      <c r="AQ9" s="53">
        <f>RBA!Q22</f>
        <v>1.0990333333333335</v>
      </c>
      <c r="AR9" s="53">
        <f t="shared" si="1"/>
        <v>7.3112563383425453E-3</v>
      </c>
      <c r="AS9" s="53">
        <f t="shared" si="2"/>
        <v>0.90989050984198216</v>
      </c>
      <c r="AT9" s="53">
        <f t="shared" si="3"/>
        <v>-4.9183401542773346</v>
      </c>
      <c r="AU9" s="53">
        <f t="shared" si="0"/>
        <v>-9.4431005565100062E-2</v>
      </c>
      <c r="AV9" s="53">
        <f>RBA!T22*100</f>
        <v>-1.2464221484061788</v>
      </c>
      <c r="AW9" s="53">
        <f>RBA!U22*100</f>
        <v>-2.731453934204922</v>
      </c>
      <c r="AX9" s="53">
        <f t="shared" si="4"/>
        <v>-1.2489963024194246</v>
      </c>
      <c r="AY9" s="53">
        <f t="shared" si="5"/>
        <v>-2.4679763433824413</v>
      </c>
      <c r="AZ9" s="53">
        <f>LN(RBA!K22)-LN(RBA!H22)</f>
        <v>0.56809380400441345</v>
      </c>
      <c r="BA9" s="53">
        <f t="shared" si="6"/>
        <v>-0.98882953614878311</v>
      </c>
    </row>
    <row r="10" spans="1:53">
      <c r="A10" s="31">
        <v>29311</v>
      </c>
      <c r="B10" s="53">
        <f>filter!E10</f>
        <v>9.5</v>
      </c>
      <c r="C10" s="53">
        <f>(RBA!B23-AVERAGE(RBA!$B$11:$B$192))</f>
        <v>2.503300366300369</v>
      </c>
      <c r="D10" s="53">
        <f>(filter!E10-filter!AY10)</f>
        <v>-3.8211588148324616</v>
      </c>
      <c r="E10" s="52">
        <f>(filter!E10-filter!T10)</f>
        <v>-1.4559039278302475</v>
      </c>
      <c r="F10" s="52">
        <f>filter!F10</f>
        <v>10.520000000000001</v>
      </c>
      <c r="G10" s="53">
        <f>(RBA!C23-AVERAGE(RBA!$C$11:$C$192))</f>
        <v>3.2582938688295862</v>
      </c>
      <c r="H10" s="53">
        <f>(filter!F10-filter!AZ10)</f>
        <v>-3.233571827157764</v>
      </c>
      <c r="I10" s="53">
        <f>(filter!F10-filter!U10)</f>
        <v>-1.4086912137695045</v>
      </c>
      <c r="J10" s="53">
        <f>filter!B10</f>
        <v>11.925908906116515</v>
      </c>
      <c r="K10" s="53">
        <f>filter!Q10</f>
        <v>11.918864028831431</v>
      </c>
      <c r="L10" s="53">
        <f>(filter!B10-filter!Q10)*100</f>
        <v>0.70448772850841834</v>
      </c>
      <c r="M10" s="53">
        <f>filter!C10</f>
        <v>11.285033156133814</v>
      </c>
      <c r="N10" s="53">
        <f>filter!R10</f>
        <v>11.293598987104703</v>
      </c>
      <c r="O10" s="53">
        <f>(filter!C10-filter!R10)*100</f>
        <v>-0.85658309708893654</v>
      </c>
      <c r="P10" s="53">
        <f>LN(RBA!G23)</f>
        <v>4.138361447638875</v>
      </c>
      <c r="Q10" s="53">
        <f>(filter!D10-filter!S10)*100</f>
        <v>2.9155185880449075</v>
      </c>
      <c r="R10" s="53">
        <f>LN(RBA!F23)</f>
        <v>3.119417626131213</v>
      </c>
      <c r="S10" s="53">
        <f>RBA!F23/RBA!F19-1</f>
        <v>0.10353530145070478</v>
      </c>
      <c r="T10" s="53">
        <f>filter!I10</f>
        <v>8.8602150709443048</v>
      </c>
      <c r="U10" s="53">
        <f>(filter!I10-AVERAGE(filter!$I$2:$I$179))</f>
        <v>4.7665674627358561</v>
      </c>
      <c r="V10" s="53">
        <f>(filter!I10-filter!BA10)</f>
        <v>2.1632061065918524</v>
      </c>
      <c r="W10" s="53">
        <f>(filter!I10-filter!X10)</f>
        <v>-0.57895688650046395</v>
      </c>
      <c r="X10" s="53">
        <f>LN(RBA!H23)</f>
        <v>3.2347491740244907</v>
      </c>
      <c r="Y10" s="53">
        <f>(RBA!H23/RBA!H19-1)*1</f>
        <v>0.10434782608695636</v>
      </c>
      <c r="Z10" s="53">
        <f>filter!J10</f>
        <v>7.9525482215315986</v>
      </c>
      <c r="AA10" s="53">
        <f>(filter!J10-AVERAGE(filter!$J$2:$J$179))</f>
        <v>3.9243396704137297</v>
      </c>
      <c r="AB10" s="53">
        <f>(filter!J10-filter!BB10)</f>
        <v>0.84117858569332427</v>
      </c>
      <c r="AC10" s="53">
        <f>(filter!J10-filter!Y10)</f>
        <v>-1.0657152258443219</v>
      </c>
      <c r="AD10" s="53">
        <f>filter!K10</f>
        <v>18</v>
      </c>
      <c r="AE10" s="53">
        <f>(filter!K10-AVERAGE(filter!$K$2:$K$179))</f>
        <v>13.257170679152164</v>
      </c>
      <c r="AF10" s="53">
        <f>(filter!K10-filter!BC10)</f>
        <v>7.4370962940920595</v>
      </c>
      <c r="AG10" s="53">
        <f>(filter!K10-filter!Z10)</f>
        <v>4.7484578303301515</v>
      </c>
      <c r="AH10" s="53">
        <f>filter!O10</f>
        <v>13.254444444444443</v>
      </c>
      <c r="AI10" s="53">
        <f>(filter!O10-AVERAGE(filter!$O$2:$O$179))</f>
        <v>9.2867769344679196</v>
      </c>
      <c r="AJ10" s="53">
        <f>(filter!O10-filter!BD10)</f>
        <v>4.23335486134234</v>
      </c>
      <c r="AK10" s="53">
        <f>(filter!O10-filter!AD10)</f>
        <v>2.8055275513067475</v>
      </c>
      <c r="AL10" s="53">
        <f>LN(RBA!K23)</f>
        <v>3.8297494779921388</v>
      </c>
      <c r="AM10" s="53">
        <f>LN(RBA!L23)</f>
        <v>5.1615980407170756</v>
      </c>
      <c r="AN10" s="53">
        <f>(filter!L10-filter!AA10)*100</f>
        <v>3.2467854396336371</v>
      </c>
      <c r="AO10" s="53">
        <f>(filter!M10-filter!AB10)*100</f>
        <v>0.94598095090869805</v>
      </c>
      <c r="AP10" s="53">
        <f>RBA!O23</f>
        <v>136.76362910306483</v>
      </c>
      <c r="AQ10" s="53">
        <f>RBA!Q23</f>
        <v>1.0962333333333334</v>
      </c>
      <c r="AR10" s="53">
        <f t="shared" si="1"/>
        <v>7.3118855251084469E-3</v>
      </c>
      <c r="AS10" s="53">
        <f t="shared" si="2"/>
        <v>0.91221455286283326</v>
      </c>
      <c r="AT10" s="53">
        <f t="shared" si="3"/>
        <v>-4.9182541007093441</v>
      </c>
      <c r="AU10" s="53">
        <f t="shared" si="0"/>
        <v>-9.1880061243947972E-2</v>
      </c>
      <c r="AV10" s="53">
        <f>RBA!T23*100</f>
        <v>8.6053567990518331E-3</v>
      </c>
      <c r="AW10" s="53">
        <f>RBA!U23*100</f>
        <v>-0.25509443211521043</v>
      </c>
      <c r="AX10" s="53">
        <f t="shared" si="4"/>
        <v>6.0312027858061444E-3</v>
      </c>
      <c r="AY10" s="53">
        <f t="shared" si="5"/>
        <v>8.383158707270244E-3</v>
      </c>
      <c r="AZ10" s="53">
        <f>LN(RBA!K23)-LN(RBA!H23)</f>
        <v>0.59500030396764814</v>
      </c>
      <c r="BA10" s="53">
        <f t="shared" si="6"/>
        <v>2.6906499963234687</v>
      </c>
    </row>
    <row r="11" spans="1:53">
      <c r="A11" s="31">
        <v>29402</v>
      </c>
      <c r="B11" s="53">
        <f>filter!E11</f>
        <v>12.708666666666666</v>
      </c>
      <c r="C11" s="53">
        <f>(RBA!B24-AVERAGE(RBA!$B$11:$B$192))</f>
        <v>5.7119670329670349</v>
      </c>
      <c r="D11" s="53">
        <f>(filter!E11-filter!AY11)</f>
        <v>-0.53347000642246556</v>
      </c>
      <c r="E11" s="52">
        <f>(filter!E11-filter!T11)</f>
        <v>1.4191168370091116</v>
      </c>
      <c r="F11" s="52">
        <f>filter!F11</f>
        <v>13.646666666666667</v>
      </c>
      <c r="G11" s="53">
        <f>(RBA!C24-AVERAGE(RBA!$C$11:$C$192))</f>
        <v>6.3849605354962513</v>
      </c>
      <c r="H11" s="53">
        <f>(filter!F11-filter!AZ11)</f>
        <v>-2.5437139738704317E-2</v>
      </c>
      <c r="I11" s="53">
        <f>(filter!F11-filter!U11)</f>
        <v>1.4074147143312246</v>
      </c>
      <c r="J11" s="53">
        <f>filter!B11</f>
        <v>11.928492707590321</v>
      </c>
      <c r="K11" s="53">
        <f>filter!Q11</f>
        <v>11.925512969607373</v>
      </c>
      <c r="L11" s="53">
        <f>(filter!B11-filter!Q11)*100</f>
        <v>0.29797379829474835</v>
      </c>
      <c r="M11" s="53">
        <f>filter!C11</f>
        <v>11.28838093274039</v>
      </c>
      <c r="N11" s="53">
        <f>filter!R11</f>
        <v>11.300779242274587</v>
      </c>
      <c r="O11" s="53">
        <f>(filter!C11-filter!R11)*100</f>
        <v>-1.2398309534196628</v>
      </c>
      <c r="P11" s="53">
        <f>LN(RBA!G24)</f>
        <v>4.1174098351530963</v>
      </c>
      <c r="Q11" s="53">
        <f>(filter!D11-filter!S11)*100</f>
        <v>0.80360844263980269</v>
      </c>
      <c r="R11" s="53">
        <f>LN(RBA!F24)</f>
        <v>3.1393521555777681</v>
      </c>
      <c r="S11" s="53">
        <f>RBA!F24/RBA!F20-1</f>
        <v>9.0871274317883888E-2</v>
      </c>
      <c r="T11" s="53">
        <f>filter!I11</f>
        <v>7.9738117786220322</v>
      </c>
      <c r="U11" s="53">
        <f>(filter!I11-AVERAGE(filter!$I$2:$I$179))</f>
        <v>3.8801641704135834</v>
      </c>
      <c r="V11" s="53">
        <f>(filter!I11-filter!BA11)</f>
        <v>1.3091427068924864</v>
      </c>
      <c r="W11" s="53">
        <f>(filter!I11-filter!X11)</f>
        <v>-1.4636055592084674</v>
      </c>
      <c r="X11" s="53">
        <f>LN(RBA!H24)</f>
        <v>3.2657594107670511</v>
      </c>
      <c r="Y11" s="53">
        <f>(RBA!H24/RBA!H20-1)*1</f>
        <v>0.11016949152542366</v>
      </c>
      <c r="Z11" s="53">
        <f>filter!J11</f>
        <v>12.404094697024087</v>
      </c>
      <c r="AA11" s="53">
        <f>(filter!J11-AVERAGE(filter!$J$2:$J$179))</f>
        <v>8.3758861459062182</v>
      </c>
      <c r="AB11" s="53">
        <f>(filter!J11-filter!BB11)</f>
        <v>5.3310251988842028</v>
      </c>
      <c r="AC11" s="53">
        <f>(filter!J11-filter!Y11)</f>
        <v>3.3354903997196921</v>
      </c>
      <c r="AD11" s="53">
        <f>filter!K11</f>
        <v>10.916666666666666</v>
      </c>
      <c r="AE11" s="53">
        <f>(filter!K11-AVERAGE(filter!$K$2:$K$179))</f>
        <v>6.1738373458188303</v>
      </c>
      <c r="AF11" s="53">
        <f>(filter!K11-filter!BC11)</f>
        <v>0.42606202144270178</v>
      </c>
      <c r="AG11" s="53">
        <f>(filter!K11-filter!Z11)</f>
        <v>-2.441864719697822</v>
      </c>
      <c r="AH11" s="53">
        <f>filter!O11</f>
        <v>10.88</v>
      </c>
      <c r="AI11" s="53">
        <f>(filter!O11-AVERAGE(filter!$O$2:$O$179))</f>
        <v>6.9123324900234762</v>
      </c>
      <c r="AJ11" s="53">
        <f>(filter!O11-filter!BD11)</f>
        <v>1.9216858463777182</v>
      </c>
      <c r="AK11" s="53">
        <f>(filter!O11-filter!AD11)</f>
        <v>0.26363443832119415</v>
      </c>
      <c r="AL11" s="53">
        <f>LN(RBA!K24)</f>
        <v>3.8502327044716949</v>
      </c>
      <c r="AM11" s="53">
        <f>LN(RBA!L24)</f>
        <v>5.1865195089262048</v>
      </c>
      <c r="AN11" s="53">
        <f>(filter!L11-filter!AA11)*100</f>
        <v>2.8593486231495824</v>
      </c>
      <c r="AO11" s="53">
        <f>(filter!M11-filter!AB11)*100</f>
        <v>0.42354104595725417</v>
      </c>
      <c r="AP11" s="53">
        <f>RBA!O24</f>
        <v>137.00963081582682</v>
      </c>
      <c r="AQ11" s="53">
        <f>RBA!Q24</f>
        <v>1.1382333333333334</v>
      </c>
      <c r="AR11" s="53">
        <f t="shared" si="1"/>
        <v>7.2987569855161149E-3</v>
      </c>
      <c r="AS11" s="53">
        <f t="shared" si="2"/>
        <v>0.87855448502064593</v>
      </c>
      <c r="AT11" s="53">
        <f t="shared" si="3"/>
        <v>-4.9200512212830851</v>
      </c>
      <c r="AU11" s="53">
        <f t="shared" si="0"/>
        <v>-0.12947735276520564</v>
      </c>
      <c r="AV11" s="53">
        <f>RBA!T24*100</f>
        <v>-0.17971205737410401</v>
      </c>
      <c r="AW11" s="53">
        <f>RBA!U24*100</f>
        <v>3.7597291521257667</v>
      </c>
      <c r="AX11" s="53">
        <f t="shared" si="4"/>
        <v>-0.18228621138734968</v>
      </c>
      <c r="AY11" s="53">
        <f t="shared" si="5"/>
        <v>4.023206742948247</v>
      </c>
      <c r="AZ11" s="53">
        <f>LN(RBA!K24)-LN(RBA!H24)</f>
        <v>0.58447329370464374</v>
      </c>
      <c r="BA11" s="53">
        <f t="shared" si="6"/>
        <v>-1.0527010263004399</v>
      </c>
    </row>
    <row r="12" spans="1:53">
      <c r="A12" s="31">
        <v>29494</v>
      </c>
      <c r="B12" s="53">
        <f>filter!E12</f>
        <v>12.167666666666667</v>
      </c>
      <c r="C12" s="53">
        <f>(RBA!B25-AVERAGE(RBA!$B$11:$B$192))</f>
        <v>5.1709670329670363</v>
      </c>
      <c r="D12" s="53">
        <f>(filter!E12-filter!AY12)</f>
        <v>-0.99544786467913404</v>
      </c>
      <c r="E12" s="52">
        <f>(filter!E12-filter!T12)</f>
        <v>0.55533363855486684</v>
      </c>
      <c r="F12" s="52">
        <f>filter!F12</f>
        <v>12.296666666666667</v>
      </c>
      <c r="G12" s="53">
        <f>(RBA!C25-AVERAGE(RBA!$C$11:$C$192))</f>
        <v>5.0349605354962517</v>
      </c>
      <c r="H12" s="53">
        <f>(filter!F12-filter!AZ12)</f>
        <v>-1.2939691189863094</v>
      </c>
      <c r="I12" s="53">
        <f>(filter!F12-filter!U12)</f>
        <v>-0.24192883079029848</v>
      </c>
      <c r="J12" s="53">
        <f>filter!B12</f>
        <v>11.933811063804269</v>
      </c>
      <c r="K12" s="53">
        <f>filter!Q12</f>
        <v>11.932064884021745</v>
      </c>
      <c r="L12" s="53">
        <f>(filter!B12-filter!Q12)*100</f>
        <v>0.17461797825237824</v>
      </c>
      <c r="M12" s="53">
        <f>filter!C12</f>
        <v>11.296049729792999</v>
      </c>
      <c r="N12" s="53">
        <f>filter!R12</f>
        <v>11.308028097880889</v>
      </c>
      <c r="O12" s="53">
        <f>(filter!C12-filter!R12)*100</f>
        <v>-1.197836808788999</v>
      </c>
      <c r="P12" s="53">
        <f>LN(RBA!G25)</f>
        <v>4.1141471895182802</v>
      </c>
      <c r="Q12" s="53">
        <f>(filter!D12-filter!S12)*100</f>
        <v>0.49591867831857428</v>
      </c>
      <c r="R12" s="53">
        <f>LN(RBA!F25)</f>
        <v>3.1664870157756604</v>
      </c>
      <c r="S12" s="53">
        <f>RBA!F25/RBA!F21-1</f>
        <v>9.34208686291782E-2</v>
      </c>
      <c r="T12" s="53">
        <f>filter!I12</f>
        <v>10.853944079156967</v>
      </c>
      <c r="U12" s="53">
        <f>(filter!I12-AVERAGE(filter!$I$2:$I$179))</f>
        <v>6.7602964709485187</v>
      </c>
      <c r="V12" s="53">
        <f>(filter!I12-filter!BA12)</f>
        <v>4.2216149000503282</v>
      </c>
      <c r="W12" s="53">
        <f>(filter!I12-filter!X12)</f>
        <v>1.4298539712039613</v>
      </c>
      <c r="X12" s="53">
        <f>LN(RBA!H25)</f>
        <v>3.2809112157876537</v>
      </c>
      <c r="Y12" s="53">
        <f>(RBA!H25/RBA!H21-1)*1</f>
        <v>9.9173553719008378E-2</v>
      </c>
      <c r="Z12" s="53">
        <f>filter!J12</f>
        <v>6.0607220082408988</v>
      </c>
      <c r="AA12" s="53">
        <f>(filter!J12-AVERAGE(filter!$J$2:$J$179))</f>
        <v>2.0325134571230299</v>
      </c>
      <c r="AB12" s="53">
        <f>(filter!J12-filter!BB12)</f>
        <v>-0.97404735220059546</v>
      </c>
      <c r="AC12" s="53">
        <f>(filter!J12-filter!Y12)</f>
        <v>-3.0401826319327663</v>
      </c>
      <c r="AD12" s="53">
        <f>filter!K12</f>
        <v>10.5</v>
      </c>
      <c r="AE12" s="53">
        <f>(filter!K12-AVERAGE(filter!$K$2:$K$179))</f>
        <v>5.7571706791521642</v>
      </c>
      <c r="AF12" s="53">
        <f>(filter!K12-filter!BC12)</f>
        <v>8.1694415460013659E-2</v>
      </c>
      <c r="AG12" s="53">
        <f>(filter!K12-filter!Z12)</f>
        <v>-2.9238058192691163</v>
      </c>
      <c r="AH12" s="53">
        <f>filter!O12</f>
        <v>9.85</v>
      </c>
      <c r="AI12" s="53">
        <f>(filter!O12-AVERAGE(filter!$O$2:$O$179))</f>
        <v>5.882332490023475</v>
      </c>
      <c r="AJ12" s="53">
        <f>(filter!O12-filter!BD12)</f>
        <v>0.95446127585753793</v>
      </c>
      <c r="AK12" s="53">
        <f>(filter!O12-filter!AD12)</f>
        <v>-0.89777935283810351</v>
      </c>
      <c r="AL12" s="53">
        <f>LN(RBA!K25)</f>
        <v>3.8862332912418429</v>
      </c>
      <c r="AM12" s="53">
        <f>LN(RBA!L25)</f>
        <v>5.2200044119886257</v>
      </c>
      <c r="AN12" s="53">
        <f>(filter!L12-filter!AA12)*100</f>
        <v>4.0898856682615392</v>
      </c>
      <c r="AO12" s="53">
        <f>(filter!M12-filter!AB12)*100</f>
        <v>0.76129860950446826</v>
      </c>
      <c r="AP12" s="53">
        <f>RBA!O25</f>
        <v>138.46371142907518</v>
      </c>
      <c r="AQ12" s="53">
        <f>RBA!Q25</f>
        <v>1.1623666666666668</v>
      </c>
      <c r="AR12" s="53">
        <f t="shared" si="1"/>
        <v>7.2221088809411756E-3</v>
      </c>
      <c r="AS12" s="53">
        <f t="shared" si="2"/>
        <v>0.86031372773938219</v>
      </c>
      <c r="AT12" s="53">
        <f t="shared" si="3"/>
        <v>-4.930608279954007</v>
      </c>
      <c r="AU12" s="53">
        <f t="shared" si="0"/>
        <v>-0.15045815656085909</v>
      </c>
      <c r="AV12" s="53">
        <f>RBA!T25*100</f>
        <v>-1.0557058670921826</v>
      </c>
      <c r="AW12" s="53">
        <f>RBA!U25*100</f>
        <v>2.0980803795653453</v>
      </c>
      <c r="AX12" s="53">
        <f t="shared" si="4"/>
        <v>-1.0582800211054284</v>
      </c>
      <c r="AY12" s="53">
        <f t="shared" si="5"/>
        <v>2.361557970387826</v>
      </c>
      <c r="AZ12" s="53">
        <f>LN(RBA!K25)-LN(RBA!H25)</f>
        <v>0.60532207545418926</v>
      </c>
      <c r="BA12" s="53">
        <f t="shared" si="6"/>
        <v>2.084878174954552</v>
      </c>
    </row>
    <row r="13" spans="1:53">
      <c r="A13" s="31">
        <v>29586</v>
      </c>
      <c r="B13" s="53">
        <f>filter!E13</f>
        <v>10.343999999999999</v>
      </c>
      <c r="C13" s="53">
        <f>(RBA!B26-AVERAGE(RBA!$B$11:$B$192))</f>
        <v>3.3473003663003684</v>
      </c>
      <c r="D13" s="53">
        <f>(filter!E13-filter!AY13)</f>
        <v>-2.74009238960247</v>
      </c>
      <c r="E13" s="52">
        <f>(filter!E13-filter!T13)</f>
        <v>-1.5774455631104463</v>
      </c>
      <c r="F13" s="52">
        <f>filter!F13</f>
        <v>11.646666666666667</v>
      </c>
      <c r="G13" s="53">
        <f>(RBA!C26-AVERAGE(RBA!$C$11:$C$192))</f>
        <v>4.3849605354962513</v>
      </c>
      <c r="H13" s="53">
        <f>(filter!F13-filter!AZ13)</f>
        <v>-1.8625010982339152</v>
      </c>
      <c r="I13" s="53">
        <f>(filter!F13-filter!U13)</f>
        <v>-1.17664843418906</v>
      </c>
      <c r="J13" s="53">
        <f>filter!B13</f>
        <v>11.950844855743112</v>
      </c>
      <c r="K13" s="53">
        <f>filter!Q13</f>
        <v>11.938519442962006</v>
      </c>
      <c r="L13" s="53">
        <f>(filter!B13-filter!Q13)*100</f>
        <v>1.2325412781105882</v>
      </c>
      <c r="M13" s="53">
        <f>filter!C13</f>
        <v>11.305581441189922</v>
      </c>
      <c r="N13" s="53">
        <f>filter!R13</f>
        <v>11.315327844516228</v>
      </c>
      <c r="O13" s="53">
        <f>(filter!C13-filter!R13)*100</f>
        <v>-0.97464033263054972</v>
      </c>
      <c r="P13" s="53">
        <f>LN(RBA!G26)</f>
        <v>4.1141471895182802</v>
      </c>
      <c r="Q13" s="53">
        <f>(filter!D13-filter!S13)*100</f>
        <v>0.55056289584838325</v>
      </c>
      <c r="R13" s="53">
        <f>LN(RBA!F26)</f>
        <v>3.1943368003999613</v>
      </c>
      <c r="S13" s="53">
        <f>RBA!F26/RBA!F22-1</f>
        <v>0.10193718912944427</v>
      </c>
      <c r="T13" s="53">
        <f>filter!I13</f>
        <v>11.139913849720372</v>
      </c>
      <c r="U13" s="53">
        <f>(filter!I13-AVERAGE(filter!$I$2:$I$179))</f>
        <v>7.0462662415119235</v>
      </c>
      <c r="V13" s="53">
        <f>(filter!I13-filter!BA13)</f>
        <v>4.5399245632366405</v>
      </c>
      <c r="W13" s="53">
        <f>(filter!I13-filter!X13)</f>
        <v>1.7435972287716428</v>
      </c>
      <c r="X13" s="53">
        <f>LN(RBA!H26)</f>
        <v>3.3032169733019514</v>
      </c>
      <c r="Y13" s="53">
        <f>(RBA!H26/RBA!H22-1)*1</f>
        <v>9.2369477911646625E-2</v>
      </c>
      <c r="Z13" s="53">
        <f>filter!J13</f>
        <v>8.9223030057192751</v>
      </c>
      <c r="AA13" s="53">
        <f>(filter!J13-AVERAGE(filter!$J$2:$J$179))</f>
        <v>4.8940944546014062</v>
      </c>
      <c r="AB13" s="53">
        <f>(filter!J13-filter!BB13)</f>
        <v>1.9258337829761709</v>
      </c>
      <c r="AC13" s="53">
        <f>(filter!J13-filter!Y13)</f>
        <v>-0.19398532684357939</v>
      </c>
      <c r="AD13" s="53">
        <f>filter!K13</f>
        <v>16.583333333333332</v>
      </c>
      <c r="AE13" s="53">
        <f>(filter!K13-AVERAGE(filter!$K$2:$K$179))</f>
        <v>11.840504012485496</v>
      </c>
      <c r="AF13" s="53">
        <f>(filter!K13-filter!BC13)</f>
        <v>6.237326809477322</v>
      </c>
      <c r="AG13" s="53">
        <f>(filter!K13-filter!Z13)</f>
        <v>3.1388718435750516</v>
      </c>
      <c r="AH13" s="53">
        <f>filter!O13</f>
        <v>12.731111111111112</v>
      </c>
      <c r="AI13" s="53">
        <f>(filter!O13-AVERAGE(filter!$O$2:$O$179))</f>
        <v>8.7634436011345862</v>
      </c>
      <c r="AJ13" s="53">
        <f>(filter!O13-filter!BD13)</f>
        <v>3.8983478164484708</v>
      </c>
      <c r="AK13" s="53">
        <f>(filter!O13-filter!AD13)</f>
        <v>1.8906942430263811</v>
      </c>
      <c r="AL13" s="53">
        <f>LN(RBA!K26)</f>
        <v>3.9362472156523283</v>
      </c>
      <c r="AM13" s="53">
        <f>LN(RBA!L26)</f>
        <v>5.2539369650673029</v>
      </c>
      <c r="AN13" s="53">
        <f>(filter!L13-filter!AA13)*100</f>
        <v>6.7920399303056378</v>
      </c>
      <c r="AO13" s="53">
        <f>(filter!M13-filter!AB13)*100</f>
        <v>1.1476101781286552</v>
      </c>
      <c r="AP13" s="53">
        <f>RBA!O26</f>
        <v>138.24611879006341</v>
      </c>
      <c r="AQ13" s="53">
        <f>RBA!Q26</f>
        <v>1.1725333333333332</v>
      </c>
      <c r="AR13" s="53">
        <f t="shared" si="1"/>
        <v>7.23347612759076E-3</v>
      </c>
      <c r="AS13" s="53">
        <f t="shared" si="2"/>
        <v>0.85285421878553569</v>
      </c>
      <c r="AT13" s="53">
        <f t="shared" si="3"/>
        <v>-4.9290355661571068</v>
      </c>
      <c r="AU13" s="53">
        <f t="shared" si="0"/>
        <v>-0.15916665021635351</v>
      </c>
      <c r="AV13" s="53">
        <f>RBA!T26*100</f>
        <v>0.15727137969001603</v>
      </c>
      <c r="AW13" s="53">
        <f>RBA!U26*100</f>
        <v>0.87084936554944481</v>
      </c>
      <c r="AX13" s="53">
        <f t="shared" si="4"/>
        <v>0.15469722567677036</v>
      </c>
      <c r="AY13" s="53">
        <f t="shared" si="5"/>
        <v>1.1343269563719254</v>
      </c>
      <c r="AZ13" s="53">
        <f>LN(RBA!K26)-LN(RBA!H26)</f>
        <v>0.63303024235037686</v>
      </c>
      <c r="BA13" s="53">
        <f t="shared" si="6"/>
        <v>2.7708166896187603</v>
      </c>
    </row>
    <row r="14" spans="1:53">
      <c r="A14" s="31">
        <v>29676</v>
      </c>
      <c r="B14" s="53">
        <f>filter!E14</f>
        <v>11.221333333333334</v>
      </c>
      <c r="C14" s="53">
        <f>(RBA!B27-AVERAGE(RBA!$B$11:$B$192))</f>
        <v>4.2246336996337028</v>
      </c>
      <c r="D14" s="53">
        <f>(filter!E14-filter!AY14)</f>
        <v>-1.7837369145258055</v>
      </c>
      <c r="E14" s="52">
        <f>(filter!E14-filter!T14)</f>
        <v>-0.99309322476170969</v>
      </c>
      <c r="F14" s="52">
        <f>filter!F14</f>
        <v>13.533333333333333</v>
      </c>
      <c r="G14" s="53">
        <f>(RBA!C27-AVERAGE(RBA!$C$11:$C$192))</f>
        <v>6.271627202162918</v>
      </c>
      <c r="H14" s="53">
        <f>(filter!F14-filter!AZ14)</f>
        <v>0.10563358918514609</v>
      </c>
      <c r="I14" s="53">
        <f>(filter!F14-filter!U14)</f>
        <v>0.44348052459920417</v>
      </c>
      <c r="J14" s="53">
        <f>filter!B14</f>
        <v>11.954748217199267</v>
      </c>
      <c r="K14" s="53">
        <f>filter!Q14</f>
        <v>11.94487740867798</v>
      </c>
      <c r="L14" s="53">
        <f>(filter!B14-filter!Q14)*100</f>
        <v>0.98708085212866337</v>
      </c>
      <c r="M14" s="53">
        <f>filter!C14</f>
        <v>11.310613423235951</v>
      </c>
      <c r="N14" s="53">
        <f>filter!R14</f>
        <v>11.322653286293159</v>
      </c>
      <c r="O14" s="53">
        <f>(filter!C14-filter!R14)*100</f>
        <v>-1.2039863057207612</v>
      </c>
      <c r="P14" s="53">
        <f>LN(RBA!G27)</f>
        <v>4.1271343850450917</v>
      </c>
      <c r="Q14" s="53">
        <f>(filter!D14-filter!S14)*100</f>
        <v>1.9404318576365043</v>
      </c>
      <c r="R14" s="53">
        <f>LN(RBA!F27)</f>
        <v>3.2102630410558852</v>
      </c>
      <c r="S14" s="53">
        <f>RBA!F27/RBA!F23-1</f>
        <v>9.5099706102681703E-2</v>
      </c>
      <c r="T14" s="53">
        <f>filter!I14</f>
        <v>6.3704962623694588</v>
      </c>
      <c r="U14" s="53">
        <f>(filter!I14-AVERAGE(filter!$I$2:$I$179))</f>
        <v>2.27684865416101</v>
      </c>
      <c r="V14" s="53">
        <f>(filter!I14-filter!BA14)</f>
        <v>-0.19715313149136637</v>
      </c>
      <c r="W14" s="53">
        <f>(filter!I14-filter!X14)</f>
        <v>-2.9816206263166514</v>
      </c>
      <c r="X14" s="53">
        <f>LN(RBA!H27)</f>
        <v>3.3250360206965914</v>
      </c>
      <c r="Y14" s="53">
        <f>(RBA!H27/RBA!H23-1)*1</f>
        <v>9.4488188976378007E-2</v>
      </c>
      <c r="Z14" s="53">
        <f>filter!J14</f>
        <v>8.727618957855956</v>
      </c>
      <c r="AA14" s="53">
        <f>(filter!J14-AVERAGE(filter!$J$2:$J$179))</f>
        <v>4.6994104067380871</v>
      </c>
      <c r="AB14" s="53">
        <f>(filter!J14-filter!BB14)</f>
        <v>1.7694498728112418</v>
      </c>
      <c r="AC14" s="53">
        <f>(filter!J14-filter!Y14)</f>
        <v>-0.38636015905017196</v>
      </c>
      <c r="AD14" s="53">
        <f>filter!K14</f>
        <v>16</v>
      </c>
      <c r="AE14" s="53">
        <f>(filter!K14-AVERAGE(filter!$K$2:$K$179))</f>
        <v>11.257170679152164</v>
      </c>
      <c r="AF14" s="53">
        <f>(filter!K14-filter!BC14)</f>
        <v>5.726292536827966</v>
      </c>
      <c r="AG14" s="53">
        <f>(filter!K14-filter!Z14)</f>
        <v>2.5842329594305156</v>
      </c>
      <c r="AH14" s="53">
        <f>filter!O14</f>
        <v>13.275555555555556</v>
      </c>
      <c r="AI14" s="53">
        <f>(filter!O14-AVERAGE(filter!$O$2:$O$179))</f>
        <v>9.3078880455790305</v>
      </c>
      <c r="AJ14" s="53">
        <f>(filter!O14-filter!BD14)</f>
        <v>4.505567690372736</v>
      </c>
      <c r="AK14" s="53">
        <f>(filter!O14-filter!AD14)</f>
        <v>2.3845799587632452</v>
      </c>
      <c r="AL14" s="53">
        <f>LN(RBA!K27)</f>
        <v>3.9392489916817373</v>
      </c>
      <c r="AM14" s="53">
        <f>LN(RBA!L27)</f>
        <v>5.2812627599818462</v>
      </c>
      <c r="AN14" s="53">
        <f>(filter!L14-filter!AA14)*100</f>
        <v>4.8647522489594586</v>
      </c>
      <c r="AO14" s="53">
        <f>(filter!M14-filter!AB14)*100</f>
        <v>0.87649414244195256</v>
      </c>
      <c r="AP14" s="53">
        <f>RBA!O27</f>
        <v>139.37409494250434</v>
      </c>
      <c r="AQ14" s="53">
        <f>RBA!Q27</f>
        <v>1.1652333333333333</v>
      </c>
      <c r="AR14" s="53">
        <f t="shared" si="1"/>
        <v>7.1749344841487766E-3</v>
      </c>
      <c r="AS14" s="53">
        <f t="shared" si="2"/>
        <v>0.8581972137197128</v>
      </c>
      <c r="AT14" s="53">
        <f t="shared" si="3"/>
        <v>-4.9371616485072316</v>
      </c>
      <c r="AU14" s="53">
        <f t="shared" si="0"/>
        <v>-0.15292135308610896</v>
      </c>
      <c r="AV14" s="53">
        <f>RBA!T27*100</f>
        <v>-0.8126082350124797</v>
      </c>
      <c r="AW14" s="53">
        <f>RBA!U27*100</f>
        <v>-0.62452971302445204</v>
      </c>
      <c r="AX14" s="53">
        <f t="shared" si="4"/>
        <v>-0.81518238902572537</v>
      </c>
      <c r="AY14" s="53">
        <f t="shared" si="5"/>
        <v>-0.36105212220197136</v>
      </c>
      <c r="AZ14" s="53">
        <f>LN(RBA!K27)-LN(RBA!H27)</f>
        <v>0.61421297098514582</v>
      </c>
      <c r="BA14" s="53">
        <f t="shared" si="6"/>
        <v>-1.8817271365231036</v>
      </c>
    </row>
    <row r="15" spans="1:53">
      <c r="A15" s="31">
        <v>29767</v>
      </c>
      <c r="B15" s="53">
        <f>filter!E15</f>
        <v>14.202666666666666</v>
      </c>
      <c r="C15" s="53">
        <f>(RBA!B28-AVERAGE(RBA!$B$11:$B$192))</f>
        <v>7.2059670329670347</v>
      </c>
      <c r="D15" s="53">
        <f>(filter!E15-filter!AY15)</f>
        <v>1.2766185605508564</v>
      </c>
      <c r="E15" s="52">
        <f>(filter!E15-filter!T15)</f>
        <v>1.7148374336364594</v>
      </c>
      <c r="F15" s="52">
        <f>filter!F15</f>
        <v>16.183333333333334</v>
      </c>
      <c r="G15" s="53">
        <f>(RBA!C28-AVERAGE(RBA!$C$11:$C$192))</f>
        <v>8.9216272021629184</v>
      </c>
      <c r="H15" s="53">
        <f>(filter!F15-filter!AZ15)</f>
        <v>2.837101609937541</v>
      </c>
      <c r="I15" s="53">
        <f>(filter!F15-filter!U15)</f>
        <v>2.8494180713101187</v>
      </c>
      <c r="J15" s="53">
        <f>filter!B15</f>
        <v>11.970033806230232</v>
      </c>
      <c r="K15" s="53">
        <f>filter!Q15</f>
        <v>11.951147246802487</v>
      </c>
      <c r="L15" s="53">
        <f>(filter!B15-filter!Q15)*100</f>
        <v>1.8886559427745198</v>
      </c>
      <c r="M15" s="53">
        <f>filter!C15</f>
        <v>11.330287858237753</v>
      </c>
      <c r="N15" s="53">
        <f>filter!R15</f>
        <v>11.329973135822167</v>
      </c>
      <c r="O15" s="53">
        <f>(filter!C15-filter!R15)*100</f>
        <v>3.1472241558638814E-2</v>
      </c>
      <c r="P15" s="53">
        <f>LN(RBA!G28)</f>
        <v>4.1108738641733114</v>
      </c>
      <c r="Q15" s="53">
        <f>(filter!D15-filter!S15)*100</f>
        <v>0.44212604254036947</v>
      </c>
      <c r="R15" s="53">
        <f>LN(RBA!F28)</f>
        <v>3.2313460225158366</v>
      </c>
      <c r="S15" s="53">
        <f>RBA!F28/RBA!F24-1</f>
        <v>9.6358098028083594E-2</v>
      </c>
      <c r="T15" s="53">
        <f>filter!I15</f>
        <v>8.4331925839806949</v>
      </c>
      <c r="U15" s="53">
        <f>(filter!I15-AVERAGE(filter!$I$2:$I$179))</f>
        <v>4.3395449757722462</v>
      </c>
      <c r="V15" s="53">
        <f>(filter!I15-filter!BA15)</f>
        <v>1.8978830827427764</v>
      </c>
      <c r="W15" s="53">
        <f>(filter!I15-filter!X15)</f>
        <v>-0.85740808732087892</v>
      </c>
      <c r="X15" s="53">
        <f>LN(RBA!H28)</f>
        <v>3.3463891451671604</v>
      </c>
      <c r="Y15" s="53">
        <f>(RBA!H28/RBA!H24-1)*1</f>
        <v>8.3969465648854991E-2</v>
      </c>
      <c r="Z15" s="53">
        <f>filter!J15</f>
        <v>8.5412497882275371</v>
      </c>
      <c r="AA15" s="53">
        <f>(filter!J15-AVERAGE(filter!$J$2:$J$179))</f>
        <v>4.5130412371096682</v>
      </c>
      <c r="AB15" s="53">
        <f>(filter!J15-filter!BB15)</f>
        <v>1.6213808408812138</v>
      </c>
      <c r="AC15" s="53">
        <f>(filter!J15-filter!Y15)</f>
        <v>-0.55182970658083974</v>
      </c>
      <c r="AD15" s="53">
        <f>filter!K15</f>
        <v>18.666666666666668</v>
      </c>
      <c r="AE15" s="53">
        <f>(filter!K15-AVERAGE(filter!$K$2:$K$179))</f>
        <v>13.923837345818832</v>
      </c>
      <c r="AF15" s="53">
        <f>(filter!K15-filter!BC15)</f>
        <v>8.46525826417861</v>
      </c>
      <c r="AG15" s="53">
        <f>(filter!K15-filter!Z15)</f>
        <v>5.3317137573241968</v>
      </c>
      <c r="AH15" s="53">
        <f>filter!O15</f>
        <v>14.475555555555557</v>
      </c>
      <c r="AI15" s="53">
        <f>(filter!O15-AVERAGE(filter!$O$2:$O$179))</f>
        <v>10.507888045579033</v>
      </c>
      <c r="AJ15" s="53">
        <f>(filter!O15-filter!BD15)</f>
        <v>5.7683431198525579</v>
      </c>
      <c r="AK15" s="53">
        <f>(filter!O15-filter!AD15)</f>
        <v>3.578220843319194</v>
      </c>
      <c r="AL15" s="53">
        <f>LN(RBA!K28)</f>
        <v>3.9658291399866732</v>
      </c>
      <c r="AM15" s="53">
        <f>LN(RBA!L28)</f>
        <v>5.3110608226953993</v>
      </c>
      <c r="AN15" s="53">
        <f>(filter!L15-filter!AA15)*100</f>
        <v>5.364319106745663</v>
      </c>
      <c r="AO15" s="53">
        <f>(filter!M15-filter!AB15)*100</f>
        <v>0.85459505104834577</v>
      </c>
      <c r="AP15" s="53">
        <f>RBA!O28</f>
        <v>142.79709824296697</v>
      </c>
      <c r="AQ15" s="53">
        <f>RBA!Q28</f>
        <v>1.1456666666666668</v>
      </c>
      <c r="AR15" s="53">
        <f t="shared" si="1"/>
        <v>7.0029434232516128E-3</v>
      </c>
      <c r="AS15" s="53">
        <f t="shared" si="2"/>
        <v>0.87285423334303158</v>
      </c>
      <c r="AT15" s="53">
        <f t="shared" si="3"/>
        <v>-4.9614247292716191</v>
      </c>
      <c r="AU15" s="53">
        <f t="shared" si="0"/>
        <v>-0.1359867091995873</v>
      </c>
      <c r="AV15" s="53">
        <f>RBA!T28*100</f>
        <v>-2.4263080764387546</v>
      </c>
      <c r="AW15" s="53">
        <f>RBA!U28*100</f>
        <v>-1.6934643886521716</v>
      </c>
      <c r="AX15" s="53">
        <f t="shared" si="4"/>
        <v>-2.4288822304520004</v>
      </c>
      <c r="AY15" s="53">
        <f t="shared" si="5"/>
        <v>-1.429986797829691</v>
      </c>
      <c r="AZ15" s="53">
        <f>LN(RBA!K28)-LN(RBA!H28)</f>
        <v>0.61943999481951284</v>
      </c>
      <c r="BA15" s="53">
        <f t="shared" si="6"/>
        <v>0.52270238343670172</v>
      </c>
    </row>
    <row r="16" spans="1:53">
      <c r="A16" s="31">
        <v>29859</v>
      </c>
      <c r="B16" s="53">
        <f>filter!E16</f>
        <v>15.038666666666666</v>
      </c>
      <c r="C16" s="53">
        <f>(RBA!B29-AVERAGE(RBA!$B$11:$B$192))</f>
        <v>8.041967032967035</v>
      </c>
      <c r="D16" s="53">
        <f>(filter!E16-filter!AY16)</f>
        <v>2.1916407022941868</v>
      </c>
      <c r="E16" s="52">
        <f>(filter!E16-filter!T16)</f>
        <v>2.3010805420515936</v>
      </c>
      <c r="F16" s="52">
        <f>filter!F16</f>
        <v>15.486666666666666</v>
      </c>
      <c r="G16" s="53">
        <f>(RBA!C29-AVERAGE(RBA!$C$11:$C$192))</f>
        <v>8.2249605354962512</v>
      </c>
      <c r="H16" s="53">
        <f>(filter!F16-filter!AZ16)</f>
        <v>2.2219029640232701</v>
      </c>
      <c r="I16" s="53">
        <f>(filter!F16-filter!U16)</f>
        <v>1.9351803896847688</v>
      </c>
      <c r="J16" s="53">
        <f>filter!B16</f>
        <v>11.990047448509257</v>
      </c>
      <c r="K16" s="53">
        <f>filter!Q16</f>
        <v>11.957343592223665</v>
      </c>
      <c r="L16" s="53">
        <f>(filter!B16-filter!Q16)*100</f>
        <v>3.2703856285591471</v>
      </c>
      <c r="M16" s="53">
        <f>filter!C16</f>
        <v>11.353718691282273</v>
      </c>
      <c r="N16" s="53">
        <f>filter!R16</f>
        <v>11.337248580799324</v>
      </c>
      <c r="O16" s="53">
        <f>(filter!C16-filter!R16)*100</f>
        <v>1.6470110482948996</v>
      </c>
      <c r="P16" s="53">
        <f>LN(RBA!G29)</f>
        <v>4.1303549997451334</v>
      </c>
      <c r="Q16" s="53">
        <f>(filter!D16-filter!S16)*100</f>
        <v>2.5534616362661744</v>
      </c>
      <c r="R16" s="53">
        <f>LN(RBA!F29)</f>
        <v>3.2642550395326611</v>
      </c>
      <c r="S16" s="53">
        <f>RBA!F29/RBA!F25-1</f>
        <v>0.10270695362001114</v>
      </c>
      <c r="T16" s="53">
        <f>filter!I16</f>
        <v>13.163606806729691</v>
      </c>
      <c r="U16" s="53">
        <f>(filter!I16-AVERAGE(filter!$I$2:$I$179))</f>
        <v>9.0699591985212429</v>
      </c>
      <c r="V16" s="53">
        <f>(filter!I16-filter!BA16)</f>
        <v>6.6606371981146797</v>
      </c>
      <c r="W16" s="53">
        <f>(filter!I16-filter!X16)</f>
        <v>3.9545925906895913</v>
      </c>
      <c r="X16" s="53">
        <f>LN(RBA!H29)</f>
        <v>3.3672958299864741</v>
      </c>
      <c r="Y16" s="53">
        <f>(RBA!H29/RBA!H25-1)*1</f>
        <v>9.0225563909774431E-2</v>
      </c>
      <c r="Z16" s="53">
        <f>filter!J16</f>
        <v>8.3626739277254565</v>
      </c>
      <c r="AA16" s="53">
        <f>(filter!J16-AVERAGE(filter!$J$2:$J$179))</f>
        <v>4.3344653766075876</v>
      </c>
      <c r="AB16" s="53">
        <f>(filter!J16-filter!BB16)</f>
        <v>1.4811051180775232</v>
      </c>
      <c r="AC16" s="53">
        <f>(filter!J16-filter!Y16)</f>
        <v>-0.68977656504963036</v>
      </c>
      <c r="AD16" s="53">
        <f>filter!K16</f>
        <v>20</v>
      </c>
      <c r="AE16" s="53">
        <f>(filter!K16-AVERAGE(filter!$K$2:$K$179))</f>
        <v>15.257170679152164</v>
      </c>
      <c r="AF16" s="53">
        <f>(filter!K16-filter!BC16)</f>
        <v>9.8708906581959184</v>
      </c>
      <c r="AG16" s="53">
        <f>(filter!K16-filter!Z16)</f>
        <v>6.7991353206833747</v>
      </c>
      <c r="AH16" s="53">
        <f>filter!O16</f>
        <v>15.477777777777776</v>
      </c>
      <c r="AI16" s="53">
        <f>(filter!O16-AVERAGE(filter!$O$2:$O$179))</f>
        <v>11.510110267801252</v>
      </c>
      <c r="AJ16" s="53">
        <f>(filter!O16-filter!BD16)</f>
        <v>6.8333407715545977</v>
      </c>
      <c r="AK16" s="53">
        <f>(filter!O16-filter!AD16)</f>
        <v>4.6189140276111456</v>
      </c>
      <c r="AL16" s="53">
        <f>LN(RBA!K29)</f>
        <v>3.9888544085319979</v>
      </c>
      <c r="AM16" s="53">
        <f>LN(RBA!L29)</f>
        <v>5.3375861554687365</v>
      </c>
      <c r="AN16" s="53">
        <f>(filter!L16-filter!AA16)*100</f>
        <v>5.5716192468572068</v>
      </c>
      <c r="AO16" s="53">
        <f>(filter!M16-filter!AB16)*100</f>
        <v>0.50560727347566115</v>
      </c>
      <c r="AP16" s="53">
        <f>RBA!O29</f>
        <v>148.53938195286676</v>
      </c>
      <c r="AQ16" s="53">
        <f>RBA!Q29</f>
        <v>1.1426000000000001</v>
      </c>
      <c r="AR16" s="53">
        <f t="shared" si="1"/>
        <v>6.732221360105776E-3</v>
      </c>
      <c r="AS16" s="53">
        <f t="shared" si="2"/>
        <v>0.87519691930684396</v>
      </c>
      <c r="AT16" s="53">
        <f t="shared" si="3"/>
        <v>-5.0008501214196945</v>
      </c>
      <c r="AU16" s="53">
        <f t="shared" si="0"/>
        <v>-0.1333063673082252</v>
      </c>
      <c r="AV16" s="53">
        <f>RBA!T29*100</f>
        <v>-3.9425392148075389</v>
      </c>
      <c r="AW16" s="53">
        <f>RBA!U29*100</f>
        <v>-0.26803418913621258</v>
      </c>
      <c r="AX16" s="53">
        <f t="shared" si="4"/>
        <v>-3.9451133688207847</v>
      </c>
      <c r="AY16" s="53">
        <f t="shared" si="5"/>
        <v>-4.5565983137318966E-3</v>
      </c>
      <c r="AZ16" s="53">
        <f>LN(RBA!K29)-LN(RBA!H29)</f>
        <v>0.62155857854552377</v>
      </c>
      <c r="BA16" s="53">
        <f t="shared" si="6"/>
        <v>0.21185837260109253</v>
      </c>
    </row>
    <row r="17" spans="1:53">
      <c r="A17" s="31">
        <v>29951</v>
      </c>
      <c r="B17" s="53">
        <f>filter!E17</f>
        <v>14.832000000000001</v>
      </c>
      <c r="C17" s="53">
        <f>(RBA!B30-AVERAGE(RBA!$B$11:$B$192))</f>
        <v>7.8353003663003697</v>
      </c>
      <c r="D17" s="53">
        <f>(filter!E17-filter!AY17)</f>
        <v>2.0639961773708517</v>
      </c>
      <c r="E17" s="52">
        <f>(filter!E17-filter!T17)</f>
        <v>1.8712984570552003</v>
      </c>
      <c r="F17" s="52">
        <f>filter!F17</f>
        <v>14.949999999999998</v>
      </c>
      <c r="G17" s="53">
        <f>(RBA!C30-AVERAGE(RBA!$C$11:$C$192))</f>
        <v>7.6882938688295823</v>
      </c>
      <c r="H17" s="53">
        <f>(filter!F17-filter!AZ17)</f>
        <v>1.7667043181089959</v>
      </c>
      <c r="I17" s="53">
        <f>(filter!F17-filter!U17)</f>
        <v>1.2096694438363365</v>
      </c>
      <c r="J17" s="53">
        <f>filter!B17</f>
        <v>11.985937065730269</v>
      </c>
      <c r="K17" s="53">
        <f>filter!Q17</f>
        <v>11.963492883929298</v>
      </c>
      <c r="L17" s="53">
        <f>(filter!B17-filter!Q17)*100</f>
        <v>2.2444181800970853</v>
      </c>
      <c r="M17" s="53">
        <f>filter!C17</f>
        <v>11.356365217799171</v>
      </c>
      <c r="N17" s="53">
        <f>filter!R17</f>
        <v>11.344441005622214</v>
      </c>
      <c r="O17" s="53">
        <f>(filter!C17-filter!R17)*100</f>
        <v>1.1924212176957383</v>
      </c>
      <c r="P17" s="53">
        <f>LN(RBA!G30)</f>
        <v>4.1026433650367959</v>
      </c>
      <c r="Q17" s="53">
        <f>(filter!D17-filter!S17)*100</f>
        <v>-2.0401460852070841E-2</v>
      </c>
      <c r="R17" s="53">
        <f>LN(RBA!F30)</f>
        <v>3.2963643042242632</v>
      </c>
      <c r="S17" s="53">
        <f>RBA!F30/RBA!F26-1</f>
        <v>0.1074139294272245</v>
      </c>
      <c r="T17" s="53">
        <f>filter!I17</f>
        <v>12.843705876640922</v>
      </c>
      <c r="U17" s="53">
        <f>(filter!I17-AVERAGE(filter!$I$2:$I$179))</f>
        <v>8.7500582684324719</v>
      </c>
      <c r="V17" s="53">
        <f>(filter!I17-filter!BA17)</f>
        <v>6.3730761606488171</v>
      </c>
      <c r="W17" s="53">
        <f>(filter!I17-filter!X17)</f>
        <v>3.7396379865488321</v>
      </c>
      <c r="X17" s="53">
        <f>LN(RBA!H30)</f>
        <v>3.4078419243808238</v>
      </c>
      <c r="Y17" s="53">
        <f>(RBA!H30/RBA!H26-1)*1</f>
        <v>0.11029411764705888</v>
      </c>
      <c r="Z17" s="53">
        <f>filter!J17</f>
        <v>16.218437757740002</v>
      </c>
      <c r="AA17" s="53">
        <f>(filter!J17-AVERAGE(filter!$J$2:$J$179))</f>
        <v>12.190229206622133</v>
      </c>
      <c r="AB17" s="53">
        <f>(filter!J17-filter!BB17)</f>
        <v>9.3751690857904588</v>
      </c>
      <c r="AC17" s="53">
        <f>(filter!J17-filter!Y17)</f>
        <v>7.2278295139948732</v>
      </c>
      <c r="AD17" s="53">
        <f>filter!K17</f>
        <v>15</v>
      </c>
      <c r="AE17" s="53">
        <f>(filter!K17-AVERAGE(filter!$K$2:$K$179))</f>
        <v>10.257170679152164</v>
      </c>
      <c r="AF17" s="53">
        <f>(filter!K17-filter!BC17)</f>
        <v>4.9431897188798946</v>
      </c>
      <c r="AG17" s="53">
        <f>(filter!K17-filter!Z17)</f>
        <v>1.9843197451703425</v>
      </c>
      <c r="AH17" s="53">
        <f>filter!O17</f>
        <v>12.373333333333333</v>
      </c>
      <c r="AI17" s="53">
        <f>(filter!O17-AVERAGE(filter!$O$2:$O$179))</f>
        <v>8.4056658233568093</v>
      </c>
      <c r="AJ17" s="53">
        <f>(filter!O17-filter!BD17)</f>
        <v>3.7916717565899756</v>
      </c>
      <c r="AK17" s="53">
        <f>(filter!O17-filter!AD17)</f>
        <v>1.5961646989734035</v>
      </c>
      <c r="AL17" s="53">
        <f>LN(RBA!K30)</f>
        <v>3.9927731551132553</v>
      </c>
      <c r="AM17" s="53">
        <f>LN(RBA!L30)</f>
        <v>5.3633323366657644</v>
      </c>
      <c r="AN17" s="53">
        <f>(filter!L17-filter!AA17)*100</f>
        <v>3.9223396961136192</v>
      </c>
      <c r="AO17" s="53">
        <f>(filter!M17-filter!AB17)*100</f>
        <v>7.6548667658027369E-2</v>
      </c>
      <c r="AP17" s="53">
        <f>RBA!O30</f>
        <v>145.96241432187222</v>
      </c>
      <c r="AQ17" s="53">
        <f>RBA!Q30</f>
        <v>1.1380999999999999</v>
      </c>
      <c r="AR17" s="53">
        <f t="shared" si="1"/>
        <v>6.8510787838493006E-3</v>
      </c>
      <c r="AS17" s="53">
        <f t="shared" si="2"/>
        <v>0.87865741147526588</v>
      </c>
      <c r="AT17" s="53">
        <f t="shared" si="3"/>
        <v>-4.9833491524144025</v>
      </c>
      <c r="AU17" s="53">
        <f t="shared" si="0"/>
        <v>-0.12936020530570697</v>
      </c>
      <c r="AV17" s="53">
        <f>RBA!T30*100</f>
        <v>1.7500969005292077</v>
      </c>
      <c r="AW17" s="53">
        <f>RBA!U30*100</f>
        <v>-0.39461620025181832</v>
      </c>
      <c r="AX17" s="53">
        <f t="shared" si="4"/>
        <v>1.747522746515962</v>
      </c>
      <c r="AY17" s="53">
        <f t="shared" si="5"/>
        <v>-0.13113860942933764</v>
      </c>
      <c r="AZ17" s="53">
        <f>LN(RBA!K30)-LN(RBA!H30)</f>
        <v>0.58493123073243147</v>
      </c>
      <c r="BA17" s="53">
        <f t="shared" si="6"/>
        <v>-3.6627347813092292</v>
      </c>
    </row>
    <row r="18" spans="1:53">
      <c r="A18" s="31">
        <v>30041</v>
      </c>
      <c r="B18" s="53">
        <f>filter!E18</f>
        <v>15.426666666666668</v>
      </c>
      <c r="C18" s="53">
        <f>(RBA!B31-AVERAGE(RBA!$B$11:$B$192))</f>
        <v>8.4299670329670366</v>
      </c>
      <c r="D18" s="53">
        <f>(filter!E18-filter!AY18)</f>
        <v>2.7376849857808487</v>
      </c>
      <c r="E18" s="52">
        <f>(filter!E18-filter!T18)</f>
        <v>2.2710486932133467</v>
      </c>
      <c r="F18" s="52">
        <f>filter!F18</f>
        <v>17.406666666666666</v>
      </c>
      <c r="G18" s="53">
        <f>(RBA!C31-AVERAGE(RBA!$C$11:$C$192))</f>
        <v>10.144960535496251</v>
      </c>
      <c r="H18" s="53">
        <f>(filter!F18-filter!AZ18)</f>
        <v>4.3048390055280592</v>
      </c>
      <c r="I18" s="53">
        <f>(filter!F18-filter!U18)</f>
        <v>3.507244376801129</v>
      </c>
      <c r="J18" s="53">
        <f>filter!B18</f>
        <v>11.977878863239981</v>
      </c>
      <c r="K18" s="53">
        <f>filter!Q18</f>
        <v>11.969642000817338</v>
      </c>
      <c r="L18" s="53">
        <f>(filter!B18-filter!Q18)*100</f>
        <v>0.82368624226436538</v>
      </c>
      <c r="M18" s="53">
        <f>filter!C18</f>
        <v>11.363810418366572</v>
      </c>
      <c r="N18" s="53">
        <f>filter!R18</f>
        <v>11.351522088507457</v>
      </c>
      <c r="O18" s="53">
        <f>(filter!C18-filter!R18)*100</f>
        <v>1.2288329859115876</v>
      </c>
      <c r="P18" s="53">
        <f>LN(RBA!G31)</f>
        <v>4.0724397268340509</v>
      </c>
      <c r="Q18" s="53">
        <f>(filter!D18-filter!S18)*100</f>
        <v>-2.8123799110517211</v>
      </c>
      <c r="R18" s="53">
        <f>LN(RBA!F31)</f>
        <v>3.325557125756502</v>
      </c>
      <c r="S18" s="53">
        <f>RBA!F31/RBA!F27-1</f>
        <v>0.12220341190377981</v>
      </c>
      <c r="T18" s="53">
        <f>filter!I18</f>
        <v>11.677128612895403</v>
      </c>
      <c r="U18" s="53">
        <f>(filter!I18-AVERAGE(filter!$I$2:$I$179))</f>
        <v>7.5834810046869547</v>
      </c>
      <c r="V18" s="53">
        <f>(filter!I18-filter!BA18)</f>
        <v>5.2388387895262056</v>
      </c>
      <c r="W18" s="53">
        <f>(filter!I18-filter!X18)</f>
        <v>2.7021849318782802</v>
      </c>
      <c r="X18" s="53">
        <f>LN(RBA!H31)</f>
        <v>3.427514689979529</v>
      </c>
      <c r="Y18" s="53">
        <f>(RBA!H31/RBA!H27-1)*1</f>
        <v>0.1079136690647482</v>
      </c>
      <c r="Z18" s="53">
        <f>filter!J18</f>
        <v>7.8691062394819706</v>
      </c>
      <c r="AA18" s="53">
        <f>(filter!J18-AVERAGE(filter!$J$2:$J$179))</f>
        <v>3.8408976883641017</v>
      </c>
      <c r="AB18" s="53">
        <f>(filter!J18-filter!BB18)</f>
        <v>1.0641377052308174</v>
      </c>
      <c r="AC18" s="53">
        <f>(filter!J18-filter!Y18)</f>
        <v>-1.0365315308222502</v>
      </c>
      <c r="AD18" s="53">
        <f>filter!K18</f>
        <v>15</v>
      </c>
      <c r="AE18" s="53">
        <f>(filter!K18-AVERAGE(filter!$K$2:$K$179))</f>
        <v>10.257170679152164</v>
      </c>
      <c r="AF18" s="53">
        <f>(filter!K18-filter!BC18)</f>
        <v>5.0154887795638707</v>
      </c>
      <c r="AG18" s="53">
        <f>(filter!K18-filter!Z18)</f>
        <v>2.2141730002053013</v>
      </c>
      <c r="AH18" s="53">
        <f>filter!O18</f>
        <v>11.785555555555556</v>
      </c>
      <c r="AI18" s="53">
        <f>(filter!O18-AVERAGE(filter!$O$2:$O$179))</f>
        <v>7.8178880455790312</v>
      </c>
      <c r="AJ18" s="53">
        <f>(filter!O18-filter!BD18)</f>
        <v>3.2666694082920191</v>
      </c>
      <c r="AK18" s="53">
        <f>(filter!O18-filter!AD18)</f>
        <v>1.1288134456952186</v>
      </c>
      <c r="AL18" s="53">
        <f>LN(RBA!K31)</f>
        <v>3.9993743246308737</v>
      </c>
      <c r="AM18" s="53">
        <f>LN(RBA!L31)</f>
        <v>5.3891310887853159</v>
      </c>
      <c r="AN18" s="53">
        <f>(filter!L18-filter!AA18)*100</f>
        <v>2.5827439297937627</v>
      </c>
      <c r="AO18" s="53">
        <f>(filter!M18-filter!AB18)*100</f>
        <v>-0.35206449952314145</v>
      </c>
      <c r="AP18" s="53">
        <f>RBA!O31</f>
        <v>144.38330402017968</v>
      </c>
      <c r="AQ18" s="53">
        <f>RBA!Q31</f>
        <v>1.0745666666666667</v>
      </c>
      <c r="AR18" s="53">
        <f t="shared" si="1"/>
        <v>6.9260085630138742E-3</v>
      </c>
      <c r="AS18" s="53">
        <f t="shared" si="2"/>
        <v>0.93060768681949313</v>
      </c>
      <c r="AT18" s="53">
        <f t="shared" si="3"/>
        <v>-4.9724715966449073</v>
      </c>
      <c r="AU18" s="53">
        <f t="shared" si="0"/>
        <v>-7.1917479537474918E-2</v>
      </c>
      <c r="AV18" s="53">
        <f>RBA!T31*100</f>
        <v>1.0877555769495117</v>
      </c>
      <c r="AW18" s="53">
        <f>RBA!U31*100</f>
        <v>-5.744272576823203</v>
      </c>
      <c r="AX18" s="53">
        <f t="shared" si="4"/>
        <v>1.085181422936266</v>
      </c>
      <c r="AY18" s="53">
        <f t="shared" si="5"/>
        <v>-5.4807949860007223</v>
      </c>
      <c r="AZ18" s="53">
        <f>LN(RBA!K31)-LN(RBA!H31)</f>
        <v>0.57185963465134471</v>
      </c>
      <c r="BA18" s="53">
        <f t="shared" si="6"/>
        <v>-1.3071596081086767</v>
      </c>
    </row>
    <row r="19" spans="1:53">
      <c r="A19" s="31">
        <v>30132</v>
      </c>
      <c r="B19" s="53">
        <f>filter!E19</f>
        <v>18.355666666666668</v>
      </c>
      <c r="C19" s="53">
        <f>(RBA!B32-AVERAGE(RBA!$B$11:$B$192))</f>
        <v>11.358967032967037</v>
      </c>
      <c r="D19" s="53">
        <f>(filter!E19-filter!AY19)</f>
        <v>5.7457071275241791</v>
      </c>
      <c r="E19" s="52">
        <f>(filter!E19-filter!T19)</f>
        <v>5.0337192035564424</v>
      </c>
      <c r="F19" s="52">
        <f>filter!F19</f>
        <v>19.470000000000002</v>
      </c>
      <c r="G19" s="53">
        <f>(RBA!C32-AVERAGE(RBA!$C$11:$C$192))</f>
        <v>12.208293868829587</v>
      </c>
      <c r="H19" s="53">
        <f>(filter!F19-filter!AZ19)</f>
        <v>6.4496403596137899</v>
      </c>
      <c r="I19" s="53">
        <f>(filter!F19-filter!U19)</f>
        <v>5.4415082882130505</v>
      </c>
      <c r="J19" s="53">
        <f>filter!B19</f>
        <v>11.986684533717382</v>
      </c>
      <c r="K19" s="53">
        <f>filter!Q19</f>
        <v>11.975851849399366</v>
      </c>
      <c r="L19" s="53">
        <f>(filter!B19-filter!Q19)*100</f>
        <v>1.0832684318016206</v>
      </c>
      <c r="M19" s="53">
        <f>filter!C19</f>
        <v>11.385376144023253</v>
      </c>
      <c r="N19" s="53">
        <f>filter!R19</f>
        <v>11.358470960304286</v>
      </c>
      <c r="O19" s="53">
        <f>(filter!C19-filter!R19)*100</f>
        <v>2.6905183718966441</v>
      </c>
      <c r="P19" s="53">
        <f>LN(RBA!G32)</f>
        <v>4.0976723523147758</v>
      </c>
      <c r="Q19" s="53">
        <f>(filter!D19-filter!S19)*100</f>
        <v>-3.2627586444355927E-2</v>
      </c>
      <c r="R19" s="53">
        <f>LN(RBA!F32)</f>
        <v>3.354164678989318</v>
      </c>
      <c r="S19" s="53">
        <f>RBA!F32/RBA!F28-1</f>
        <v>0.13067936097222077</v>
      </c>
      <c r="T19" s="53">
        <f>filter!I19</f>
        <v>11.443021293126391</v>
      </c>
      <c r="U19" s="53">
        <f>(filter!I19-AVERAGE(filter!$I$2:$I$179))</f>
        <v>7.3493736849179419</v>
      </c>
      <c r="V19" s="53">
        <f>(filter!I19-filter!BA19)</f>
        <v>5.0370713623801002</v>
      </c>
      <c r="W19" s="53">
        <f>(filter!I19-filter!X19)</f>
        <v>2.6198604430100154</v>
      </c>
      <c r="X19" s="53">
        <f>LN(RBA!H32)</f>
        <v>3.4499875458315872</v>
      </c>
      <c r="Y19" s="53">
        <f>(RBA!H32/RBA!H28-1)*1</f>
        <v>0.10915492957746475</v>
      </c>
      <c r="Z19" s="53">
        <f>filter!J19</f>
        <v>8.989142340823431</v>
      </c>
      <c r="AA19" s="53">
        <f>(filter!J19-AVERAGE(filter!$J$2:$J$179))</f>
        <v>4.9609337897055621</v>
      </c>
      <c r="AB19" s="53">
        <f>(filter!J19-filter!BB19)</f>
        <v>2.2224739442706678</v>
      </c>
      <c r="AC19" s="53">
        <f>(filter!J19-filter!Y19)</f>
        <v>0.18900085233910602</v>
      </c>
      <c r="AD19" s="53">
        <f>filter!K19</f>
        <v>13</v>
      </c>
      <c r="AE19" s="53">
        <f>(filter!K19-AVERAGE(filter!$K$2:$K$179))</f>
        <v>8.2571706791521642</v>
      </c>
      <c r="AF19" s="53">
        <f>(filter!K19-filter!BC19)</f>
        <v>3.0877878402478487</v>
      </c>
      <c r="AG19" s="53">
        <f>(filter!K19-filter!Z19)</f>
        <v>0.48102752203438826</v>
      </c>
      <c r="AH19" s="53">
        <f>filter!O19</f>
        <v>11.413333333333334</v>
      </c>
      <c r="AI19" s="53">
        <f>(filter!O19-AVERAGE(filter!$O$2:$O$179))</f>
        <v>7.4456658233568094</v>
      </c>
      <c r="AJ19" s="53">
        <f>(filter!O19-filter!BD19)</f>
        <v>2.9572226155496182</v>
      </c>
      <c r="AK19" s="53">
        <f>(filter!O19-filter!AD19)</f>
        <v>0.91025880868454401</v>
      </c>
      <c r="AL19" s="53">
        <f>LN(RBA!K32)</f>
        <v>3.9905383934965113</v>
      </c>
      <c r="AM19" s="53">
        <f>LN(RBA!L32)</f>
        <v>5.4217157178788549</v>
      </c>
      <c r="AN19" s="53">
        <f>(filter!L19-filter!AA19)*100</f>
        <v>-0.27420288801049963</v>
      </c>
      <c r="AO19" s="53">
        <f>(filter!M19-filter!AB19)*100</f>
        <v>-0.10960544884071055</v>
      </c>
      <c r="AP19" s="53">
        <f>RBA!O32</f>
        <v>144.41752765957813</v>
      </c>
      <c r="AQ19" s="53">
        <f>RBA!Q32</f>
        <v>1.0437666666666667</v>
      </c>
      <c r="AR19" s="53">
        <f t="shared" si="1"/>
        <v>6.9243672579495062E-3</v>
      </c>
      <c r="AS19" s="53">
        <f t="shared" si="2"/>
        <v>0.95806853383578694</v>
      </c>
      <c r="AT19" s="53">
        <f t="shared" si="3"/>
        <v>-4.9727086017765032</v>
      </c>
      <c r="AU19" s="53">
        <f t="shared" si="0"/>
        <v>-4.2835965119312383E-2</v>
      </c>
      <c r="AV19" s="53">
        <f>RBA!T32*100</f>
        <v>-2.3700513159585768E-2</v>
      </c>
      <c r="AW19" s="53">
        <f>RBA!U32*100</f>
        <v>-2.9081514418162606</v>
      </c>
      <c r="AX19" s="53">
        <f t="shared" si="4"/>
        <v>-2.6274667172831456E-2</v>
      </c>
      <c r="AY19" s="53">
        <f t="shared" si="5"/>
        <v>-2.6446738509937799</v>
      </c>
      <c r="AZ19" s="53">
        <f>LN(RBA!K32)-LN(RBA!H32)</f>
        <v>0.54055084766492412</v>
      </c>
      <c r="BA19" s="53">
        <f t="shared" si="6"/>
        <v>-3.1308786986420589</v>
      </c>
    </row>
    <row r="20" spans="1:53">
      <c r="A20" s="31">
        <v>30224</v>
      </c>
      <c r="B20" s="53">
        <f>filter!E20</f>
        <v>17.791666666666668</v>
      </c>
      <c r="C20" s="53">
        <f>(RBA!B33-AVERAGE(RBA!$B$11:$B$192))</f>
        <v>10.794967032967037</v>
      </c>
      <c r="D20" s="53">
        <f>(filter!E20-filter!AY20)</f>
        <v>5.2607292692675092</v>
      </c>
      <c r="E20" s="52">
        <f>(filter!E20-filter!T20)</f>
        <v>4.3309452023483033</v>
      </c>
      <c r="F20" s="52">
        <f>filter!F20</f>
        <v>16.64</v>
      </c>
      <c r="G20" s="53">
        <f>(RBA!C33-AVERAGE(RBA!$C$11:$C$192))</f>
        <v>9.3782938688295854</v>
      </c>
      <c r="H20" s="53">
        <f>(filter!F20-filter!AZ20)</f>
        <v>3.7011083803661826</v>
      </c>
      <c r="I20" s="53">
        <f>(filter!F20-filter!U20)</f>
        <v>2.5105389166371737</v>
      </c>
      <c r="J20" s="53">
        <f>filter!B20</f>
        <v>11.980118899314451</v>
      </c>
      <c r="K20" s="53">
        <f>filter!Q20</f>
        <v>11.982188484225977</v>
      </c>
      <c r="L20" s="53">
        <f>(filter!B20-filter!Q20)*100</f>
        <v>-0.2069584911525979</v>
      </c>
      <c r="M20" s="53">
        <f>filter!C20</f>
        <v>11.383147021215013</v>
      </c>
      <c r="N20" s="53">
        <f>filter!R20</f>
        <v>11.3652744320681</v>
      </c>
      <c r="O20" s="53">
        <f>(filter!C20-filter!R20)*100</f>
        <v>1.7872589146913143</v>
      </c>
      <c r="P20" s="53">
        <f>LN(RBA!G33)</f>
        <v>4.0926765051214034</v>
      </c>
      <c r="Q20" s="53">
        <f>(filter!D20-filter!S20)*100</f>
        <v>-0.24884097524164872</v>
      </c>
      <c r="R20" s="53">
        <f>LN(RBA!F33)</f>
        <v>3.3731402101920782</v>
      </c>
      <c r="S20" s="53">
        <f>RBA!F33/RBA!F29-1</f>
        <v>0.11503430433597539</v>
      </c>
      <c r="T20" s="53">
        <f>filter!I20</f>
        <v>7.5902124811041976</v>
      </c>
      <c r="U20" s="53">
        <f>(filter!I20-AVERAGE(filter!$I$2:$I$179))</f>
        <v>3.4965648728957488</v>
      </c>
      <c r="V20" s="53">
        <f>(filter!I20-filter!BA20)</f>
        <v>1.2166024429808138</v>
      </c>
      <c r="W20" s="53">
        <f>(filter!I20-filter!X20)</f>
        <v>-1.061715043169249</v>
      </c>
      <c r="X20" s="53">
        <f>LN(RBA!H33)</f>
        <v>3.4843122883726618</v>
      </c>
      <c r="Y20" s="53">
        <f>(RBA!H33/RBA!H29-1)*1</f>
        <v>0.12413793103448278</v>
      </c>
      <c r="Z20" s="53">
        <f>filter!J20</f>
        <v>13.72989701642987</v>
      </c>
      <c r="AA20" s="53">
        <f>(filter!J20-AVERAGE(filter!$J$2:$J$179))</f>
        <v>9.7016884653120012</v>
      </c>
      <c r="AB20" s="53">
        <f>(filter!J20-filter!BB20)</f>
        <v>7.001528757575497</v>
      </c>
      <c r="AC20" s="53">
        <f>(filter!J20-filter!Y20)</f>
        <v>5.0538230343192314</v>
      </c>
      <c r="AD20" s="53">
        <f>filter!K20</f>
        <v>10.5</v>
      </c>
      <c r="AE20" s="53">
        <f>(filter!K20-AVERAGE(filter!$K$2:$K$179))</f>
        <v>5.7571706791521642</v>
      </c>
      <c r="AF20" s="53">
        <f>(filter!K20-filter!BC20)</f>
        <v>0.66008690093182487</v>
      </c>
      <c r="AG20" s="53">
        <f>(filter!K20-filter!Z20)</f>
        <v>-1.72416811122139</v>
      </c>
      <c r="AH20" s="53">
        <f>filter!O20</f>
        <v>10.115555555555554</v>
      </c>
      <c r="AI20" s="53">
        <f>(filter!O20-AVERAGE(filter!$O$2:$O$179))</f>
        <v>6.1478880455790295</v>
      </c>
      <c r="AJ20" s="53">
        <f>(filter!O20-filter!BD20)</f>
        <v>1.7222202672516591</v>
      </c>
      <c r="AK20" s="53">
        <f>(filter!O20-filter!AD20)</f>
        <v>-0.20680617955422598</v>
      </c>
      <c r="AL20" s="53">
        <f>LN(RBA!K33)</f>
        <v>3.9866108624187189</v>
      </c>
      <c r="AM20" s="53">
        <f>LN(RBA!L33)</f>
        <v>5.4422142266168843</v>
      </c>
      <c r="AN20" s="53">
        <f>(filter!L20-filter!AA20)*100</f>
        <v>-2.630647378474249</v>
      </c>
      <c r="AO20" s="53">
        <f>(filter!M20-filter!AB20)*100</f>
        <v>-1.0857576988515305</v>
      </c>
      <c r="AP20" s="53">
        <f>RBA!O33</f>
        <v>142.17511361512518</v>
      </c>
      <c r="AQ20" s="53">
        <f>RBA!Q33</f>
        <v>0.96980000000000011</v>
      </c>
      <c r="AR20" s="53">
        <f t="shared" si="1"/>
        <v>7.0335797494563475E-3</v>
      </c>
      <c r="AS20" s="53">
        <f t="shared" si="2"/>
        <v>1.0311404413281087</v>
      </c>
      <c r="AT20" s="53">
        <f t="shared" si="3"/>
        <v>-4.9570594923142268</v>
      </c>
      <c r="AU20" s="53">
        <f t="shared" si="0"/>
        <v>3.0665414310884938E-2</v>
      </c>
      <c r="AV20" s="53">
        <f>RBA!T33*100</f>
        <v>1.5649109462276378</v>
      </c>
      <c r="AW20" s="53">
        <f>RBA!U33*100</f>
        <v>-7.3501379430197371</v>
      </c>
      <c r="AX20" s="53">
        <f t="shared" si="4"/>
        <v>1.562336792214392</v>
      </c>
      <c r="AY20" s="53">
        <f t="shared" si="5"/>
        <v>-7.0866603521972564</v>
      </c>
      <c r="AZ20" s="53">
        <f>LN(RBA!K33)-LN(RBA!H33)</f>
        <v>0.50229857404605704</v>
      </c>
      <c r="BA20" s="53">
        <f t="shared" si="6"/>
        <v>-3.8252273618867072</v>
      </c>
    </row>
    <row r="21" spans="1:53">
      <c r="A21" s="31">
        <v>30316</v>
      </c>
      <c r="B21" s="53">
        <f>filter!E21</f>
        <v>13.717999999999998</v>
      </c>
      <c r="C21" s="53">
        <f>(RBA!B34-AVERAGE(RBA!$B$11:$B$192))</f>
        <v>6.7213003663003672</v>
      </c>
      <c r="D21" s="53">
        <f>(filter!E21-filter!AY21)</f>
        <v>1.2660847443441696</v>
      </c>
      <c r="E21" s="52">
        <f>(filter!E21-filter!T21)</f>
        <v>0.14188249601718539</v>
      </c>
      <c r="F21" s="52">
        <f>filter!F21</f>
        <v>13.82</v>
      </c>
      <c r="G21" s="53">
        <f>(RBA!C34-AVERAGE(RBA!$C$11:$C$192))</f>
        <v>6.5582938688295851</v>
      </c>
      <c r="H21" s="53">
        <f>(filter!F21-filter!AZ21)</f>
        <v>0.96257640111857867</v>
      </c>
      <c r="I21" s="53">
        <f>(filter!F21-filter!U21)</f>
        <v>-0.38765360870821652</v>
      </c>
      <c r="J21" s="53">
        <f>filter!B21</f>
        <v>11.964032930957094</v>
      </c>
      <c r="K21" s="53">
        <f>filter!Q21</f>
        <v>11.988724730275466</v>
      </c>
      <c r="L21" s="53">
        <f>(filter!B21-filter!Q21)*100</f>
        <v>-2.4691799318372176</v>
      </c>
      <c r="M21" s="53">
        <f>filter!C21</f>
        <v>11.392586666131688</v>
      </c>
      <c r="N21" s="53">
        <f>filter!R21</f>
        <v>11.371936130594115</v>
      </c>
      <c r="O21" s="53">
        <f>(filter!C21-filter!R21)*100</f>
        <v>2.0650535537573234</v>
      </c>
      <c r="P21" s="53">
        <f>LN(RBA!G34)</f>
        <v>4.0826093060036799</v>
      </c>
      <c r="Q21" s="53">
        <f>(filter!D21-filter!S21)*100</f>
        <v>-0.94651046268241501</v>
      </c>
      <c r="R21" s="53">
        <f>LN(RBA!F34)</f>
        <v>3.4048741485576559</v>
      </c>
      <c r="S21" s="53">
        <f>RBA!F34/RBA!F30-1</f>
        <v>0.11461588113467047</v>
      </c>
      <c r="T21" s="53">
        <f>filter!I21</f>
        <v>12.693575346230984</v>
      </c>
      <c r="U21" s="53">
        <f>(filter!I21-AVERAGE(filter!$I$2:$I$179))</f>
        <v>8.5999277380225365</v>
      </c>
      <c r="V21" s="53">
        <f>(filter!I21-filter!BA21)</f>
        <v>6.3523052007305072</v>
      </c>
      <c r="W21" s="53">
        <f>(filter!I21-filter!X21)</f>
        <v>4.2274861030821658</v>
      </c>
      <c r="X21" s="53">
        <f>LN(RBA!H34)</f>
        <v>3.5145260669691587</v>
      </c>
      <c r="Y21" s="53">
        <f>(RBA!H34/RBA!H30-1)*1</f>
        <v>0.11258278145695377</v>
      </c>
      <c r="Z21" s="53">
        <f>filter!J21</f>
        <v>12.085511438598653</v>
      </c>
      <c r="AA21" s="53">
        <f>(filter!J21-AVERAGE(filter!$J$2:$J$179))</f>
        <v>8.0573028874807839</v>
      </c>
      <c r="AB21" s="53">
        <f>(filter!J21-filter!BB21)</f>
        <v>5.3954433174426697</v>
      </c>
      <c r="AC21" s="53">
        <f>(filter!J21-filter!Y21)</f>
        <v>3.5500034780575795</v>
      </c>
      <c r="AD21" s="53">
        <f>filter!K21</f>
        <v>9</v>
      </c>
      <c r="AE21" s="53">
        <f>(filter!K21-AVERAGE(filter!$K$2:$K$179))</f>
        <v>4.2571706791521642</v>
      </c>
      <c r="AF21" s="53">
        <f>(filter!K21-filter!BC21)</f>
        <v>-0.76761403838419895</v>
      </c>
      <c r="AG21" s="53">
        <f>(filter!K21-filter!Z21)</f>
        <v>-2.9107659636422998</v>
      </c>
      <c r="AH21" s="53">
        <f>filter!O21</f>
        <v>8.4622222222222216</v>
      </c>
      <c r="AI21" s="53">
        <f>(filter!O21-AVERAGE(filter!$O$2:$O$179))</f>
        <v>4.494554712245697</v>
      </c>
      <c r="AJ21" s="53">
        <f>(filter!O21-filter!BD21)</f>
        <v>0.13166236339814752</v>
      </c>
      <c r="AK21" s="53">
        <f>(filter!O21-filter!AD21)</f>
        <v>-1.6591462871610076</v>
      </c>
      <c r="AL21" s="53">
        <f>LN(RBA!K34)</f>
        <v>3.9879093952592792</v>
      </c>
      <c r="AM21" s="53">
        <f>LN(RBA!L34)</f>
        <v>5.4669793885560258</v>
      </c>
      <c r="AN21" s="53">
        <f>(filter!L21-filter!AA21)*100</f>
        <v>-4.4713484706444984</v>
      </c>
      <c r="AO21" s="53">
        <f>(filter!M21-filter!AB21)*100</f>
        <v>-1.6476591760951287</v>
      </c>
      <c r="AP21" s="53">
        <f>RBA!O34</f>
        <v>140.82095122640922</v>
      </c>
      <c r="AQ21" s="53">
        <f>RBA!Q34</f>
        <v>0.9573666666666667</v>
      </c>
      <c r="AR21" s="53">
        <f t="shared" si="1"/>
        <v>7.1012160569219503E-3</v>
      </c>
      <c r="AS21" s="53">
        <f t="shared" si="2"/>
        <v>1.0445318756310713</v>
      </c>
      <c r="AT21" s="53">
        <f t="shared" si="3"/>
        <v>-4.9474892339780521</v>
      </c>
      <c r="AU21" s="53">
        <f t="shared" si="0"/>
        <v>4.3568819146793003E-2</v>
      </c>
      <c r="AV21" s="53">
        <f>RBA!T34*100</f>
        <v>0.95702583361747529</v>
      </c>
      <c r="AW21" s="53">
        <f>RBA!U34*100</f>
        <v>-1.2903404835907966</v>
      </c>
      <c r="AX21" s="53">
        <f t="shared" si="4"/>
        <v>0.95445167960422961</v>
      </c>
      <c r="AY21" s="53">
        <f t="shared" si="5"/>
        <v>-1.0268628927683159</v>
      </c>
      <c r="AZ21" s="53">
        <f>LN(RBA!K34)-LN(RBA!H34)</f>
        <v>0.47338332829012053</v>
      </c>
      <c r="BA21" s="53">
        <f t="shared" si="6"/>
        <v>-2.8915245755936514</v>
      </c>
    </row>
    <row r="22" spans="1:53">
      <c r="A22" s="31">
        <v>30406</v>
      </c>
      <c r="B22" s="53">
        <f>filter!E22</f>
        <v>13.923666666666668</v>
      </c>
      <c r="C22" s="53">
        <f>(RBA!B35-AVERAGE(RBA!$B$11:$B$192))</f>
        <v>6.9269670329670365</v>
      </c>
      <c r="D22" s="53">
        <f>(filter!E22-filter!AY22)</f>
        <v>1.5507735527541691</v>
      </c>
      <c r="E22" s="52">
        <f>(filter!E22-filter!T22)</f>
        <v>0.24864671690656159</v>
      </c>
      <c r="F22" s="52">
        <f>filter!F22</f>
        <v>13.226666666666667</v>
      </c>
      <c r="G22" s="53">
        <f>(RBA!C35-AVERAGE(RBA!$C$11:$C$192))</f>
        <v>5.9649605354962514</v>
      </c>
      <c r="H22" s="53">
        <f>(filter!F22-filter!AZ22)</f>
        <v>0.45071108853763953</v>
      </c>
      <c r="I22" s="53">
        <f>(filter!F22-filter!U22)</f>
        <v>-1.0432949120944066</v>
      </c>
      <c r="J22" s="53">
        <f>filter!B22</f>
        <v>11.954150175286358</v>
      </c>
      <c r="K22" s="53">
        <f>filter!Q22</f>
        <v>11.995532119035552</v>
      </c>
      <c r="L22" s="53">
        <f>(filter!B22-filter!Q22)*100</f>
        <v>-4.1381943749193795</v>
      </c>
      <c r="M22" s="53">
        <f>filter!C22</f>
        <v>11.392812216475482</v>
      </c>
      <c r="N22" s="53">
        <f>filter!R22</f>
        <v>11.378470853045767</v>
      </c>
      <c r="O22" s="53">
        <f>(filter!C22-filter!R22)*100</f>
        <v>1.4341363429714704</v>
      </c>
      <c r="P22" s="53">
        <f>LN(RBA!G35)</f>
        <v>4.0876555740713041</v>
      </c>
      <c r="Q22" s="53">
        <f>(filter!D22-filter!S22)*100</f>
        <v>-0.10820107240050447</v>
      </c>
      <c r="R22" s="53">
        <f>LN(RBA!F35)</f>
        <v>3.4233712015396263</v>
      </c>
      <c r="S22" s="53">
        <f>RBA!F35/RBA!F31-1</f>
        <v>0.10275773667876842</v>
      </c>
      <c r="T22" s="53">
        <f>filter!I22</f>
        <v>7.3988211927880796</v>
      </c>
      <c r="U22" s="53">
        <f>(filter!I22-AVERAGE(filter!$I$2:$I$179))</f>
        <v>3.3051735845796308</v>
      </c>
      <c r="V22" s="53">
        <f>(filter!I22-filter!BA22)</f>
        <v>1.0898909399105099</v>
      </c>
      <c r="W22" s="53">
        <f>(filter!I22-filter!X22)</f>
        <v>-0.87100678171290813</v>
      </c>
      <c r="X22" s="53">
        <f>LN(RBA!H35)</f>
        <v>3.535145354171894</v>
      </c>
      <c r="Y22" s="53">
        <f>(RBA!H35/RBA!H31-1)*1</f>
        <v>0.11363636363636354</v>
      </c>
      <c r="Z22" s="53">
        <f>filter!J22</f>
        <v>8.2477148810942431</v>
      </c>
      <c r="AA22" s="53">
        <f>(filter!J22-AVERAGE(filter!$J$2:$J$179))</f>
        <v>4.2195063299763742</v>
      </c>
      <c r="AB22" s="53">
        <f>(filter!J22-filter!BB22)</f>
        <v>1.59594689763665</v>
      </c>
      <c r="AC22" s="53">
        <f>(filter!J22-filter!Y22)</f>
        <v>-0.13595989143573917</v>
      </c>
      <c r="AD22" s="53">
        <f>filter!K22</f>
        <v>8.5</v>
      </c>
      <c r="AE22" s="53">
        <f>(filter!K22-AVERAGE(filter!$K$2:$K$179))</f>
        <v>3.7571706791521642</v>
      </c>
      <c r="AF22" s="53">
        <f>(filter!K22-filter!BC22)</f>
        <v>-1.1953149777002228</v>
      </c>
      <c r="AG22" s="53">
        <f>(filter!K22-filter!Z22)</f>
        <v>-3.087040494239087</v>
      </c>
      <c r="AH22" s="53">
        <f>filter!O22</f>
        <v>7.8511111111111118</v>
      </c>
      <c r="AI22" s="53">
        <f>(filter!O22-AVERAGE(filter!$O$2:$O$179))</f>
        <v>3.8834436011345872</v>
      </c>
      <c r="AJ22" s="53">
        <f>(filter!O22-filter!BD22)</f>
        <v>-0.41667331823314147</v>
      </c>
      <c r="AK22" s="53">
        <f>(filter!O22-filter!AD22)</f>
        <v>-2.0556192506357212</v>
      </c>
      <c r="AL22" s="53">
        <f>LN(RBA!K35)</f>
        <v>4.0182011867063085</v>
      </c>
      <c r="AM22" s="53">
        <f>LN(RBA!L35)</f>
        <v>5.5009969519298707</v>
      </c>
      <c r="AN22" s="53">
        <f>(filter!L22-filter!AA22)*100</f>
        <v>-3.4344678563231312</v>
      </c>
      <c r="AO22" s="53">
        <f>(filter!M22-filter!AB22)*100</f>
        <v>-1.2984717408521362</v>
      </c>
      <c r="AP22" s="53">
        <f>RBA!O35</f>
        <v>136.18095560270564</v>
      </c>
      <c r="AQ22" s="53">
        <f>RBA!Q35</f>
        <v>0.93176666666666674</v>
      </c>
      <c r="AR22" s="53">
        <f t="shared" si="1"/>
        <v>7.3431706773845846E-3</v>
      </c>
      <c r="AS22" s="53">
        <f t="shared" si="2"/>
        <v>1.0732300647515471</v>
      </c>
      <c r="AT22" s="53">
        <f t="shared" si="3"/>
        <v>-4.9139845572332082</v>
      </c>
      <c r="AU22" s="53">
        <f t="shared" si="0"/>
        <v>7.0672853295046009E-2</v>
      </c>
      <c r="AV22" s="53">
        <f>RBA!T35*100</f>
        <v>3.350467674484392</v>
      </c>
      <c r="AW22" s="53">
        <f>RBA!U35*100</f>
        <v>-2.710403414825302</v>
      </c>
      <c r="AX22" s="53">
        <f t="shared" si="4"/>
        <v>3.3478935204711462</v>
      </c>
      <c r="AY22" s="53">
        <f t="shared" si="5"/>
        <v>-2.4469258240028213</v>
      </c>
      <c r="AZ22" s="53">
        <f>LN(RBA!K35)-LN(RBA!H35)</f>
        <v>0.48305583253441453</v>
      </c>
      <c r="BA22" s="53">
        <f t="shared" si="6"/>
        <v>0.96725042442940001</v>
      </c>
    </row>
    <row r="23" spans="1:53">
      <c r="A23" s="31">
        <v>30497</v>
      </c>
      <c r="B23" s="53">
        <f>filter!E23</f>
        <v>12.084333333333333</v>
      </c>
      <c r="C23" s="53">
        <f>(RBA!B36-AVERAGE(RBA!$B$11:$B$192))</f>
        <v>5.0876336996337024</v>
      </c>
      <c r="D23" s="53">
        <f>(filter!E23-filter!AY23)</f>
        <v>-0.20953763883583498</v>
      </c>
      <c r="E23" s="52">
        <f>(filter!E23-filter!T23)</f>
        <v>-1.680068512533456</v>
      </c>
      <c r="F23" s="52">
        <f>filter!F23</f>
        <v>13.436666666666667</v>
      </c>
      <c r="G23" s="53">
        <f>(RBA!C36-AVERAGE(RBA!$C$11:$C$192))</f>
        <v>6.1749605354962522</v>
      </c>
      <c r="H23" s="53">
        <f>(filter!F23-filter!AZ23)</f>
        <v>0.74217910929003494</v>
      </c>
      <c r="I23" s="53">
        <f>(filter!F23-filter!U23)</f>
        <v>-0.88636833428723349</v>
      </c>
      <c r="J23" s="53">
        <f>filter!B23</f>
        <v>11.952057430548876</v>
      </c>
      <c r="K23" s="53">
        <f>filter!Q23</f>
        <v>12.00266674961938</v>
      </c>
      <c r="L23" s="53">
        <f>(filter!B23-filter!Q23)*100</f>
        <v>-5.0609319070503034</v>
      </c>
      <c r="M23" s="53">
        <f>filter!C23</f>
        <v>11.38608024144491</v>
      </c>
      <c r="N23" s="53">
        <f>filter!R23</f>
        <v>11.384906303171201</v>
      </c>
      <c r="O23" s="53">
        <f>(filter!C23-filter!R23)*100</f>
        <v>0.11739382737090409</v>
      </c>
      <c r="P23" s="53">
        <f>LN(RBA!G36)</f>
        <v>4.0993321037331398</v>
      </c>
      <c r="Q23" s="53">
        <f>(filter!D23-filter!S23)*100</f>
        <v>1.4173112709260138</v>
      </c>
      <c r="R23" s="53">
        <f>LN(RBA!F36)</f>
        <v>3.436538210383699</v>
      </c>
      <c r="S23" s="53">
        <f>RBA!F36/RBA!F32-1</f>
        <v>8.5861337385655601E-2</v>
      </c>
      <c r="T23" s="53">
        <f>filter!I23</f>
        <v>5.2668035376292321</v>
      </c>
      <c r="U23" s="53">
        <f>(filter!I23-AVERAGE(filter!$I$2:$I$179))</f>
        <v>1.1731559294207834</v>
      </c>
      <c r="V23" s="53">
        <f>(filter!I23-filter!BA23)</f>
        <v>-1.009786822625431</v>
      </c>
      <c r="W23" s="53">
        <f>(filter!I23-filter!X23)</f>
        <v>-2.8031643272736444</v>
      </c>
      <c r="X23" s="53">
        <f>LN(RBA!H36)</f>
        <v>3.5553480614894135</v>
      </c>
      <c r="Y23" s="53">
        <f>(RBA!H36/RBA!H32-1)*1</f>
        <v>0.11111111111111116</v>
      </c>
      <c r="Z23" s="53">
        <f>filter!J23</f>
        <v>8.0810829270077882</v>
      </c>
      <c r="AA23" s="53">
        <f>(filter!J23-AVERAGE(filter!$J$2:$J$179))</f>
        <v>4.0528743758899193</v>
      </c>
      <c r="AB23" s="53">
        <f>(filter!J23-filter!BB23)</f>
        <v>1.4676150812485851</v>
      </c>
      <c r="AC23" s="53">
        <f>(filter!J23-filter!Y23)</f>
        <v>-0.14694159199771839</v>
      </c>
      <c r="AD23" s="53">
        <f>filter!K23</f>
        <v>9.25</v>
      </c>
      <c r="AE23" s="53">
        <f>(filter!K23-AVERAGE(filter!$K$2:$K$179))</f>
        <v>4.5071706791521642</v>
      </c>
      <c r="AF23" s="53">
        <f>(filter!K23-filter!BC23)</f>
        <v>-0.37301591701624659</v>
      </c>
      <c r="AG23" s="53">
        <f>(filter!K23-filter!Z23)</f>
        <v>-2.0094469332952194</v>
      </c>
      <c r="AH23" s="53">
        <f>filter!O23</f>
        <v>8.0566666666666666</v>
      </c>
      <c r="AI23" s="53">
        <f>(filter!O23-AVERAGE(filter!$O$2:$O$179))</f>
        <v>4.088999156690142</v>
      </c>
      <c r="AJ23" s="53">
        <f>(filter!O23-filter!BD23)</f>
        <v>-0.1483423331977658</v>
      </c>
      <c r="AK23" s="53">
        <f>(filter!O23-filter!AD23)</f>
        <v>-1.6273791733821383</v>
      </c>
      <c r="AL23" s="53">
        <f>LN(RBA!K36)</f>
        <v>4.0387966155892885</v>
      </c>
      <c r="AM23" s="53">
        <f>LN(RBA!L36)</f>
        <v>5.537558651291322</v>
      </c>
      <c r="AN23" s="53">
        <f>(filter!L23-filter!AA23)*100</f>
        <v>-3.4010542203812832</v>
      </c>
      <c r="AO23" s="53">
        <f>(filter!M23-filter!AB23)*100</f>
        <v>-0.70972883448687796</v>
      </c>
      <c r="AP23" s="53">
        <f>RBA!O36</f>
        <v>129.58767143973756</v>
      </c>
      <c r="AQ23" s="53">
        <f>RBA!Q36</f>
        <v>0.87483333333333346</v>
      </c>
      <c r="AR23" s="53">
        <f t="shared" si="1"/>
        <v>7.7167834631941216E-3</v>
      </c>
      <c r="AS23" s="53">
        <f t="shared" si="2"/>
        <v>1.1430748714040768</v>
      </c>
      <c r="AT23" s="53">
        <f t="shared" si="3"/>
        <v>-4.864357651613437</v>
      </c>
      <c r="AU23" s="53">
        <f t="shared" si="0"/>
        <v>0.13372188695789214</v>
      </c>
      <c r="AV23" s="53">
        <f>RBA!T36*100</f>
        <v>4.9626905619771122</v>
      </c>
      <c r="AW23" s="53">
        <f>RBA!U36*100</f>
        <v>-6.3049033662846119</v>
      </c>
      <c r="AX23" s="53">
        <f t="shared" si="4"/>
        <v>4.9601164079638664</v>
      </c>
      <c r="AY23" s="53">
        <f t="shared" si="5"/>
        <v>-6.0414257754621312</v>
      </c>
      <c r="AZ23" s="53">
        <f>LN(RBA!K36)-LN(RBA!H36)</f>
        <v>0.48344855409987497</v>
      </c>
      <c r="BA23" s="53">
        <f t="shared" si="6"/>
        <v>3.9272156546044101E-2</v>
      </c>
    </row>
    <row r="24" spans="1:53">
      <c r="A24" s="31">
        <v>30589</v>
      </c>
      <c r="B24" s="53">
        <f>filter!E24</f>
        <v>10.665333333333333</v>
      </c>
      <c r="C24" s="53">
        <f>(RBA!B37-AVERAGE(RBA!$B$11:$B$192))</f>
        <v>3.6686336996337019</v>
      </c>
      <c r="D24" s="53">
        <f>(filter!E24-filter!AY24)</f>
        <v>-1.5495154970925054</v>
      </c>
      <c r="E24" s="52">
        <f>(filter!E24-filter!T24)</f>
        <v>-3.1860583073841404</v>
      </c>
      <c r="F24" s="52">
        <f>filter!F24</f>
        <v>12.006666666666668</v>
      </c>
      <c r="G24" s="53">
        <f>(RBA!C37-AVERAGE(RBA!$C$11:$C$192))</f>
        <v>4.7449605354962525</v>
      </c>
      <c r="H24" s="53">
        <f>(filter!F24-filter!AZ24)</f>
        <v>-0.60635286995757021</v>
      </c>
      <c r="I24" s="53">
        <f>(filter!F24-filter!U24)</f>
        <v>-2.3662051567324802</v>
      </c>
      <c r="J24" s="53">
        <f>filter!B24</f>
        <v>11.979780392252719</v>
      </c>
      <c r="K24" s="53">
        <f>filter!Q24</f>
        <v>12.010158857425246</v>
      </c>
      <c r="L24" s="53">
        <f>(filter!B24-filter!Q24)*100</f>
        <v>-3.0378465172526958</v>
      </c>
      <c r="M24" s="53">
        <f>filter!C24</f>
        <v>11.393409678968665</v>
      </c>
      <c r="N24" s="53">
        <f>filter!R24</f>
        <v>11.391279148070701</v>
      </c>
      <c r="O24" s="53">
        <f>(filter!C24-filter!R24)*100</f>
        <v>0.21305308979631121</v>
      </c>
      <c r="P24" s="53">
        <f>LN(RBA!G37)</f>
        <v>4.0976723523147758</v>
      </c>
      <c r="Q24" s="53">
        <f>(filter!D24-filter!S24)*100</f>
        <v>1.6329845599618587</v>
      </c>
      <c r="R24" s="53">
        <f>LN(RBA!F37)</f>
        <v>3.4651667646523441</v>
      </c>
      <c r="S24" s="53">
        <f>RBA!F37/RBA!F33-1</f>
        <v>9.6393935843470224E-2</v>
      </c>
      <c r="T24" s="53">
        <f>filter!I24</f>
        <v>11.451421707458019</v>
      </c>
      <c r="U24" s="53">
        <f>(filter!I24-AVERAGE(filter!$I$2:$I$179))</f>
        <v>7.3577740992495704</v>
      </c>
      <c r="V24" s="53">
        <f>(filter!I24-filter!BA24)</f>
        <v>5.2071712398262626</v>
      </c>
      <c r="W24" s="53">
        <f>(filter!I24-filter!X24)</f>
        <v>3.5786330257691832</v>
      </c>
      <c r="X24" s="53">
        <f>LN(RBA!H37)</f>
        <v>3.572345637857985</v>
      </c>
      <c r="Y24" s="53">
        <f>(RBA!H37/RBA!H33-1)*1</f>
        <v>9.2024539877300526E-2</v>
      </c>
      <c r="Z24" s="53">
        <f>filter!J24</f>
        <v>6.7990305474284307</v>
      </c>
      <c r="AA24" s="53">
        <f>(filter!J24-AVERAGE(filter!$J$2:$J$179))</f>
        <v>2.7708219963105618</v>
      </c>
      <c r="AB24" s="53">
        <f>(filter!J24-filter!BB24)</f>
        <v>0.22386283936761853</v>
      </c>
      <c r="AC24" s="53">
        <f>(filter!J24-filter!Y24)</f>
        <v>-1.2768917785352079</v>
      </c>
      <c r="AD24" s="53">
        <f>filter!K24</f>
        <v>9.5416666666666661</v>
      </c>
      <c r="AE24" s="53">
        <f>(filter!K24-AVERAGE(filter!$K$2:$K$179))</f>
        <v>4.7988373458188303</v>
      </c>
      <c r="AF24" s="53">
        <f>(filter!K24-filter!BC24)</f>
        <v>-9.0501896656043357E-3</v>
      </c>
      <c r="AG24" s="53">
        <f>(filter!K24-filter!Z24)</f>
        <v>-1.3908444441185974</v>
      </c>
      <c r="AH24" s="53">
        <f>filter!O24</f>
        <v>8.1916666666666647</v>
      </c>
      <c r="AI24" s="53">
        <f>(filter!O24-AVERAGE(filter!$O$2:$O$179))</f>
        <v>4.22399915669014</v>
      </c>
      <c r="AJ24" s="53">
        <f>(filter!O24-filter!BD24)</f>
        <v>4.9433096282053057E-2</v>
      </c>
      <c r="AK24" s="53">
        <f>(filter!O24-filter!AD24)</f>
        <v>-1.265962063439046</v>
      </c>
      <c r="AL24" s="53">
        <f>LN(RBA!K37)</f>
        <v>4.0648985869486882</v>
      </c>
      <c r="AM24" s="53">
        <f>LN(RBA!L37)</f>
        <v>5.5693935716175496</v>
      </c>
      <c r="AN24" s="53">
        <f>(filter!L24-filter!AA24)*100</f>
        <v>-2.8607570841810315</v>
      </c>
      <c r="AO24" s="53">
        <f>(filter!M24-filter!AB24)*100</f>
        <v>-0.60841731109890773</v>
      </c>
      <c r="AP24" s="53">
        <f>RBA!O37</f>
        <v>133.84507421283342</v>
      </c>
      <c r="AQ24" s="53">
        <f>RBA!Q37</f>
        <v>0.88533333333333342</v>
      </c>
      <c r="AR24" s="53">
        <f t="shared" si="1"/>
        <v>7.4713246332087828E-3</v>
      </c>
      <c r="AS24" s="53">
        <f t="shared" si="2"/>
        <v>1.1295180722891565</v>
      </c>
      <c r="AT24" s="53">
        <f t="shared" si="3"/>
        <v>-4.8966829684885482</v>
      </c>
      <c r="AU24" s="53">
        <f t="shared" si="0"/>
        <v>0.12179105705392212</v>
      </c>
      <c r="AV24" s="53">
        <f>RBA!T37*100</f>
        <v>-3.2325316875111199</v>
      </c>
      <c r="AW24" s="53">
        <f>RBA!U37*100</f>
        <v>1.1930829903969959</v>
      </c>
      <c r="AX24" s="53">
        <f t="shared" si="4"/>
        <v>-3.2351058415243656</v>
      </c>
      <c r="AY24" s="53">
        <f t="shared" si="5"/>
        <v>1.4565605812194766</v>
      </c>
      <c r="AZ24" s="53">
        <f>LN(RBA!K37)-LN(RBA!H37)</f>
        <v>0.49255294909070324</v>
      </c>
      <c r="BA24" s="53">
        <f t="shared" si="6"/>
        <v>0.91043949908282684</v>
      </c>
    </row>
    <row r="25" spans="1:53">
      <c r="A25" s="31">
        <v>30681</v>
      </c>
      <c r="B25" s="53">
        <f>filter!E25</f>
        <v>8.322000000000001</v>
      </c>
      <c r="C25" s="53">
        <f>(RBA!B38-AVERAGE(RBA!$B$11:$B$192))</f>
        <v>1.32530036630037</v>
      </c>
      <c r="D25" s="53">
        <f>(filter!E25-filter!AY25)</f>
        <v>-3.8138266886825072</v>
      </c>
      <c r="E25" s="52">
        <f>(filter!E25-filter!T25)</f>
        <v>-5.6200677399064283</v>
      </c>
      <c r="F25" s="52">
        <f>filter!F25</f>
        <v>10.126666666666667</v>
      </c>
      <c r="G25" s="53">
        <f>(RBA!C38-AVERAGE(RBA!$C$11:$C$192))</f>
        <v>2.8649605354962517</v>
      </c>
      <c r="H25" s="53">
        <f>(filter!F25-filter!AZ25)</f>
        <v>-2.4048848492051764</v>
      </c>
      <c r="I25" s="53">
        <f>(filter!F25-filter!U25)</f>
        <v>-4.2982493473336554</v>
      </c>
      <c r="J25" s="53">
        <f>filter!B25</f>
        <v>11.996184600518413</v>
      </c>
      <c r="K25" s="53">
        <f>filter!Q25</f>
        <v>12.018007047027025</v>
      </c>
      <c r="L25" s="53">
        <f>(filter!B25-filter!Q25)*100</f>
        <v>-2.1822446508611648</v>
      </c>
      <c r="M25" s="53">
        <f>filter!C25</f>
        <v>11.394524738582199</v>
      </c>
      <c r="N25" s="53">
        <f>filter!R25</f>
        <v>11.39762678855597</v>
      </c>
      <c r="O25" s="53">
        <f>(filter!C25-filter!R25)*100</f>
        <v>-0.31020499737710594</v>
      </c>
      <c r="P25" s="53">
        <f>LN(RBA!G38)</f>
        <v>4.1108738641733114</v>
      </c>
      <c r="Q25" s="53">
        <f>(filter!D25-filter!S25)*100</f>
        <v>3.3572996709787084</v>
      </c>
      <c r="R25" s="53">
        <f>LN(RBA!F38)</f>
        <v>3.4756856229893662</v>
      </c>
      <c r="S25" s="53">
        <f>RBA!F38/RBA!F34-1</f>
        <v>7.337884743499945E-2</v>
      </c>
      <c r="T25" s="53">
        <f>filter!I25</f>
        <v>4.2075433348087863</v>
      </c>
      <c r="U25" s="53">
        <f>(filter!I25-AVERAGE(filter!$I$2:$I$179))</f>
        <v>0.11389572660033753</v>
      </c>
      <c r="V25" s="53">
        <f>(filter!I25-filter!BA25)</f>
        <v>-2.0043672402000627</v>
      </c>
      <c r="W25" s="53">
        <f>(filter!I25-filter!X25)</f>
        <v>-3.4752748796798798</v>
      </c>
      <c r="X25" s="53">
        <f>LN(RBA!H38)</f>
        <v>3.597312260588446</v>
      </c>
      <c r="Y25" s="53">
        <f>(RBA!H38/RBA!H34-1)*1</f>
        <v>8.6309523809523725E-2</v>
      </c>
      <c r="Z25" s="53">
        <f>filter!J25</f>
        <v>9.9866490921843791</v>
      </c>
      <c r="AA25" s="53">
        <f>(filter!J25-AVERAGE(filter!$J$2:$J$179))</f>
        <v>5.9584405410665102</v>
      </c>
      <c r="AB25" s="53">
        <f>(filter!J25-filter!BB25)</f>
        <v>3.449781521821957</v>
      </c>
      <c r="AC25" s="53">
        <f>(filter!J25-filter!Y25)</f>
        <v>2.0520076112790111</v>
      </c>
      <c r="AD25" s="53">
        <f>filter!K25</f>
        <v>9.5</v>
      </c>
      <c r="AE25" s="53">
        <f>(filter!K25-AVERAGE(filter!$K$2:$K$179))</f>
        <v>4.7571706791521642</v>
      </c>
      <c r="AF25" s="53">
        <f>(filter!K25-filter!BC25)</f>
        <v>2.1582204351705769E-2</v>
      </c>
      <c r="AG25" s="53">
        <f>(filter!K25-filter!Z25)</f>
        <v>-1.1095029523504696</v>
      </c>
      <c r="AH25" s="53">
        <f>filter!O25</f>
        <v>8.068888888888889</v>
      </c>
      <c r="AI25" s="53">
        <f>(filter!O25-AVERAGE(filter!$O$2:$O$179))</f>
        <v>4.1012213789123644</v>
      </c>
      <c r="AJ25" s="53">
        <f>(filter!O25-filter!BD25)</f>
        <v>-1.0569252015901753E-2</v>
      </c>
      <c r="AK25" s="53">
        <f>(filter!O25-filter!AD25)</f>
        <v>-1.161886816861859</v>
      </c>
      <c r="AL25" s="53">
        <f>LN(RBA!K38)</f>
        <v>4.103898775026912</v>
      </c>
      <c r="AM25" s="53">
        <f>LN(RBA!L38)</f>
        <v>5.6003793014125343</v>
      </c>
      <c r="AN25" s="53">
        <f>(filter!L25-filter!AA25)*100</f>
        <v>-1.0822233900031009</v>
      </c>
      <c r="AO25" s="53">
        <f>(filter!M25-filter!AB25)*100</f>
        <v>-0.60623009158478069</v>
      </c>
      <c r="AP25" s="53">
        <f>RBA!O38</f>
        <v>138.07612651974671</v>
      </c>
      <c r="AQ25" s="53">
        <f>RBA!Q38</f>
        <v>0.91026666666666667</v>
      </c>
      <c r="AR25" s="53">
        <f t="shared" si="1"/>
        <v>7.2423816137178994E-3</v>
      </c>
      <c r="AS25" s="53">
        <f t="shared" si="2"/>
        <v>1.098579170938919</v>
      </c>
      <c r="AT25" s="53">
        <f t="shared" si="3"/>
        <v>-4.9278051745064344</v>
      </c>
      <c r="AU25" s="53">
        <f t="shared" si="0"/>
        <v>9.4017682106121492E-2</v>
      </c>
      <c r="AV25" s="53">
        <f>RBA!T38*100</f>
        <v>-3.1122206017886178</v>
      </c>
      <c r="AW25" s="53">
        <f>RBA!U38*100</f>
        <v>2.7773374947800673</v>
      </c>
      <c r="AX25" s="53">
        <f t="shared" si="4"/>
        <v>-3.1147947558018636</v>
      </c>
      <c r="AY25" s="53">
        <f t="shared" si="5"/>
        <v>3.040815085602548</v>
      </c>
      <c r="AZ25" s="53">
        <f>LN(RBA!K38)-LN(RBA!H38)</f>
        <v>0.50658651443846603</v>
      </c>
      <c r="BA25" s="53">
        <f t="shared" si="6"/>
        <v>1.4033565347762789</v>
      </c>
    </row>
    <row r="26" spans="1:53">
      <c r="A26" s="31">
        <v>30772</v>
      </c>
      <c r="B26" s="53">
        <f>filter!E26</f>
        <v>10.487</v>
      </c>
      <c r="C26" s="53">
        <f>(RBA!B39-AVERAGE(RBA!$B$11:$B$192))</f>
        <v>3.4903003663003691</v>
      </c>
      <c r="D26" s="53">
        <f>(filter!E26-filter!AY26)</f>
        <v>-1.5698045469391779</v>
      </c>
      <c r="E26" s="52">
        <f>(filter!E26-filter!T26)</f>
        <v>-3.5535172625858067</v>
      </c>
      <c r="F26" s="52">
        <f>filter!F26</f>
        <v>11.856666666666664</v>
      </c>
      <c r="G26" s="53">
        <f>(RBA!C39-AVERAGE(RBA!$C$11:$C$192))</f>
        <v>4.5949605354962486</v>
      </c>
      <c r="H26" s="53">
        <f>(filter!F26-filter!AZ26)</f>
        <v>-0.59341682845278498</v>
      </c>
      <c r="I26" s="53">
        <f>(filter!F26-filter!U26)</f>
        <v>-2.6264659957712997</v>
      </c>
      <c r="J26" s="53">
        <f>filter!B26</f>
        <v>12.020965211782093</v>
      </c>
      <c r="K26" s="53">
        <f>filter!Q26</f>
        <v>12.02619093645785</v>
      </c>
      <c r="L26" s="53">
        <f>(filter!B26-filter!Q26)*100</f>
        <v>-0.52257246757569931</v>
      </c>
      <c r="M26" s="53">
        <f>filter!C26</f>
        <v>11.407364929309734</v>
      </c>
      <c r="N26" s="53">
        <f>filter!R26</f>
        <v>11.40398795702051</v>
      </c>
      <c r="O26" s="53">
        <f>(filter!C26-filter!R26)*100</f>
        <v>0.33769722892245113</v>
      </c>
      <c r="P26" s="53">
        <f>LN(RBA!G39)</f>
        <v>4.1059436980654525</v>
      </c>
      <c r="Q26" s="53">
        <f>(filter!D26-filter!S26)*100</f>
        <v>3.2886683048590548</v>
      </c>
      <c r="R26" s="53">
        <f>LN(RBA!F39)</f>
        <v>3.4917010527012589</v>
      </c>
      <c r="S26" s="53">
        <f>RBA!F39/RBA!F35-1</f>
        <v>7.0718427954380436E-2</v>
      </c>
      <c r="T26" s="53">
        <f>filter!I26</f>
        <v>6.4061718847570575</v>
      </c>
      <c r="U26" s="53">
        <f>(filter!I26-AVERAGE(filter!$I$2:$I$179))</f>
        <v>2.3125242765486087</v>
      </c>
      <c r="V26" s="53">
        <f>(filter!I26-filter!BA26)</f>
        <v>0.22660120237111503</v>
      </c>
      <c r="W26" s="53">
        <f>(filter!I26-filter!X26)</f>
        <v>-1.1006490138162119</v>
      </c>
      <c r="X26" s="53">
        <f>LN(RBA!H39)</f>
        <v>3.591817741270805</v>
      </c>
      <c r="Y26" s="53">
        <f>(RBA!H39/RBA!H35-1)*1</f>
        <v>5.8309037900874605E-2</v>
      </c>
      <c r="Z26" s="53">
        <f>filter!J26</f>
        <v>-2.197807727056325</v>
      </c>
      <c r="AA26" s="53">
        <f>(filter!J26-AVERAGE(filter!$J$2:$J$179))</f>
        <v>-6.2260162781741943</v>
      </c>
      <c r="AB26" s="53">
        <f>(filter!J26-filter!BB26)</f>
        <v>-8.6963751597203576</v>
      </c>
      <c r="AC26" s="53">
        <f>(filter!J26-filter!Y26)</f>
        <v>-10.008464941026421</v>
      </c>
      <c r="AD26" s="53">
        <f>filter!K26</f>
        <v>9.8333333333333339</v>
      </c>
      <c r="AE26" s="53">
        <f>(filter!K26-AVERAGE(filter!$K$2:$K$179))</f>
        <v>5.0905040124854981</v>
      </c>
      <c r="AF26" s="53">
        <f>(filter!K26-filter!BC26)</f>
        <v>0.42721459836901765</v>
      </c>
      <c r="AG26" s="53">
        <f>(filter!K26-filter!Z26)</f>
        <v>-0.45948977252117729</v>
      </c>
      <c r="AH26" s="53">
        <f>filter!O26</f>
        <v>8.3644444444444446</v>
      </c>
      <c r="AI26" s="53">
        <f>(filter!O26-AVERAGE(filter!$O$2:$O$179))</f>
        <v>4.39677693446792</v>
      </c>
      <c r="AJ26" s="53">
        <f>(filter!O26-filter!BD26)</f>
        <v>0.34776173301947466</v>
      </c>
      <c r="AK26" s="53">
        <f>(filter!O26-filter!AD26)</f>
        <v>-0.641547770083017</v>
      </c>
      <c r="AL26" s="53">
        <f>LN(RBA!K39)</f>
        <v>4.1298403979069409</v>
      </c>
      <c r="AM26" s="53">
        <f>LN(RBA!L39)</f>
        <v>5.6368945291145698</v>
      </c>
      <c r="AN26" s="53">
        <f>(filter!L26-filter!AA26)*100</f>
        <v>-0.66715772289267505</v>
      </c>
      <c r="AO26" s="53">
        <f>(filter!M26-filter!AB26)*100</f>
        <v>-6.4369842589862003E-2</v>
      </c>
      <c r="AP26" s="53">
        <f>RBA!O39</f>
        <v>141.13489404568494</v>
      </c>
      <c r="AQ26" s="53">
        <f>RBA!Q39</f>
        <v>0.93190000000000006</v>
      </c>
      <c r="AR26" s="53">
        <f t="shared" si="1"/>
        <v>7.0854199931329733E-3</v>
      </c>
      <c r="AS26" s="53">
        <f t="shared" si="2"/>
        <v>1.0730765103551883</v>
      </c>
      <c r="AT26" s="53">
        <f t="shared" si="3"/>
        <v>-4.9497161283962985</v>
      </c>
      <c r="AU26" s="53">
        <f t="shared" si="0"/>
        <v>7.0529766190527185E-2</v>
      </c>
      <c r="AV26" s="53">
        <f>RBA!T39*100</f>
        <v>-2.1910953889864082</v>
      </c>
      <c r="AW26" s="53">
        <f>RBA!U39*100</f>
        <v>2.348791591559432</v>
      </c>
      <c r="AX26" s="53">
        <f t="shared" si="4"/>
        <v>-2.193669542999654</v>
      </c>
      <c r="AY26" s="53">
        <f t="shared" si="5"/>
        <v>2.6122691823819126</v>
      </c>
      <c r="AZ26" s="53">
        <f>LN(RBA!K39)-LN(RBA!H39)</f>
        <v>0.53802265663613591</v>
      </c>
      <c r="BA26" s="53">
        <f t="shared" si="6"/>
        <v>3.1436142197669881</v>
      </c>
    </row>
    <row r="27" spans="1:53">
      <c r="A27" s="31">
        <v>30863</v>
      </c>
      <c r="B27" s="53">
        <f>filter!E27</f>
        <v>13.851999999999999</v>
      </c>
      <c r="C27" s="53">
        <f>(RBA!B40-AVERAGE(RBA!$B$11:$B$192))</f>
        <v>6.8553003663003675</v>
      </c>
      <c r="D27" s="53">
        <f>(filter!E27-filter!AY27)</f>
        <v>1.8742175948041506</v>
      </c>
      <c r="E27" s="52">
        <f>(filter!E27-filter!T27)</f>
        <v>-0.29531478557031043</v>
      </c>
      <c r="F27" s="52">
        <f>filter!F27</f>
        <v>13.49</v>
      </c>
      <c r="G27" s="53">
        <f>(RBA!C40-AVERAGE(RBA!$C$11:$C$192))</f>
        <v>6.228293868829585</v>
      </c>
      <c r="H27" s="53">
        <f>(filter!F27-filter!AZ27)</f>
        <v>1.121384525632946</v>
      </c>
      <c r="I27" s="53">
        <f>(filter!F27-filter!U27)</f>
        <v>-1.0588004525505248</v>
      </c>
      <c r="J27" s="53">
        <f>filter!B27</f>
        <v>12.032403548015358</v>
      </c>
      <c r="K27" s="53">
        <f>filter!Q27</f>
        <v>12.034676504721784</v>
      </c>
      <c r="L27" s="53">
        <f>(filter!B27-filter!Q27)*100</f>
        <v>-0.22729567064256884</v>
      </c>
      <c r="M27" s="53">
        <f>filter!C27</f>
        <v>11.402083285743164</v>
      </c>
      <c r="N27" s="53">
        <f>filter!R27</f>
        <v>11.410399447076591</v>
      </c>
      <c r="O27" s="53">
        <f>(filter!C27-filter!R27)*100</f>
        <v>-0.83161613334272744</v>
      </c>
      <c r="P27" s="53">
        <f>LN(RBA!G40)</f>
        <v>4.1125118661775497</v>
      </c>
      <c r="Q27" s="53">
        <f>(filter!D27-filter!S27)*100</f>
        <v>4.3856991931557232</v>
      </c>
      <c r="R27" s="53">
        <f>LN(RBA!F40)</f>
        <v>3.5018835149900505</v>
      </c>
      <c r="S27" s="53">
        <f>RBA!F40/RBA!F36-1</f>
        <v>6.75275829398434E-2</v>
      </c>
      <c r="T27" s="53">
        <f>filter!I27</f>
        <v>4.0729849155167246</v>
      </c>
      <c r="U27" s="53">
        <f>(filter!I27-AVERAGE(filter!$I$2:$I$179))</f>
        <v>-2.066269269172416E-2</v>
      </c>
      <c r="V27" s="53">
        <f>(filter!I27-filter!BA27)</f>
        <v>-2.0742458742463112</v>
      </c>
      <c r="W27" s="53">
        <f>(filter!I27-filter!X27)</f>
        <v>-3.2764042068970198</v>
      </c>
      <c r="X27" s="53">
        <f>LN(RBA!H40)</f>
        <v>3.5945687746426951</v>
      </c>
      <c r="Y27" s="53">
        <f>(RBA!H40/RBA!H36-1)*1</f>
        <v>4.0000000000000036E-2</v>
      </c>
      <c r="Z27" s="53">
        <f>filter!J27</f>
        <v>1.1004133487560075</v>
      </c>
      <c r="AA27" s="53">
        <f>(filter!J27-AVERAGE(filter!$J$2:$J$179))</f>
        <v>-2.9277952023618612</v>
      </c>
      <c r="AB27" s="53">
        <f>(filter!J27-filter!BB27)</f>
        <v>-5.3598539462096344</v>
      </c>
      <c r="AC27" s="53">
        <f>(filter!J27-filter!Y27)</f>
        <v>-6.61131391129826</v>
      </c>
      <c r="AD27" s="53">
        <f>filter!K27</f>
        <v>10.666666666666666</v>
      </c>
      <c r="AE27" s="53">
        <f>(filter!K27-AVERAGE(filter!$K$2:$K$179))</f>
        <v>5.9238373458188303</v>
      </c>
      <c r="AF27" s="53">
        <f>(filter!K27-filter!BC27)</f>
        <v>1.332846992386326</v>
      </c>
      <c r="AG27" s="53">
        <f>(filter!K27-filter!Z27)</f>
        <v>0.68248788685082751</v>
      </c>
      <c r="AH27" s="53">
        <f>filter!O27</f>
        <v>9.0444444444444443</v>
      </c>
      <c r="AI27" s="53">
        <f>(filter!O27-AVERAGE(filter!$O$2:$O$179))</f>
        <v>5.0767769344679197</v>
      </c>
      <c r="AJ27" s="53">
        <f>(filter!O27-filter!BD27)</f>
        <v>1.0905371624992952</v>
      </c>
      <c r="AK27" s="53">
        <f>(filter!O27-filter!AD27)</f>
        <v>0.25938691972559091</v>
      </c>
      <c r="AL27" s="53">
        <f>LN(RBA!K40)</f>
        <v>4.1385368708478154</v>
      </c>
      <c r="AM27" s="53">
        <f>LN(RBA!L40)</f>
        <v>5.6590186937157281</v>
      </c>
      <c r="AN27" s="53">
        <f>(filter!L27-filter!AA27)*100</f>
        <v>-2.039568560670002</v>
      </c>
      <c r="AO27" s="53">
        <f>(filter!M27-filter!AB27)*100</f>
        <v>-0.97358528157442947</v>
      </c>
      <c r="AP27" s="53">
        <f>RBA!O40</f>
        <v>137.93378827705951</v>
      </c>
      <c r="AQ27" s="53">
        <f>RBA!Q40</f>
        <v>0.8935333333333334</v>
      </c>
      <c r="AR27" s="53">
        <f t="shared" si="1"/>
        <v>7.2498552565768634E-3</v>
      </c>
      <c r="AS27" s="53">
        <f t="shared" si="2"/>
        <v>1.1191524285607699</v>
      </c>
      <c r="AT27" s="53">
        <f t="shared" si="3"/>
        <v>-4.9267737749249365</v>
      </c>
      <c r="AU27" s="53">
        <f t="shared" si="0"/>
        <v>0.1125716386058504</v>
      </c>
      <c r="AV27" s="53">
        <f>RBA!T40*100</f>
        <v>2.2942353471361976</v>
      </c>
      <c r="AW27" s="53">
        <f>RBA!U40*100</f>
        <v>-4.2041872415323205</v>
      </c>
      <c r="AX27" s="53">
        <f t="shared" si="4"/>
        <v>2.2916611931229518</v>
      </c>
      <c r="AY27" s="53">
        <f t="shared" si="5"/>
        <v>-3.9407096507098398</v>
      </c>
      <c r="AZ27" s="53">
        <f>LN(RBA!K40)-LN(RBA!H40)</f>
        <v>0.54396809620512032</v>
      </c>
      <c r="BA27" s="53">
        <f t="shared" si="6"/>
        <v>0.59454395689844119</v>
      </c>
    </row>
    <row r="28" spans="1:53">
      <c r="A28" s="31">
        <v>30955</v>
      </c>
      <c r="B28" s="53">
        <f>filter!E28</f>
        <v>11.625333333333336</v>
      </c>
      <c r="C28" s="53">
        <f>(RBA!B41-AVERAGE(RBA!$B$11:$B$192))</f>
        <v>4.6286336996337045</v>
      </c>
      <c r="D28" s="53">
        <f>(filter!E28-filter!AY28)</f>
        <v>-0.27342693011918229</v>
      </c>
      <c r="E28" s="52">
        <f>(filter!E28-filter!T28)</f>
        <v>-2.6354806040521801</v>
      </c>
      <c r="F28" s="52">
        <f>filter!F28</f>
        <v>11.463333333333333</v>
      </c>
      <c r="G28" s="53">
        <f>(RBA!C41-AVERAGE(RBA!$C$11:$C$192))</f>
        <v>4.2016272021629177</v>
      </c>
      <c r="H28" s="53">
        <f>(filter!F28-filter!AZ28)</f>
        <v>-0.82381412028132495</v>
      </c>
      <c r="I28" s="53">
        <f>(filter!F28-filter!U28)</f>
        <v>-3.1582231935957648</v>
      </c>
      <c r="J28" s="53">
        <f>filter!B28</f>
        <v>12.040808775657664</v>
      </c>
      <c r="K28" s="53">
        <f>filter!Q28</f>
        <v>12.043426464744963</v>
      </c>
      <c r="L28" s="53">
        <f>(filter!B28-filter!Q28)*100</f>
        <v>-0.26176890872982028</v>
      </c>
      <c r="M28" s="53">
        <f>filter!C28</f>
        <v>11.39206770719677</v>
      </c>
      <c r="N28" s="53">
        <f>filter!R28</f>
        <v>11.416900162944158</v>
      </c>
      <c r="O28" s="53">
        <f>(filter!C28-filter!R28)*100</f>
        <v>-2.4832455747388238</v>
      </c>
      <c r="P28" s="53">
        <f>LN(RBA!G41)</f>
        <v>4.1157798429421657</v>
      </c>
      <c r="Q28" s="53">
        <f>(filter!D28-filter!S28)*100</f>
        <v>5.1620918743522815</v>
      </c>
      <c r="R28" s="53">
        <f>LN(RBA!F41)</f>
        <v>3.5055605499450486</v>
      </c>
      <c r="S28" s="53">
        <f>RBA!F41/RBA!F37-1</f>
        <v>4.1220710875974786E-2</v>
      </c>
      <c r="T28" s="53">
        <f>filter!I28</f>
        <v>1.4708139819992405</v>
      </c>
      <c r="U28" s="53">
        <f>(filter!I28-AVERAGE(filter!$I$2:$I$179))</f>
        <v>-2.622833626209208</v>
      </c>
      <c r="V28" s="53">
        <f>(filter!I28-filter!BA28)</f>
        <v>-4.6440769151408876</v>
      </c>
      <c r="W28" s="53">
        <f>(filter!I28-filter!X28)</f>
        <v>-5.7436133868483124</v>
      </c>
      <c r="X28" s="53">
        <f>LN(RBA!H41)</f>
        <v>3.6082115510464816</v>
      </c>
      <c r="Y28" s="53">
        <f>(RBA!H41/RBA!H37-1)*1</f>
        <v>3.6516853932584192E-2</v>
      </c>
      <c r="Z28" s="53">
        <f>filter!J28</f>
        <v>5.4571105615145914</v>
      </c>
      <c r="AA28" s="53">
        <f>(filter!J28-AVERAGE(filter!$J$2:$J$179))</f>
        <v>1.4289020103967225</v>
      </c>
      <c r="AB28" s="53">
        <f>(filter!J28-filter!BB28)</f>
        <v>-0.9648565957526607</v>
      </c>
      <c r="AC28" s="53">
        <f>(filter!J28-filter!Y28)</f>
        <v>-2.1822435019515947</v>
      </c>
      <c r="AD28" s="53">
        <f>filter!K28</f>
        <v>11.166666666666666</v>
      </c>
      <c r="AE28" s="53">
        <f>(filter!K28-AVERAGE(filter!$K$2:$K$179))</f>
        <v>6.4238373458188303</v>
      </c>
      <c r="AF28" s="53">
        <f>(filter!K28-filter!BC28)</f>
        <v>1.9051460530703022</v>
      </c>
      <c r="AG28" s="53">
        <f>(filter!K28-filter!Z28)</f>
        <v>1.4816766650215953</v>
      </c>
      <c r="AH28" s="53">
        <f>filter!O28</f>
        <v>9.6011111111111109</v>
      </c>
      <c r="AI28" s="53">
        <f>(filter!O28-AVERAGE(filter!$O$2:$O$179))</f>
        <v>5.6334436011345863</v>
      </c>
      <c r="AJ28" s="53">
        <f>(filter!O28-filter!BD28)</f>
        <v>1.7099792586457827</v>
      </c>
      <c r="AK28" s="53">
        <f>(filter!O28-filter!AD28)</f>
        <v>1.0317611738594898</v>
      </c>
      <c r="AL28" s="53">
        <f>LN(RBA!K41)</f>
        <v>4.1651291609400607</v>
      </c>
      <c r="AM28" s="53">
        <f>LN(RBA!L41)</f>
        <v>5.6922630467471986</v>
      </c>
      <c r="AN28" s="53">
        <f>(filter!L28-filter!AA28)*100</f>
        <v>-1.6902922244300456</v>
      </c>
      <c r="AO28" s="53">
        <f>(filter!M28-filter!AB28)*100</f>
        <v>-0.7814036409349967</v>
      </c>
      <c r="AP28" s="53">
        <f>RBA!O41</f>
        <v>135.095390554304</v>
      </c>
      <c r="AQ28" s="53">
        <f>RBA!Q41</f>
        <v>0.83726666666666671</v>
      </c>
      <c r="AR28" s="53">
        <f t="shared" si="1"/>
        <v>7.4021770535393078E-3</v>
      </c>
      <c r="AS28" s="53">
        <f t="shared" si="2"/>
        <v>1.1943626084879368</v>
      </c>
      <c r="AT28" s="53">
        <f t="shared" si="3"/>
        <v>-4.9059811256150647</v>
      </c>
      <c r="AU28" s="53">
        <f t="shared" si="0"/>
        <v>0.17761266106622031</v>
      </c>
      <c r="AV28" s="53">
        <f>RBA!T41*100</f>
        <v>2.0792649309871791</v>
      </c>
      <c r="AW28" s="53">
        <f>RBA!U41*100</f>
        <v>-6.5041022460369931</v>
      </c>
      <c r="AX28" s="53">
        <f t="shared" si="4"/>
        <v>2.0766907769739333</v>
      </c>
      <c r="AY28" s="53">
        <f t="shared" si="5"/>
        <v>-6.2406246552145124</v>
      </c>
      <c r="AZ28" s="53">
        <f>LN(RBA!K41)-LN(RBA!H41)</f>
        <v>0.55691760989357908</v>
      </c>
      <c r="BA28" s="53">
        <f t="shared" si="6"/>
        <v>1.2949513688458758</v>
      </c>
    </row>
    <row r="29" spans="1:53">
      <c r="A29" s="31">
        <v>31047</v>
      </c>
      <c r="B29" s="53">
        <f>filter!E29</f>
        <v>11.556666666666667</v>
      </c>
      <c r="C29" s="53">
        <f>(RBA!B42-AVERAGE(RBA!$B$11:$B$192))</f>
        <v>4.5599670329670356</v>
      </c>
      <c r="D29" s="53">
        <f>(filter!E29-filter!AY29)</f>
        <v>-0.26307145504252105</v>
      </c>
      <c r="E29" s="52">
        <f>(filter!E29-filter!T29)</f>
        <v>-2.8225171081493592</v>
      </c>
      <c r="F29" s="52">
        <f>filter!F29</f>
        <v>11.589999999999998</v>
      </c>
      <c r="G29" s="53">
        <f>(RBA!C42-AVERAGE(RBA!$C$11:$C$192))</f>
        <v>4.3282938688295829</v>
      </c>
      <c r="H29" s="53">
        <f>(filter!F29-filter!AZ29)</f>
        <v>-0.61567943286226523</v>
      </c>
      <c r="I29" s="53">
        <f>(filter!F29-filter!U29)</f>
        <v>-3.1103762778819295</v>
      </c>
      <c r="J29" s="53">
        <f>filter!B29</f>
        <v>12.047575031459219</v>
      </c>
      <c r="K29" s="53">
        <f>filter!Q29</f>
        <v>12.052402108855581</v>
      </c>
      <c r="L29" s="53">
        <f>(filter!B29-filter!Q29)*100</f>
        <v>-0.48270773963619007</v>
      </c>
      <c r="M29" s="53">
        <f>filter!C29</f>
        <v>11.396425356011347</v>
      </c>
      <c r="N29" s="53">
        <f>filter!R29</f>
        <v>11.423523811242317</v>
      </c>
      <c r="O29" s="53">
        <f>(filter!C29-filter!R29)*100</f>
        <v>-2.7098455230969876</v>
      </c>
      <c r="P29" s="53">
        <f>LN(RBA!G42)</f>
        <v>4.1141471895182802</v>
      </c>
      <c r="Q29" s="53">
        <f>(filter!D29-filter!S29)*100</f>
        <v>5.448613497578414</v>
      </c>
      <c r="R29" s="53">
        <f>LN(RBA!F42)</f>
        <v>3.5151333786436414</v>
      </c>
      <c r="S29" s="53">
        <f>RBA!F42/RBA!F38-1</f>
        <v>4.0236151008177234E-2</v>
      </c>
      <c r="T29" s="53">
        <f>filter!I29</f>
        <v>3.8291314794371449</v>
      </c>
      <c r="U29" s="53">
        <f>(filter!I29-AVERAGE(filter!$I$2:$I$179))</f>
        <v>-0.26451612877130382</v>
      </c>
      <c r="V29" s="53">
        <f>(filter!I29-filter!BA29)</f>
        <v>-2.2534195250800768</v>
      </c>
      <c r="W29" s="53">
        <f>(filter!I29-filter!X29)</f>
        <v>-3.2746608886456996</v>
      </c>
      <c r="X29" s="53">
        <f>LN(RBA!H42)</f>
        <v>3.6216707044204863</v>
      </c>
      <c r="Y29" s="53">
        <f>(RBA!H42/RBA!H38-1)*1</f>
        <v>2.4657534246575352E-2</v>
      </c>
      <c r="Z29" s="53">
        <f>filter!J29</f>
        <v>5.3836613496018844</v>
      </c>
      <c r="AA29" s="53">
        <f>(filter!J29-AVERAGE(filter!$J$2:$J$179))</f>
        <v>1.3554527984840155</v>
      </c>
      <c r="AB29" s="53">
        <f>(filter!J29-filter!BB29)</f>
        <v>-1.0000056699669777</v>
      </c>
      <c r="AC29" s="53">
        <f>(filter!J29-filter!Y29)</f>
        <v>-2.2072466477177057</v>
      </c>
      <c r="AD29" s="53">
        <f>filter!K29</f>
        <v>9.0833333333333339</v>
      </c>
      <c r="AE29" s="53">
        <f>(filter!K29-AVERAGE(filter!$K$2:$K$179))</f>
        <v>4.3405040124854981</v>
      </c>
      <c r="AF29" s="53">
        <f>(filter!K29-filter!BC29)</f>
        <v>-0.10588821957905381</v>
      </c>
      <c r="AG29" s="53">
        <f>(filter!K29-filter!Z29)</f>
        <v>-0.31377002034877322</v>
      </c>
      <c r="AH29" s="53">
        <f>filter!O29</f>
        <v>8.3222222222222229</v>
      </c>
      <c r="AI29" s="53">
        <f>(filter!O29-AVERAGE(filter!$O$2:$O$179))</f>
        <v>4.3545547122456982</v>
      </c>
      <c r="AJ29" s="53">
        <f>(filter!O29-filter!BD29)</f>
        <v>0.49386579923671547</v>
      </c>
      <c r="AK29" s="53">
        <f>(filter!O29-filter!AD29)</f>
        <v>-3.8187647655064438E-2</v>
      </c>
      <c r="AL29" s="53">
        <f>LN(RBA!K42)</f>
        <v>4.1896395903964887</v>
      </c>
      <c r="AM29" s="53">
        <f>LN(RBA!L42)</f>
        <v>5.7299634100388444</v>
      </c>
      <c r="AN29" s="53">
        <f>(filter!L29-filter!AA29)*100</f>
        <v>-1.6207547926884835</v>
      </c>
      <c r="AO29" s="53">
        <f>(filter!M29-filter!AB29)*100</f>
        <v>-0.15228663239970075</v>
      </c>
      <c r="AP29" s="53">
        <f>RBA!O42</f>
        <v>138.55017143730851</v>
      </c>
      <c r="AQ29" s="53">
        <f>RBA!Q42</f>
        <v>0.8453666666666666</v>
      </c>
      <c r="AR29" s="53">
        <f t="shared" si="1"/>
        <v>7.217602039940328E-3</v>
      </c>
      <c r="AS29" s="53">
        <f t="shared" si="2"/>
        <v>1.1829186546271835</v>
      </c>
      <c r="AT29" s="53">
        <f t="shared" si="3"/>
        <v>-4.9312325086760209</v>
      </c>
      <c r="AU29" s="53">
        <f t="shared" si="0"/>
        <v>0.16798482069390192</v>
      </c>
      <c r="AV29" s="53">
        <f>RBA!T42*100</f>
        <v>-2.5251383060956201</v>
      </c>
      <c r="AW29" s="53">
        <f>RBA!U42*100</f>
        <v>0.96278403723183414</v>
      </c>
      <c r="AX29" s="53">
        <f t="shared" si="4"/>
        <v>-2.5277124601088659</v>
      </c>
      <c r="AY29" s="53">
        <f t="shared" si="5"/>
        <v>1.2262616280543148</v>
      </c>
      <c r="AZ29" s="53">
        <f>LN(RBA!K42)-LN(RBA!H42)</f>
        <v>0.56796888597600237</v>
      </c>
      <c r="BA29" s="53">
        <f t="shared" si="6"/>
        <v>1.1051276082423289</v>
      </c>
    </row>
    <row r="30" spans="1:53">
      <c r="A30" s="31">
        <v>31137</v>
      </c>
      <c r="B30" s="53">
        <f>filter!E30</f>
        <v>12.293999999999999</v>
      </c>
      <c r="C30" s="53">
        <f>(RBA!B43-AVERAGE(RBA!$B$11:$B$192))</f>
        <v>5.2973003663003677</v>
      </c>
      <c r="D30" s="53">
        <f>(filter!E30-filter!AY30)</f>
        <v>0.55328402003414112</v>
      </c>
      <c r="E30" s="52">
        <f>(filter!E30-filter!T30)</f>
        <v>-2.2049461792689034</v>
      </c>
      <c r="F30" s="52">
        <f>filter!F30</f>
        <v>14.15</v>
      </c>
      <c r="G30" s="53">
        <f>(RBA!C43-AVERAGE(RBA!$C$11:$C$192))</f>
        <v>6.8882938688295852</v>
      </c>
      <c r="H30" s="53">
        <f>(filter!F30-filter!AZ30)</f>
        <v>2.0257885878901316</v>
      </c>
      <c r="I30" s="53">
        <f>(filter!F30-filter!U30)</f>
        <v>-0.63226120822126219</v>
      </c>
      <c r="J30" s="53">
        <f>filter!B30</f>
        <v>12.061982851500765</v>
      </c>
      <c r="K30" s="53">
        <f>filter!Q30</f>
        <v>12.06156309332615</v>
      </c>
      <c r="L30" s="53">
        <f>(filter!B30-filter!Q30)*100</f>
        <v>4.1975817461548104E-2</v>
      </c>
      <c r="M30" s="53">
        <f>filter!C30</f>
        <v>11.416987087891307</v>
      </c>
      <c r="N30" s="53">
        <f>filter!R30</f>
        <v>11.430288578305335</v>
      </c>
      <c r="O30" s="53">
        <f>(filter!C30-filter!R30)*100</f>
        <v>-1.3301490414027839</v>
      </c>
      <c r="P30" s="53">
        <f>LN(RBA!G43)</f>
        <v>4.1092331747158513</v>
      </c>
      <c r="Q30" s="53">
        <f>(filter!D30-filter!S30)*100</f>
        <v>5.3947756696402394</v>
      </c>
      <c r="R30" s="53">
        <f>LN(RBA!F43)</f>
        <v>3.5376077643476935</v>
      </c>
      <c r="S30" s="53">
        <f>RBA!F43/RBA!F39-1</f>
        <v>4.6976735665133162E-2</v>
      </c>
      <c r="T30" s="53">
        <f>filter!I30</f>
        <v>8.9897542816208027</v>
      </c>
      <c r="U30" s="53">
        <f>(filter!I30-AVERAGE(filter!$I$2:$I$179))</f>
        <v>4.8961066734123539</v>
      </c>
      <c r="V30" s="53">
        <f>(filter!I30-filter!BA30)</f>
        <v>2.9395431697264875</v>
      </c>
      <c r="W30" s="53">
        <f>(filter!I30-filter!X30)</f>
        <v>1.9740031896598147</v>
      </c>
      <c r="X30" s="53">
        <f>LN(RBA!H43)</f>
        <v>3.6349511120883808</v>
      </c>
      <c r="Y30" s="53">
        <f>(RBA!H43/RBA!H39-1)*1</f>
        <v>4.4077134986225897E-2</v>
      </c>
      <c r="Z30" s="53">
        <f>filter!J30</f>
        <v>5.3121630671577869</v>
      </c>
      <c r="AA30" s="53">
        <f>(filter!J30-AVERAGE(filter!$J$2:$J$179))</f>
        <v>1.2839545160399179</v>
      </c>
      <c r="AB30" s="53">
        <f>(filter!J30-filter!BB30)</f>
        <v>-1.0332038147126852</v>
      </c>
      <c r="AC30" s="53">
        <f>(filter!J30-filter!Y30)</f>
        <v>-2.2502324653817123</v>
      </c>
      <c r="AD30" s="53">
        <f>filter!K30</f>
        <v>8.5833333333333339</v>
      </c>
      <c r="AE30" s="53">
        <f>(filter!K30-AVERAGE(filter!$K$2:$K$179))</f>
        <v>3.8405040124854981</v>
      </c>
      <c r="AF30" s="53">
        <f>(filter!K30-filter!BC30)</f>
        <v>-0.53358915889507763</v>
      </c>
      <c r="AG30" s="53">
        <f>(filter!K30-filter!Z30)</f>
        <v>-0.53995813284915251</v>
      </c>
      <c r="AH30" s="53">
        <f>filter!O30</f>
        <v>8.06</v>
      </c>
      <c r="AI30" s="53">
        <f>(filter!O30-AVERAGE(filter!$O$2:$O$179))</f>
        <v>4.0923324900234759</v>
      </c>
      <c r="AJ30" s="53">
        <f>(filter!O30-filter!BD30)</f>
        <v>0.29441900649431396</v>
      </c>
      <c r="AK30" s="53">
        <f>(filter!O30-filter!AD30)</f>
        <v>-0.10042259108103657</v>
      </c>
      <c r="AL30" s="53">
        <f>LN(RBA!K43)</f>
        <v>4.2256797950521223</v>
      </c>
      <c r="AM30" s="53">
        <f>LN(RBA!L43)</f>
        <v>5.7743869357236628</v>
      </c>
      <c r="AN30" s="53">
        <f>(filter!L30-filter!AA30)*100</f>
        <v>-0.47239454909959733</v>
      </c>
      <c r="AO30" s="53">
        <f>(filter!M30-filter!AB30)*100</f>
        <v>1.1429254398923838</v>
      </c>
      <c r="AP30" s="53">
        <f>RBA!O43</f>
        <v>128.52057099134564</v>
      </c>
      <c r="AQ30" s="53">
        <f>RBA!Q43</f>
        <v>0.74463333333333326</v>
      </c>
      <c r="AR30" s="53">
        <f t="shared" si="1"/>
        <v>7.7808555648833707E-3</v>
      </c>
      <c r="AS30" s="53">
        <f t="shared" si="2"/>
        <v>1.3429428353999733</v>
      </c>
      <c r="AT30" s="53">
        <f t="shared" si="3"/>
        <v>-4.8560889770587163</v>
      </c>
      <c r="AU30" s="53">
        <f t="shared" si="0"/>
        <v>0.29486335178036882</v>
      </c>
      <c r="AV30" s="53">
        <f>RBA!T43*100</f>
        <v>7.5143531617304582</v>
      </c>
      <c r="AW30" s="53">
        <f>RBA!U43*100</f>
        <v>-12.687853108646685</v>
      </c>
      <c r="AX30" s="53">
        <f t="shared" si="4"/>
        <v>7.5117790077172124</v>
      </c>
      <c r="AY30" s="53">
        <f t="shared" si="5"/>
        <v>-12.424375517824204</v>
      </c>
      <c r="AZ30" s="53">
        <f>LN(RBA!K43)-LN(RBA!H43)</f>
        <v>0.59072868296374148</v>
      </c>
      <c r="BA30" s="53">
        <f t="shared" si="6"/>
        <v>2.2759796987739112</v>
      </c>
    </row>
    <row r="31" spans="1:53">
      <c r="A31" s="31">
        <v>31228</v>
      </c>
      <c r="B31" s="53">
        <f>filter!E31</f>
        <v>16.716999999999999</v>
      </c>
      <c r="C31" s="53">
        <f>(RBA!B44-AVERAGE(RBA!$B$11:$B$192))</f>
        <v>9.7203003663003678</v>
      </c>
      <c r="D31" s="53">
        <f>(filter!E31-filter!AY31)</f>
        <v>5.0553061617774731</v>
      </c>
      <c r="E31" s="52">
        <f>(filter!E31-filter!T31)</f>
        <v>2.1021410410413868</v>
      </c>
      <c r="F31" s="52">
        <f>filter!F31</f>
        <v>15.69</v>
      </c>
      <c r="G31" s="53">
        <f>(RBA!C44-AVERAGE(RBA!$C$11:$C$192))</f>
        <v>8.4282938688295843</v>
      </c>
      <c r="H31" s="53">
        <f>(filter!F31-filter!AZ31)</f>
        <v>3.6472566086425253</v>
      </c>
      <c r="I31" s="53">
        <f>(filter!F31-filter!U31)</f>
        <v>0.82773116441432748</v>
      </c>
      <c r="J31" s="53">
        <f>filter!B31</f>
        <v>12.084023648586111</v>
      </c>
      <c r="K31" s="53">
        <f>filter!Q31</f>
        <v>12.070866057505805</v>
      </c>
      <c r="L31" s="53">
        <f>(filter!B31-filter!Q31)*100</f>
        <v>1.3157591080306119</v>
      </c>
      <c r="M31" s="53">
        <f>filter!C31</f>
        <v>11.427879428161029</v>
      </c>
      <c r="N31" s="53">
        <f>filter!R31</f>
        <v>11.437195713932955</v>
      </c>
      <c r="O31" s="53">
        <f>(filter!C31-filter!R31)*100</f>
        <v>-0.93162857719253367</v>
      </c>
      <c r="P31" s="53">
        <f>LN(RBA!G44)</f>
        <v>4.0448041166619646</v>
      </c>
      <c r="Q31" s="53">
        <f>(filter!D31-filter!S31)*100</f>
        <v>-0.63861045437940689</v>
      </c>
      <c r="R31" s="53">
        <f>LN(RBA!F44)</f>
        <v>3.5539533887186514</v>
      </c>
      <c r="S31" s="53">
        <f>RBA!F44/RBA!F40-1</f>
        <v>5.3449348375640193E-2</v>
      </c>
      <c r="T31" s="53">
        <f>filter!I31</f>
        <v>6.5382497483832136</v>
      </c>
      <c r="U31" s="53">
        <f>(filter!I31-AVERAGE(filter!$I$2:$I$179))</f>
        <v>2.4446021401747648</v>
      </c>
      <c r="V31" s="53">
        <f>(filter!I31-filter!BA31)</f>
        <v>0.52037852911180504</v>
      </c>
      <c r="W31" s="53">
        <f>(filter!I31-filter!X31)</f>
        <v>-0.40827410088473215</v>
      </c>
      <c r="X31" s="53">
        <f>LN(RBA!H44)</f>
        <v>3.6584202466292277</v>
      </c>
      <c r="Y31" s="53">
        <f>(RBA!H44/RBA!H40-1)*1</f>
        <v>6.5934065934065922E-2</v>
      </c>
      <c r="Z31" s="53">
        <f>filter!J31</f>
        <v>9.3876538163388386</v>
      </c>
      <c r="AA31" s="53">
        <f>(filter!J31-AVERAGE(filter!$J$2:$J$179))</f>
        <v>5.3594452652209696</v>
      </c>
      <c r="AB31" s="53">
        <f>(filter!J31-filter!BB31)</f>
        <v>3.0805870721667565</v>
      </c>
      <c r="AC31" s="53">
        <f>(filter!J31-filter!Y31)</f>
        <v>1.8392102054427326</v>
      </c>
      <c r="AD31" s="53">
        <f>filter!K31</f>
        <v>7.916666666666667</v>
      </c>
      <c r="AE31" s="53">
        <f>(filter!K31-AVERAGE(filter!$K$2:$K$179))</f>
        <v>3.1738373458188311</v>
      </c>
      <c r="AF31" s="53">
        <f>(filter!K31-filter!BC31)</f>
        <v>-1.1279567648777666</v>
      </c>
      <c r="AG31" s="53">
        <f>(filter!K31-filter!Z31)</f>
        <v>-0.94946419647236002</v>
      </c>
      <c r="AH31" s="53">
        <f>filter!O31</f>
        <v>7.5177777777777779</v>
      </c>
      <c r="AI31" s="53">
        <f>(filter!O31-AVERAGE(filter!$O$2:$O$179))</f>
        <v>3.5501102678012533</v>
      </c>
      <c r="AJ31" s="53">
        <f>(filter!O31-filter!BD31)</f>
        <v>-0.1850277862480878</v>
      </c>
      <c r="AK31" s="53">
        <f>(filter!O31-filter!AD31)</f>
        <v>-0.45377172429049217</v>
      </c>
      <c r="AL31" s="53">
        <f>LN(RBA!K44)</f>
        <v>4.2649308627976348</v>
      </c>
      <c r="AM31" s="53">
        <f>LN(RBA!L44)</f>
        <v>5.8077580317014457</v>
      </c>
      <c r="AN31" s="53">
        <f>(filter!L31-filter!AA31)*100</f>
        <v>0.9213083999927818</v>
      </c>
      <c r="AO31" s="53">
        <f>(filter!M31-filter!AB31)*100</f>
        <v>1.3292130276268743</v>
      </c>
      <c r="AP31" s="53">
        <f>RBA!O44</f>
        <v>113.83758166184303</v>
      </c>
      <c r="AQ31" s="53">
        <f>RBA!Q44</f>
        <v>0.65859999999999996</v>
      </c>
      <c r="AR31" s="53">
        <f t="shared" si="1"/>
        <v>8.7844452192468517E-3</v>
      </c>
      <c r="AS31" s="53">
        <f t="shared" si="2"/>
        <v>1.5183723048891589</v>
      </c>
      <c r="AT31" s="53">
        <f t="shared" si="3"/>
        <v>-4.7347727102481807</v>
      </c>
      <c r="AU31" s="53">
        <f t="shared" si="0"/>
        <v>0.41763890903987316</v>
      </c>
      <c r="AV31" s="53">
        <f>RBA!T44*100</f>
        <v>12.131626681053564</v>
      </c>
      <c r="AW31" s="53">
        <f>RBA!U44*100</f>
        <v>-12.277555725950439</v>
      </c>
      <c r="AX31" s="53">
        <f t="shared" si="4"/>
        <v>12.129052527040319</v>
      </c>
      <c r="AY31" s="53">
        <f t="shared" si="5"/>
        <v>-12.014078135127958</v>
      </c>
      <c r="AZ31" s="53">
        <f>LN(RBA!K44)-LN(RBA!H44)</f>
        <v>0.60651061616840707</v>
      </c>
      <c r="BA31" s="53">
        <f t="shared" si="6"/>
        <v>1.5781933204665588</v>
      </c>
    </row>
    <row r="32" spans="1:53">
      <c r="A32" s="31">
        <v>31320</v>
      </c>
      <c r="B32" s="53">
        <f>filter!E32</f>
        <v>16.128666666666668</v>
      </c>
      <c r="C32" s="53">
        <f>(RBA!B45-AVERAGE(RBA!$B$11:$B$192))</f>
        <v>9.1319670329670366</v>
      </c>
      <c r="D32" s="53">
        <f>(filter!E32-filter!AY32)</f>
        <v>4.545994970187472</v>
      </c>
      <c r="E32" s="52">
        <f>(filter!E32-filter!T32)</f>
        <v>1.4083648359290901</v>
      </c>
      <c r="F32" s="52">
        <f>filter!F32</f>
        <v>16.056666666666668</v>
      </c>
      <c r="G32" s="53">
        <f>(RBA!C45-AVERAGE(RBA!$C$11:$C$192))</f>
        <v>8.7949605354962532</v>
      </c>
      <c r="H32" s="53">
        <f>(filter!F32-filter!AZ32)</f>
        <v>4.0953912960615888</v>
      </c>
      <c r="I32" s="53">
        <f>(filter!F32-filter!U32)</f>
        <v>1.121605152308085</v>
      </c>
      <c r="J32" s="53">
        <f>filter!B32</f>
        <v>12.097434542223212</v>
      </c>
      <c r="K32" s="53">
        <f>filter!Q32</f>
        <v>12.080267903092539</v>
      </c>
      <c r="L32" s="53">
        <f>(filter!B32-filter!Q32)*100</f>
        <v>1.7166639130673289</v>
      </c>
      <c r="M32" s="53">
        <f>filter!C32</f>
        <v>11.449868512434344</v>
      </c>
      <c r="N32" s="53">
        <f>filter!R32</f>
        <v>11.444238154493409</v>
      </c>
      <c r="O32" s="53">
        <f>(filter!C32-filter!R32)*100</f>
        <v>0.5630357940935582</v>
      </c>
      <c r="P32" s="53">
        <f>LN(RBA!G45)</f>
        <v>4.0306945351456447</v>
      </c>
      <c r="Q32" s="53">
        <f>(filter!D32-filter!S32)*100</f>
        <v>-1.6872852879971312</v>
      </c>
      <c r="R32" s="53">
        <f>LN(RBA!F45)</f>
        <v>3.5638500732753546</v>
      </c>
      <c r="S32" s="53">
        <f>RBA!F45/RBA!F41-1</f>
        <v>6.0021852343954407E-2</v>
      </c>
      <c r="T32" s="53">
        <f>filter!I32</f>
        <v>3.9586738226812321</v>
      </c>
      <c r="U32" s="53">
        <f>(filter!I32-AVERAGE(filter!$I$2:$I$179))</f>
        <v>-0.13497378552721662</v>
      </c>
      <c r="V32" s="53">
        <f>(filter!I32-filter!BA32)</f>
        <v>-2.0268575039672689</v>
      </c>
      <c r="W32" s="53">
        <f>(filter!I32-filter!X32)</f>
        <v>-2.9348908781019847</v>
      </c>
      <c r="X32" s="53">
        <f>LN(RBA!H45)</f>
        <v>3.6813511876931448</v>
      </c>
      <c r="Y32" s="53">
        <f>(RBA!H45/RBA!H41-1)*1</f>
        <v>7.5880758807588267E-2</v>
      </c>
      <c r="Z32" s="53">
        <f>filter!J32</f>
        <v>9.1723764255668438</v>
      </c>
      <c r="AA32" s="53">
        <f>(filter!J32-AVERAGE(filter!$J$2:$J$179))</f>
        <v>5.1441678744489749</v>
      </c>
      <c r="AB32" s="53">
        <f>(filter!J32-filter!BB32)</f>
        <v>2.9036098190931519</v>
      </c>
      <c r="AC32" s="53">
        <f>(filter!J32-filter!Y32)</f>
        <v>1.6301036466981058</v>
      </c>
      <c r="AD32" s="53">
        <f>filter!K32</f>
        <v>8</v>
      </c>
      <c r="AE32" s="53">
        <f>(filter!K32-AVERAGE(filter!$K$2:$K$179))</f>
        <v>3.2571706791521642</v>
      </c>
      <c r="AF32" s="53">
        <f>(filter!K32-filter!BC32)</f>
        <v>-0.9723243708604592</v>
      </c>
      <c r="AG32" s="53">
        <f>(filter!K32-filter!Z32)</f>
        <v>-0.6278605947115139</v>
      </c>
      <c r="AH32" s="53">
        <f>filter!O32</f>
        <v>7.4244444444444442</v>
      </c>
      <c r="AI32" s="53">
        <f>(filter!O32-AVERAGE(filter!$O$2:$O$179))</f>
        <v>3.4567769344679196</v>
      </c>
      <c r="AJ32" s="53">
        <f>(filter!O32-filter!BD32)</f>
        <v>-0.21558569010160067</v>
      </c>
      <c r="AK32" s="53">
        <f>(filter!O32-filter!AD32)</f>
        <v>-0.37144479548051379</v>
      </c>
      <c r="AL32" s="53">
        <f>LN(RBA!K45)</f>
        <v>4.2659983086137592</v>
      </c>
      <c r="AM32" s="53">
        <f>LN(RBA!L45)</f>
        <v>5.8502379075874797</v>
      </c>
      <c r="AN32" s="53">
        <f>(filter!L32-filter!AA32)*100</f>
        <v>-1.5803880961557937</v>
      </c>
      <c r="AO32" s="53">
        <f>(filter!M32-filter!AB32)*100</f>
        <v>2.4245224256390863</v>
      </c>
      <c r="AP32" s="53">
        <f>RBA!O45</f>
        <v>116.83568457577988</v>
      </c>
      <c r="AQ32" s="53">
        <f>RBA!Q45</f>
        <v>0.71273333333333333</v>
      </c>
      <c r="AR32" s="53">
        <f t="shared" si="1"/>
        <v>8.5590288928499222E-3</v>
      </c>
      <c r="AS32" s="53">
        <f t="shared" si="2"/>
        <v>1.4030492937985222</v>
      </c>
      <c r="AT32" s="53">
        <f t="shared" si="3"/>
        <v>-4.7607685423610668</v>
      </c>
      <c r="AU32" s="53">
        <f t="shared" si="0"/>
        <v>0.33864793507084728</v>
      </c>
      <c r="AV32" s="53">
        <f>RBA!T45*100</f>
        <v>-2.5995832112886141</v>
      </c>
      <c r="AW32" s="53">
        <f>RBA!U45*100</f>
        <v>7.899097396902599</v>
      </c>
      <c r="AX32" s="53">
        <f t="shared" si="4"/>
        <v>-2.6021573653018599</v>
      </c>
      <c r="AY32" s="53">
        <f t="shared" si="5"/>
        <v>8.1625749877250797</v>
      </c>
      <c r="AZ32" s="53">
        <f>LN(RBA!K45)-LN(RBA!H45)</f>
        <v>0.58464712092061433</v>
      </c>
      <c r="BA32" s="53">
        <f t="shared" si="6"/>
        <v>-2.1863495247792741</v>
      </c>
    </row>
    <row r="33" spans="1:53">
      <c r="A33" s="31">
        <v>31412</v>
      </c>
      <c r="B33" s="53">
        <f>filter!E33</f>
        <v>17.866666666666667</v>
      </c>
      <c r="C33" s="53">
        <f>(RBA!B46-AVERAGE(RBA!$B$11:$B$192))</f>
        <v>10.869967032967036</v>
      </c>
      <c r="D33" s="53">
        <f>(filter!E33-filter!AY33)</f>
        <v>6.3630171119308017</v>
      </c>
      <c r="E33" s="52">
        <f>(filter!E33-filter!T33)</f>
        <v>3.0566983170577995</v>
      </c>
      <c r="F33" s="52">
        <f>filter!F33</f>
        <v>18.033333333333331</v>
      </c>
      <c r="G33" s="53">
        <f>(RBA!C46-AVERAGE(RBA!$C$11:$C$192))</f>
        <v>10.771627202162916</v>
      </c>
      <c r="H33" s="53">
        <f>(filter!F33-filter!AZ33)</f>
        <v>6.1535259834806482</v>
      </c>
      <c r="I33" s="53">
        <f>(filter!F33-filter!U33)</f>
        <v>3.0375144024321514</v>
      </c>
      <c r="J33" s="53">
        <f>filter!B33</f>
        <v>12.094761124378907</v>
      </c>
      <c r="K33" s="53">
        <f>filter!Q33</f>
        <v>12.089733755278768</v>
      </c>
      <c r="L33" s="53">
        <f>(filter!B33-filter!Q33)*100</f>
        <v>0.50273691001390119</v>
      </c>
      <c r="M33" s="53">
        <f>filter!C33</f>
        <v>11.463483088156362</v>
      </c>
      <c r="N33" s="53">
        <f>filter!R33</f>
        <v>11.451403013676321</v>
      </c>
      <c r="O33" s="53">
        <f>(filter!C33-filter!R33)*100</f>
        <v>1.2080074480040892</v>
      </c>
      <c r="P33" s="53">
        <f>LN(RBA!G46)</f>
        <v>3.9871304779149512</v>
      </c>
      <c r="Q33" s="53">
        <f>(filter!D33-filter!S33)*100</f>
        <v>-5.7474373172919702</v>
      </c>
      <c r="R33" s="53">
        <f>LN(RBA!F46)</f>
        <v>3.585852297037631</v>
      </c>
      <c r="S33" s="53">
        <f>RBA!F46/RBA!F42-1</f>
        <v>7.3279504339379908E-2</v>
      </c>
      <c r="T33" s="53">
        <f>filter!I33</f>
        <v>8.8008895049105202</v>
      </c>
      <c r="U33" s="53">
        <f>(filter!I33-AVERAGE(filter!$I$2:$I$179))</f>
        <v>4.7072418967020715</v>
      </c>
      <c r="V33" s="53">
        <f>(filter!I33-filter!BA33)</f>
        <v>2.8476980708849258</v>
      </c>
      <c r="W33" s="53">
        <f>(filter!I33-filter!X33)</f>
        <v>1.9468169689372736</v>
      </c>
      <c r="X33" s="53">
        <f>LN(RBA!H46)</f>
        <v>3.7013019741124933</v>
      </c>
      <c r="Y33" s="53">
        <f>(RBA!H46/RBA!H42-1)*1</f>
        <v>8.2887700534759468E-2</v>
      </c>
      <c r="Z33" s="53">
        <f>filter!J33</f>
        <v>7.9803145677394767</v>
      </c>
      <c r="AA33" s="53">
        <f>(filter!J33-AVERAGE(filter!$J$2:$J$179))</f>
        <v>3.9521060166216078</v>
      </c>
      <c r="AB33" s="53">
        <f>(filter!J33-filter!BB33)</f>
        <v>1.7498480989641756</v>
      </c>
      <c r="AC33" s="53">
        <f>(filter!J33-filter!Y33)</f>
        <v>0.44206147842435239</v>
      </c>
      <c r="AD33" s="53">
        <f>filter!K33</f>
        <v>7.916666666666667</v>
      </c>
      <c r="AE33" s="53">
        <f>(filter!K33-AVERAGE(filter!$K$2:$K$179))</f>
        <v>3.1738373458188311</v>
      </c>
      <c r="AF33" s="53">
        <f>(filter!K33-filter!BC33)</f>
        <v>-0.98335864350981428</v>
      </c>
      <c r="AG33" s="53">
        <f>(filter!K33-filter!Z33)</f>
        <v>-0.49345962927026843</v>
      </c>
      <c r="AH33" s="53">
        <f>filter!O33</f>
        <v>7.3322222222222235</v>
      </c>
      <c r="AI33" s="53">
        <f>(filter!O33-AVERAGE(filter!$O$2:$O$179))</f>
        <v>3.3645547122456989</v>
      </c>
      <c r="AJ33" s="53">
        <f>(filter!O33-filter!BD33)</f>
        <v>-0.24503248284400048</v>
      </c>
      <c r="AK33" s="53">
        <f>(filter!O33-filter!AD33)</f>
        <v>-0.30303461218716787</v>
      </c>
      <c r="AL33" s="53">
        <f>LN(RBA!K46)</f>
        <v>4.2841381338547562</v>
      </c>
      <c r="AM33" s="53">
        <f>LN(RBA!L46)</f>
        <v>5.8750964474573539</v>
      </c>
      <c r="AN33" s="53">
        <f>(filter!L33-filter!AA33)*100</f>
        <v>-2.4537533686869395</v>
      </c>
      <c r="AO33" s="53">
        <f>(filter!M33-filter!AB33)*100</f>
        <v>1.7568366166524463</v>
      </c>
      <c r="AP33" s="53">
        <f>RBA!O46</f>
        <v>109.77444447234841</v>
      </c>
      <c r="AQ33" s="53">
        <f>RBA!Q46</f>
        <v>0.68869999999999998</v>
      </c>
      <c r="AR33" s="53">
        <f t="shared" si="1"/>
        <v>9.1095883455087276E-3</v>
      </c>
      <c r="AS33" s="53">
        <f t="shared" si="2"/>
        <v>1.4520110352838682</v>
      </c>
      <c r="AT33" s="53">
        <f t="shared" si="3"/>
        <v>-4.6984277558323653</v>
      </c>
      <c r="AU33" s="53">
        <f t="shared" si="0"/>
        <v>0.37294951643148455</v>
      </c>
      <c r="AV33" s="53">
        <f>RBA!T46*100</f>
        <v>6.2340786528701564</v>
      </c>
      <c r="AW33" s="53">
        <f>RBA!U46*100</f>
        <v>-3.430158136063727</v>
      </c>
      <c r="AX33" s="53">
        <f t="shared" si="4"/>
        <v>6.2315044988569106</v>
      </c>
      <c r="AY33" s="53">
        <f t="shared" si="5"/>
        <v>-3.1666805452412463</v>
      </c>
      <c r="AZ33" s="53">
        <f>LN(RBA!K46)-LN(RBA!H46)</f>
        <v>0.58283615974226288</v>
      </c>
      <c r="BA33" s="53">
        <f t="shared" si="6"/>
        <v>-0.18109611783514445</v>
      </c>
    </row>
    <row r="34" spans="1:53">
      <c r="A34" s="31">
        <v>31502</v>
      </c>
      <c r="B34" s="53">
        <f>filter!E34</f>
        <v>18.258333333333336</v>
      </c>
      <c r="C34" s="53">
        <f>(RBA!B47-AVERAGE(RBA!$B$11:$B$192))</f>
        <v>11.261633699633705</v>
      </c>
      <c r="D34" s="53">
        <f>(filter!E34-filter!AY34)</f>
        <v>6.833705920340801</v>
      </c>
      <c r="E34" s="52">
        <f>(filter!E34-filter!T34)</f>
        <v>3.3789010347353265</v>
      </c>
      <c r="F34" s="52">
        <f>filter!F34</f>
        <v>17.900000000000002</v>
      </c>
      <c r="G34" s="53">
        <f>(RBA!C47-AVERAGE(RBA!$C$11:$C$192))</f>
        <v>10.638293868829587</v>
      </c>
      <c r="H34" s="53">
        <f>(filter!F34-filter!AZ34)</f>
        <v>6.1016606708997134</v>
      </c>
      <c r="I34" s="53">
        <f>(filter!F34-filter!U34)</f>
        <v>2.8595782252051638</v>
      </c>
      <c r="J34" s="53">
        <f>filter!B34</f>
        <v>12.101250873612763</v>
      </c>
      <c r="K34" s="53">
        <f>filter!Q34</f>
        <v>12.099239468406369</v>
      </c>
      <c r="L34" s="53">
        <f>(filter!B34-filter!Q34)*100</f>
        <v>0.20114052063942012</v>
      </c>
      <c r="M34" s="53">
        <f>filter!C34</f>
        <v>11.450187987645785</v>
      </c>
      <c r="N34" s="53">
        <f>filter!R34</f>
        <v>11.458680924145034</v>
      </c>
      <c r="O34" s="53">
        <f>(filter!C34-filter!R34)*100</f>
        <v>-0.84929364992483158</v>
      </c>
      <c r="P34" s="53">
        <f>LN(RBA!G47)</f>
        <v>3.9815490680767565</v>
      </c>
      <c r="Q34" s="53">
        <f>(filter!D34-filter!S34)*100</f>
        <v>-6.0930929391567634</v>
      </c>
      <c r="R34" s="53">
        <f>LN(RBA!F47)</f>
        <v>3.5980664401752676</v>
      </c>
      <c r="S34" s="53">
        <f>RBA!F47/RBA!F43-1</f>
        <v>6.2323697015626234E-2</v>
      </c>
      <c r="T34" s="53">
        <f>filter!I34</f>
        <v>4.8856572550546398</v>
      </c>
      <c r="U34" s="53">
        <f>(filter!I34-AVERAGE(filter!$I$2:$I$179))</f>
        <v>0.79200964684619102</v>
      </c>
      <c r="V34" s="53">
        <f>(filter!I34-filter!BA34)</f>
        <v>-1.0351942863480481</v>
      </c>
      <c r="W34" s="53">
        <f>(filter!I34-filter!X34)</f>
        <v>-1.9377546824510272</v>
      </c>
      <c r="X34" s="53">
        <f>LN(RBA!H47)</f>
        <v>3.7232808808312687</v>
      </c>
      <c r="Y34" s="53">
        <f>(RBA!H47/RBA!H43-1)*1</f>
        <v>9.2348284960422244E-2</v>
      </c>
      <c r="Z34" s="53">
        <f>filter!J34</f>
        <v>8.7915626875100674</v>
      </c>
      <c r="AA34" s="53">
        <f>(filter!J34-AVERAGE(filter!$J$2:$J$179))</f>
        <v>4.7633541363921985</v>
      </c>
      <c r="AB34" s="53">
        <f>(filter!J34-filter!BB34)</f>
        <v>2.5993963564331555</v>
      </c>
      <c r="AC34" s="53">
        <f>(filter!J34-filter!Y34)</f>
        <v>1.2597892776378865</v>
      </c>
      <c r="AD34" s="53">
        <f>filter!K34</f>
        <v>7.583333333333333</v>
      </c>
      <c r="AE34" s="53">
        <f>(filter!K34-AVERAGE(filter!$K$2:$K$179))</f>
        <v>2.8405040124854972</v>
      </c>
      <c r="AF34" s="53">
        <f>(filter!K34-filter!BC34)</f>
        <v>-1.244392916159172</v>
      </c>
      <c r="AG34" s="53">
        <f>(filter!K34-filter!Z34)</f>
        <v>-0.63084785564725454</v>
      </c>
      <c r="AH34" s="53">
        <f>filter!O34</f>
        <v>7.5955555555555554</v>
      </c>
      <c r="AI34" s="53">
        <f>(filter!O34-AVERAGE(filter!$O$2:$O$179))</f>
        <v>3.6278880455790308</v>
      </c>
      <c r="AJ34" s="53">
        <f>(filter!O34-filter!BD34)</f>
        <v>8.1076279969152232E-2</v>
      </c>
      <c r="AK34" s="53">
        <f>(filter!O34-filter!AD34)</f>
        <v>0.10432039327287068</v>
      </c>
      <c r="AL34" s="53">
        <f>LN(RBA!K47)</f>
        <v>4.2742047590199519</v>
      </c>
      <c r="AM34" s="53">
        <f>LN(RBA!L47)</f>
        <v>5.8890967709567494</v>
      </c>
      <c r="AN34" s="53">
        <f>(filter!L34-filter!AA34)*100</f>
        <v>-6.2142270916758058</v>
      </c>
      <c r="AO34" s="53">
        <f>(filter!M34-filter!AB34)*100</f>
        <v>1.9468138836131743E-3</v>
      </c>
      <c r="AP34" s="53">
        <f>RBA!O47</f>
        <v>109.19589176305031</v>
      </c>
      <c r="AQ34" s="53">
        <f>RBA!Q47</f>
        <v>0.70953333333333335</v>
      </c>
      <c r="AR34" s="53">
        <f t="shared" si="1"/>
        <v>9.157853687114444E-3</v>
      </c>
      <c r="AS34" s="53">
        <f t="shared" si="2"/>
        <v>1.409377055341539</v>
      </c>
      <c r="AT34" s="53">
        <f t="shared" si="3"/>
        <v>-4.6931434413856206</v>
      </c>
      <c r="AU34" s="53">
        <f t="shared" si="0"/>
        <v>0.34314780204330281</v>
      </c>
      <c r="AV34" s="53">
        <f>RBA!T47*100</f>
        <v>0.5284314446744709</v>
      </c>
      <c r="AW34" s="53">
        <f>RBA!U47*100</f>
        <v>2.9801714388181688</v>
      </c>
      <c r="AX34" s="53">
        <f t="shared" si="4"/>
        <v>0.52585729066122522</v>
      </c>
      <c r="AY34" s="53">
        <f t="shared" si="5"/>
        <v>3.2436490296406495</v>
      </c>
      <c r="AZ34" s="53">
        <f>LN(RBA!K47)-LN(RBA!H47)</f>
        <v>0.55092387818868316</v>
      </c>
      <c r="BA34" s="53">
        <f t="shared" si="6"/>
        <v>-3.1912281553579724</v>
      </c>
    </row>
    <row r="35" spans="1:53">
      <c r="A35" s="31">
        <v>31593</v>
      </c>
      <c r="B35" s="53">
        <f>filter!E35</f>
        <v>15.897333333333336</v>
      </c>
      <c r="C35" s="53">
        <f>(RBA!B48-AVERAGE(RBA!$B$11:$B$192))</f>
        <v>8.9006336996337048</v>
      </c>
      <c r="D35" s="53">
        <f>(filter!E35-filter!AY35)</f>
        <v>4.5517280620841305</v>
      </c>
      <c r="E35" s="52">
        <f>(filter!E35-filter!T35)</f>
        <v>0.9711554361546515</v>
      </c>
      <c r="F35" s="52">
        <f>filter!F35</f>
        <v>15.056666666666667</v>
      </c>
      <c r="G35" s="53">
        <f>(RBA!C48-AVERAGE(RBA!$C$11:$C$192))</f>
        <v>7.7949605354962515</v>
      </c>
      <c r="H35" s="53">
        <f>(filter!F35-filter!AZ35)</f>
        <v>3.3397953583187725</v>
      </c>
      <c r="I35" s="53">
        <f>(filter!F35-filter!U35)</f>
        <v>-9.9825154557837692E-3</v>
      </c>
      <c r="J35" s="53">
        <f>filter!B35</f>
        <v>12.09954478212034</v>
      </c>
      <c r="K35" s="53">
        <f>filter!Q35</f>
        <v>12.108764038922898</v>
      </c>
      <c r="L35" s="53">
        <f>(filter!B35-filter!Q35)*100</f>
        <v>-0.92192568025577515</v>
      </c>
      <c r="M35" s="53">
        <f>filter!C35</f>
        <v>11.470372807048975</v>
      </c>
      <c r="N35" s="53">
        <f>filter!R35</f>
        <v>11.466070068609428</v>
      </c>
      <c r="O35" s="53">
        <f>(filter!C35-filter!R35)*100</f>
        <v>0.43027384395468715</v>
      </c>
      <c r="P35" s="53">
        <f>LN(RBA!G48)</f>
        <v>3.983413001514819</v>
      </c>
      <c r="Q35" s="53">
        <f>(filter!D35-filter!S35)*100</f>
        <v>-5.7921291244722006</v>
      </c>
      <c r="R35" s="53">
        <f>LN(RBA!F48)</f>
        <v>3.617595576207643</v>
      </c>
      <c r="S35" s="53">
        <f>RBA!F48/RBA!F44-1</f>
        <v>6.5711005800992872E-2</v>
      </c>
      <c r="T35" s="53">
        <f>filter!I35</f>
        <v>7.8116544129502756</v>
      </c>
      <c r="U35" s="53">
        <f>(filter!I35-AVERAGE(filter!$I$2:$I$179))</f>
        <v>3.7180068047418269</v>
      </c>
      <c r="V35" s="53">
        <f>(filter!I35-filter!BA35)</f>
        <v>1.9231427641704943</v>
      </c>
      <c r="W35" s="53">
        <f>(filter!I35-filter!X35)</f>
        <v>1.0134901642965826</v>
      </c>
      <c r="X35" s="53">
        <f>LN(RBA!H48)</f>
        <v>3.7400477406883357</v>
      </c>
      <c r="Y35" s="53">
        <f>(RBA!H48/RBA!H44-1)*1</f>
        <v>8.5051546391752719E-2</v>
      </c>
      <c r="Z35" s="53">
        <f>filter!J35</f>
        <v>6.7067439428268427</v>
      </c>
      <c r="AA35" s="53">
        <f>(filter!J35-AVERAGE(filter!$J$2:$J$179))</f>
        <v>2.6785353917089738</v>
      </c>
      <c r="AB35" s="53">
        <f>(filter!J35-filter!BB35)</f>
        <v>0.55287774944832169</v>
      </c>
      <c r="AC35" s="53">
        <f>(filter!J35-filter!Y35)</f>
        <v>-0.81175495377399276</v>
      </c>
      <c r="AD35" s="53">
        <f>filter!K35</f>
        <v>6.833333333333333</v>
      </c>
      <c r="AE35" s="53">
        <f>(filter!K35-AVERAGE(filter!$K$2:$K$179))</f>
        <v>2.0905040124854972</v>
      </c>
      <c r="AF35" s="53">
        <f>(filter!K35-filter!BC35)</f>
        <v>-1.9220938554751958</v>
      </c>
      <c r="AG35" s="53">
        <f>(filter!K35-filter!Z35)</f>
        <v>-1.2076367504061336</v>
      </c>
      <c r="AH35" s="53">
        <f>filter!O35</f>
        <v>6.3933333333333335</v>
      </c>
      <c r="AI35" s="53">
        <f>(filter!O35-AVERAGE(filter!$O$2:$O$179))</f>
        <v>2.4256658233568089</v>
      </c>
      <c r="AJ35" s="53">
        <f>(filter!O35-filter!BD35)</f>
        <v>-1.0583705127732488</v>
      </c>
      <c r="AK35" s="53">
        <f>(filter!O35-filter!AD35)</f>
        <v>-0.97188437033999797</v>
      </c>
      <c r="AL35" s="53">
        <f>LN(RBA!K48)</f>
        <v>4.3159669571643713</v>
      </c>
      <c r="AM35" s="53">
        <f>LN(RBA!L48)</f>
        <v>5.9243333345154054</v>
      </c>
      <c r="AN35" s="53">
        <f>(filter!L35-filter!AA35)*100</f>
        <v>-4.8842800877720194</v>
      </c>
      <c r="AO35" s="53">
        <f>(filter!M35-filter!AB35)*100</f>
        <v>0.36767988606980495</v>
      </c>
      <c r="AP35" s="53">
        <f>RBA!O48</f>
        <v>107.69716933204072</v>
      </c>
      <c r="AQ35" s="53">
        <f>RBA!Q48</f>
        <v>0.71096666666666675</v>
      </c>
      <c r="AR35" s="53">
        <f t="shared" si="1"/>
        <v>9.2852951122318166E-3</v>
      </c>
      <c r="AS35" s="53">
        <f t="shared" si="2"/>
        <v>1.4065357025645833</v>
      </c>
      <c r="AT35" s="53">
        <f t="shared" si="3"/>
        <v>-4.6793233009203838</v>
      </c>
      <c r="AU35" s="53">
        <f t="shared" si="0"/>
        <v>0.34112973260326995</v>
      </c>
      <c r="AV35" s="53">
        <f>RBA!T48*100</f>
        <v>1.3820140465236719</v>
      </c>
      <c r="AW35" s="53">
        <f>RBA!U48*100</f>
        <v>0.20180694400328547</v>
      </c>
      <c r="AX35" s="53">
        <f t="shared" si="4"/>
        <v>1.3794398925104261</v>
      </c>
      <c r="AY35" s="53">
        <f t="shared" si="5"/>
        <v>0.46528453482576615</v>
      </c>
      <c r="AZ35" s="53">
        <f>LN(RBA!K48)-LN(RBA!H48)</f>
        <v>0.57591921647603561</v>
      </c>
      <c r="BA35" s="53">
        <f t="shared" si="6"/>
        <v>2.4995338287352453</v>
      </c>
    </row>
    <row r="36" spans="1:53">
      <c r="A36" s="31">
        <v>31685</v>
      </c>
      <c r="B36" s="53">
        <f>filter!E36</f>
        <v>16.73</v>
      </c>
      <c r="C36" s="53">
        <f>(RBA!B49-AVERAGE(RBA!$B$11:$B$192))</f>
        <v>9.7333003663003694</v>
      </c>
      <c r="D36" s="53">
        <f>(filter!E36-filter!AY36)</f>
        <v>5.4634168704941253</v>
      </c>
      <c r="E36" s="52">
        <f>(filter!E36-filter!T36)</f>
        <v>1.7801988220287264</v>
      </c>
      <c r="F36" s="52">
        <f>filter!F36</f>
        <v>16.766666666666666</v>
      </c>
      <c r="G36" s="53">
        <f>(RBA!C49-AVERAGE(RBA!$C$11:$C$192))</f>
        <v>9.5049605354962505</v>
      </c>
      <c r="H36" s="53">
        <f>(filter!F36-filter!AZ36)</f>
        <v>5.1312633790711661</v>
      </c>
      <c r="I36" s="53">
        <f>(filter!F36-filter!U36)</f>
        <v>1.6925991413090156</v>
      </c>
      <c r="J36" s="53">
        <f>filter!B36</f>
        <v>12.102355223698501</v>
      </c>
      <c r="K36" s="53">
        <f>filter!Q36</f>
        <v>12.118287720404158</v>
      </c>
      <c r="L36" s="53">
        <f>(filter!B36-filter!Q36)*100</f>
        <v>-1.5932496705657329</v>
      </c>
      <c r="M36" s="53">
        <f>filter!C36</f>
        <v>11.477381185445337</v>
      </c>
      <c r="N36" s="53">
        <f>filter!R36</f>
        <v>11.473563321694069</v>
      </c>
      <c r="O36" s="53">
        <f>(filter!C36-filter!R36)*100</f>
        <v>0.38178637512675806</v>
      </c>
      <c r="P36" s="53">
        <f>LN(RBA!G49)</f>
        <v>3.9357395320454622</v>
      </c>
      <c r="Q36" s="53">
        <f>(filter!D36-filter!S36)*100</f>
        <v>-10.553158867775325</v>
      </c>
      <c r="R36" s="53">
        <f>LN(RBA!F49)</f>
        <v>3.6331760834378382</v>
      </c>
      <c r="S36" s="53">
        <f>RBA!F49/RBA!F45-1</f>
        <v>7.1785565184696365E-2</v>
      </c>
      <c r="T36" s="53">
        <f>filter!I36</f>
        <v>6.2322028920781349</v>
      </c>
      <c r="U36" s="53">
        <f>(filter!I36-AVERAGE(filter!$I$2:$I$179))</f>
        <v>2.1385552838696862</v>
      </c>
      <c r="V36" s="53">
        <f>(filter!I36-filter!BA36)</f>
        <v>0.37603113592126114</v>
      </c>
      <c r="W36" s="53">
        <f>(filter!I36-filter!X36)</f>
        <v>-0.5414968239358684</v>
      </c>
      <c r="X36" s="53">
        <f>LN(RBA!H49)</f>
        <v>3.7658404952500648</v>
      </c>
      <c r="Y36" s="53">
        <f>(RBA!H49/RBA!H45-1)*1</f>
        <v>8.8161209068010171E-2</v>
      </c>
      <c r="Z36" s="53">
        <f>filter!J36</f>
        <v>10.317101824691592</v>
      </c>
      <c r="AA36" s="53">
        <f>(filter!J36-AVERAGE(filter!$J$2:$J$179))</f>
        <v>6.2888932735737235</v>
      </c>
      <c r="AB36" s="53">
        <f>(filter!J36-filter!BB36)</f>
        <v>4.2015357690114614</v>
      </c>
      <c r="AC36" s="53">
        <f>(filter!J36-filter!Y36)</f>
        <v>2.8222197508310565</v>
      </c>
      <c r="AD36" s="53">
        <f>filter!K36</f>
        <v>6.041666666666667</v>
      </c>
      <c r="AE36" s="53">
        <f>(filter!K36-AVERAGE(filter!$K$2:$K$179))</f>
        <v>1.2988373458188311</v>
      </c>
      <c r="AF36" s="53">
        <f>(filter!K36-filter!BC36)</f>
        <v>-2.6414614614578857</v>
      </c>
      <c r="AG36" s="53">
        <f>(filter!K36-filter!Z36)</f>
        <v>-1.8493768435341202</v>
      </c>
      <c r="AH36" s="53">
        <f>filter!O36</f>
        <v>6.0516666666666667</v>
      </c>
      <c r="AI36" s="53">
        <f>(filter!O36-AVERAGE(filter!$O$2:$O$179))</f>
        <v>2.0839991566901421</v>
      </c>
      <c r="AJ36" s="53">
        <f>(filter!O36-filter!BD36)</f>
        <v>-1.3372617499600947</v>
      </c>
      <c r="AK36" s="53">
        <f>(filter!O36-filter!AD36)</f>
        <v>-1.2069964722889495</v>
      </c>
      <c r="AL36" s="53">
        <f>LN(RBA!K49)</f>
        <v>4.3612242577945874</v>
      </c>
      <c r="AM36" s="53">
        <f>LN(RBA!L49)</f>
        <v>5.9433766363009264</v>
      </c>
      <c r="AN36" s="53">
        <f>(filter!L36-filter!AA36)*100</f>
        <v>-3.2794236425377932</v>
      </c>
      <c r="AO36" s="53">
        <f>(filter!M36-filter!AB36)*100</f>
        <v>-0.89053434102375206</v>
      </c>
      <c r="AP36" s="53">
        <f>RBA!O49</f>
        <v>92.999365937543871</v>
      </c>
      <c r="AQ36" s="53">
        <f>RBA!Q49</f>
        <v>0.61130000000000007</v>
      </c>
      <c r="AR36" s="53">
        <f t="shared" si="1"/>
        <v>1.0752761483036086E-2</v>
      </c>
      <c r="AS36" s="53">
        <f t="shared" si="2"/>
        <v>1.6358580075249467</v>
      </c>
      <c r="AT36" s="53">
        <f t="shared" si="3"/>
        <v>-4.5325926752541417</v>
      </c>
      <c r="AU36" s="53">
        <f t="shared" si="0"/>
        <v>0.49216744194745726</v>
      </c>
      <c r="AV36" s="53">
        <f>RBA!T49*100</f>
        <v>14.673062566624218</v>
      </c>
      <c r="AW36" s="53">
        <f>RBA!U49*100</f>
        <v>-15.103770934418726</v>
      </c>
      <c r="AX36" s="53">
        <f t="shared" si="4"/>
        <v>14.670488412610972</v>
      </c>
      <c r="AY36" s="53">
        <f t="shared" si="5"/>
        <v>-14.840293343596246</v>
      </c>
      <c r="AZ36" s="53">
        <f>LN(RBA!K49)-LN(RBA!H49)</f>
        <v>0.59538376254452263</v>
      </c>
      <c r="BA36" s="53">
        <f t="shared" si="6"/>
        <v>1.9464546068487021</v>
      </c>
    </row>
    <row r="37" spans="1:53">
      <c r="A37" s="31">
        <v>31777</v>
      </c>
      <c r="B37" s="53">
        <f>filter!E37</f>
        <v>16.164666666666665</v>
      </c>
      <c r="C37" s="53">
        <f>(RBA!B50-AVERAGE(RBA!$B$11:$B$192))</f>
        <v>9.1679670329670344</v>
      </c>
      <c r="D37" s="53">
        <f>(filter!E37-filter!AY37)</f>
        <v>4.9771056789041204</v>
      </c>
      <c r="E37" s="52">
        <f>(filter!E37-filter!T37)</f>
        <v>1.214161520922902</v>
      </c>
      <c r="F37" s="52">
        <f>filter!F37</f>
        <v>16.083333333333332</v>
      </c>
      <c r="G37" s="53">
        <f>(RBA!C50-AVERAGE(RBA!$C$11:$C$192))</f>
        <v>8.821627202162917</v>
      </c>
      <c r="H37" s="53">
        <f>(filter!F37-filter!AZ37)</f>
        <v>4.5293980664902271</v>
      </c>
      <c r="I37" s="53">
        <f>(filter!F37-filter!U37)</f>
        <v>1.0210963954314121</v>
      </c>
      <c r="J37" s="53">
        <f>filter!B37</f>
        <v>12.118628447614352</v>
      </c>
      <c r="K37" s="53">
        <f>filter!Q37</f>
        <v>12.127785004390459</v>
      </c>
      <c r="L37" s="53">
        <f>(filter!B37-filter!Q37)*100</f>
        <v>-0.91565567761069389</v>
      </c>
      <c r="M37" s="53">
        <f>filter!C37</f>
        <v>11.475130135474826</v>
      </c>
      <c r="N37" s="53">
        <f>filter!R37</f>
        <v>11.481156247235054</v>
      </c>
      <c r="O37" s="53">
        <f>(filter!C37-filter!R37)*100</f>
        <v>-0.60261117602280478</v>
      </c>
      <c r="P37" s="53">
        <f>LN(RBA!G50)</f>
        <v>3.9337844972096589</v>
      </c>
      <c r="Q37" s="53">
        <f>(filter!D37-filter!S37)*100</f>
        <v>-10.857316710435549</v>
      </c>
      <c r="R37" s="53">
        <f>LN(RBA!F50)</f>
        <v>3.6498246171693669</v>
      </c>
      <c r="S37" s="53">
        <f>RBA!F50/RBA!F46-1</f>
        <v>6.6062889872753328E-2</v>
      </c>
      <c r="T37" s="53">
        <f>filter!I37</f>
        <v>6.6594134926114936</v>
      </c>
      <c r="U37" s="53">
        <f>(filter!I37-AVERAGE(filter!$I$2:$I$179))</f>
        <v>2.5657658844030449</v>
      </c>
      <c r="V37" s="53">
        <f>(filter!I37-filter!BA37)</f>
        <v>0.83558162907752642</v>
      </c>
      <c r="W37" s="53">
        <f>(filter!I37-filter!X37)</f>
        <v>-8.6608524924471908E-2</v>
      </c>
      <c r="X37" s="53">
        <f>LN(RBA!H50)</f>
        <v>3.7932394694381792</v>
      </c>
      <c r="Y37" s="53">
        <f>(RBA!H50/RBA!H46-1)*1</f>
        <v>9.6296296296296324E-2</v>
      </c>
      <c r="Z37" s="53">
        <f>filter!J37</f>
        <v>10.959589675245738</v>
      </c>
      <c r="AA37" s="53">
        <f>(filter!J37-AVERAGE(filter!$J$2:$J$179))</f>
        <v>6.9313811241278689</v>
      </c>
      <c r="AB37" s="53">
        <f>(filter!J37-filter!BB37)</f>
        <v>4.8823237572639968</v>
      </c>
      <c r="AC37" s="53">
        <f>(filter!J37-filter!Y37)</f>
        <v>3.5027215560811147</v>
      </c>
      <c r="AD37" s="53">
        <f>filter!K37</f>
        <v>5.916666666666667</v>
      </c>
      <c r="AE37" s="53">
        <f>(filter!K37-AVERAGE(filter!$K$2:$K$179))</f>
        <v>1.1738373458188311</v>
      </c>
      <c r="AF37" s="53">
        <f>(filter!K37-filter!BC37)</f>
        <v>-2.6941624007739096</v>
      </c>
      <c r="AG37" s="53">
        <f>(filter!K37-filter!Z37)</f>
        <v>-1.8475305587160928</v>
      </c>
      <c r="AH37" s="53">
        <f>filter!O37</f>
        <v>5.8144444444444447</v>
      </c>
      <c r="AI37" s="53">
        <f>(filter!O37-AVERAGE(filter!$O$2:$O$179))</f>
        <v>1.8467769344679201</v>
      </c>
      <c r="AJ37" s="53">
        <f>(filter!O37-filter!BD37)</f>
        <v>-1.5117085427024959</v>
      </c>
      <c r="AK37" s="53">
        <f>(filter!O37-filter!AD37)</f>
        <v>-1.3579782763279189</v>
      </c>
      <c r="AL37" s="53">
        <f>LN(RBA!K50)</f>
        <v>4.3840620617859516</v>
      </c>
      <c r="AM37" s="53">
        <f>LN(RBA!L50)</f>
        <v>5.9598784162237619</v>
      </c>
      <c r="AN37" s="53">
        <f>(filter!L37-filter!AA37)*100</f>
        <v>-3.9835292296025671</v>
      </c>
      <c r="AO37" s="53">
        <f>(filter!M37-filter!AB37)*100</f>
        <v>-2.4093716672762611</v>
      </c>
      <c r="AP37" s="53">
        <f>RBA!O50</f>
        <v>98.506615195889751</v>
      </c>
      <c r="AQ37" s="53">
        <f>RBA!Q50</f>
        <v>0.65186666666666671</v>
      </c>
      <c r="AR37" s="53">
        <f t="shared" si="1"/>
        <v>1.015160248894356E-2</v>
      </c>
      <c r="AS37" s="53">
        <f t="shared" si="2"/>
        <v>1.534056044180814</v>
      </c>
      <c r="AT37" s="53">
        <f t="shared" si="3"/>
        <v>-4.5901237052720898</v>
      </c>
      <c r="AU37" s="53">
        <f t="shared" si="0"/>
        <v>0.42791523694575617</v>
      </c>
      <c r="AV37" s="53">
        <f>RBA!T50*100</f>
        <v>-5.7531030017948126</v>
      </c>
      <c r="AW37" s="53">
        <f>RBA!U50*100</f>
        <v>6.4252205001701039</v>
      </c>
      <c r="AX37" s="53">
        <f t="shared" si="4"/>
        <v>-5.7556771558080584</v>
      </c>
      <c r="AY37" s="53">
        <f t="shared" si="5"/>
        <v>6.6886980909925846</v>
      </c>
      <c r="AZ37" s="53">
        <f>LN(RBA!K50)-LN(RBA!H50)</f>
        <v>0.59082259234777235</v>
      </c>
      <c r="BA37" s="53">
        <f t="shared" si="6"/>
        <v>-0.4561170196750286</v>
      </c>
    </row>
    <row r="38" spans="1:53">
      <c r="A38" s="31">
        <v>31867</v>
      </c>
      <c r="B38" s="53">
        <f>filter!E38</f>
        <v>16.425666666666668</v>
      </c>
      <c r="C38" s="53">
        <f>(RBA!B51-AVERAGE(RBA!$B$11:$B$192))</f>
        <v>9.4289670329670372</v>
      </c>
      <c r="D38" s="53">
        <f>(filter!E38-filter!AY38)</f>
        <v>5.3171278206474533</v>
      </c>
      <c r="E38" s="52">
        <f>(filter!E38-filter!T38)</f>
        <v>1.4960612371387541</v>
      </c>
      <c r="F38" s="52">
        <f>filter!F38</f>
        <v>16.323333333333334</v>
      </c>
      <c r="G38" s="53">
        <f>(RBA!C51-AVERAGE(RBA!$C$11:$C$192))</f>
        <v>9.0616272021629189</v>
      </c>
      <c r="H38" s="53">
        <f>(filter!F38-filter!AZ38)</f>
        <v>4.8508660872426237</v>
      </c>
      <c r="I38" s="53">
        <f>(filter!F38-filter!U38)</f>
        <v>1.2915579057132707</v>
      </c>
      <c r="J38" s="53">
        <f>filter!B38</f>
        <v>12.128262443959352</v>
      </c>
      <c r="K38" s="53">
        <f>filter!Q38</f>
        <v>12.13722042461167</v>
      </c>
      <c r="L38" s="53">
        <f>(filter!B38-filter!Q38)*100</f>
        <v>-0.89579806523172323</v>
      </c>
      <c r="M38" s="53">
        <f>filter!C38</f>
        <v>11.477919855771413</v>
      </c>
      <c r="N38" s="53">
        <f>filter!R38</f>
        <v>11.488846795233327</v>
      </c>
      <c r="O38" s="53">
        <f>(filter!C38-filter!R38)*100</f>
        <v>-1.0926939461914031</v>
      </c>
      <c r="P38" s="53">
        <f>LN(RBA!G51)</f>
        <v>3.9396381724611196</v>
      </c>
      <c r="Q38" s="53">
        <f>(filter!D38-filter!S38)*100</f>
        <v>-10.495697678256377</v>
      </c>
      <c r="R38" s="53">
        <f>LN(RBA!F51)</f>
        <v>3.6650444519225562</v>
      </c>
      <c r="S38" s="53">
        <f>RBA!F51/RBA!F47-1</f>
        <v>6.9271966493894555E-2</v>
      </c>
      <c r="T38" s="53">
        <f>filter!I38</f>
        <v>6.0879339012756839</v>
      </c>
      <c r="U38" s="53">
        <f>(filter!I38-AVERAGE(filter!$I$2:$I$179))</f>
        <v>1.9942862930672351</v>
      </c>
      <c r="V38" s="53">
        <f>(filter!I38-filter!BA38)</f>
        <v>0.2964419303646233</v>
      </c>
      <c r="W38" s="53">
        <f>(filter!I38-filter!X38)</f>
        <v>-0.62286249437830676</v>
      </c>
      <c r="X38" s="53">
        <f>LN(RBA!H51)</f>
        <v>3.8133070324889884</v>
      </c>
      <c r="Y38" s="53">
        <f>(RBA!H51/RBA!H47-1)*1</f>
        <v>9.4202898550724612E-2</v>
      </c>
      <c r="Z38" s="53">
        <f>filter!J38</f>
        <v>8.0270252203236687</v>
      </c>
      <c r="AA38" s="53">
        <f>(filter!J38-AVERAGE(filter!$J$2:$J$179))</f>
        <v>3.9988166692057998</v>
      </c>
      <c r="AB38" s="53">
        <f>(filter!J38-filter!BB38)</f>
        <v>1.9880594400403178</v>
      </c>
      <c r="AC38" s="53">
        <f>(filter!J38-filter!Y38)</f>
        <v>0.62485912295295876</v>
      </c>
      <c r="AD38" s="53">
        <f>filter!K38</f>
        <v>6</v>
      </c>
      <c r="AE38" s="53">
        <f>(filter!K38-AVERAGE(filter!$K$2:$K$179))</f>
        <v>1.2571706791521642</v>
      </c>
      <c r="AF38" s="53">
        <f>(filter!K38-filter!BC38)</f>
        <v>-2.5385300067565986</v>
      </c>
      <c r="AG38" s="53">
        <f>(filter!K38-filter!Z38)</f>
        <v>-1.6590711257763902</v>
      </c>
      <c r="AH38" s="53">
        <f>filter!O38</f>
        <v>5.3855555555555563</v>
      </c>
      <c r="AI38" s="53">
        <f>(filter!O38-AVERAGE(filter!$O$2:$O$179))</f>
        <v>1.4178880455790317</v>
      </c>
      <c r="AJ38" s="53">
        <f>(filter!O38-filter!BD38)</f>
        <v>-1.8778220021115635</v>
      </c>
      <c r="AK38" s="53">
        <f>(filter!O38-filter!AD38)</f>
        <v>-1.7210377734156657</v>
      </c>
      <c r="AL38" s="53">
        <f>LN(RBA!K51)</f>
        <v>4.4251100702077721</v>
      </c>
      <c r="AM38" s="53">
        <f>LN(RBA!L51)</f>
        <v>5.9864469801461837</v>
      </c>
      <c r="AN38" s="53">
        <f>(filter!L38-filter!AA38)*100</f>
        <v>-2.9239886634239376</v>
      </c>
      <c r="AO38" s="53">
        <f>(filter!M38-filter!AB38)*100</f>
        <v>-2.9292947134219816</v>
      </c>
      <c r="AP38" s="53">
        <f>RBA!O51</f>
        <v>100.05470459537608</v>
      </c>
      <c r="AQ38" s="53">
        <f>RBA!Q51</f>
        <v>0.6802999999999999</v>
      </c>
      <c r="AR38" s="53">
        <f t="shared" si="1"/>
        <v>9.9945325314189561E-3</v>
      </c>
      <c r="AS38" s="53">
        <f t="shared" si="2"/>
        <v>1.4699397324709689</v>
      </c>
      <c r="AT38" s="53">
        <f t="shared" si="3"/>
        <v>-4.6057170823667617</v>
      </c>
      <c r="AU38" s="53">
        <f t="shared" si="0"/>
        <v>0.38522140163112206</v>
      </c>
      <c r="AV38" s="53">
        <f>RBA!T51*100</f>
        <v>-1.5593377094671901</v>
      </c>
      <c r="AW38" s="53">
        <f>RBA!U51*100</f>
        <v>4.2693835314634052</v>
      </c>
      <c r="AX38" s="53">
        <f t="shared" si="4"/>
        <v>-1.5619118634804359</v>
      </c>
      <c r="AY38" s="53">
        <f t="shared" si="5"/>
        <v>4.5328611222858859</v>
      </c>
      <c r="AZ38" s="53">
        <f>LN(RBA!K51)-LN(RBA!H51)</f>
        <v>0.61180303771878375</v>
      </c>
      <c r="BA38" s="53">
        <f t="shared" si="6"/>
        <v>2.0980445371011403</v>
      </c>
    </row>
    <row r="39" spans="1:53">
      <c r="A39" s="31">
        <v>31958</v>
      </c>
      <c r="B39" s="53">
        <f>filter!E39</f>
        <v>14.082666666666668</v>
      </c>
      <c r="C39" s="53">
        <f>(RBA!B52-AVERAGE(RBA!$B$11:$B$192))</f>
        <v>7.0859670329670372</v>
      </c>
      <c r="D39" s="53">
        <f>(filter!E39-filter!AY39)</f>
        <v>3.0531499623907834</v>
      </c>
      <c r="E39" s="52">
        <f>(filter!E39-filter!T39)</f>
        <v>-0.80650984263938774</v>
      </c>
      <c r="F39" s="52">
        <f>filter!F39</f>
        <v>14.299999999999999</v>
      </c>
      <c r="G39" s="53">
        <f>(RBA!C52-AVERAGE(RBA!$C$11:$C$192))</f>
        <v>7.0382938688295837</v>
      </c>
      <c r="H39" s="53">
        <f>(filter!F39-filter!AZ39)</f>
        <v>2.9090007746616831</v>
      </c>
      <c r="I39" s="53">
        <f>(filter!F39-filter!U39)</f>
        <v>-0.68393918762402706</v>
      </c>
      <c r="J39" s="53">
        <f>filter!B39</f>
        <v>12.143904645818564</v>
      </c>
      <c r="K39" s="53">
        <f>filter!Q39</f>
        <v>12.146552791949672</v>
      </c>
      <c r="L39" s="53">
        <f>(filter!B39-filter!Q39)*100</f>
        <v>-0.26481461311078647</v>
      </c>
      <c r="M39" s="53">
        <f>filter!C39</f>
        <v>11.482888848593689</v>
      </c>
      <c r="N39" s="53">
        <f>filter!R39</f>
        <v>11.496629149369978</v>
      </c>
      <c r="O39" s="53">
        <f>(filter!C39-filter!R39)*100</f>
        <v>-1.3740300776289516</v>
      </c>
      <c r="P39" s="53">
        <f>LN(RBA!G52)</f>
        <v>3.9608131695975781</v>
      </c>
      <c r="Q39" s="53">
        <f>(filter!D39-filter!S39)*100</f>
        <v>-8.7103773396947748</v>
      </c>
      <c r="R39" s="53">
        <f>LN(RBA!F52)</f>
        <v>3.6863622552647008</v>
      </c>
      <c r="S39" s="53">
        <f>RBA!F52/RBA!F48-1</f>
        <v>7.1186249803234514E-2</v>
      </c>
      <c r="T39" s="53">
        <f>filter!I39</f>
        <v>8.5271213368578938</v>
      </c>
      <c r="U39" s="53">
        <f>(filter!I39-AVERAGE(filter!$I$2:$I$179))</f>
        <v>4.433473728649445</v>
      </c>
      <c r="V39" s="53">
        <f>(filter!I39-filter!BA39)</f>
        <v>2.7679692585697406</v>
      </c>
      <c r="W39" s="53">
        <f>(filter!I39-filter!X39)</f>
        <v>1.8634873743834852</v>
      </c>
      <c r="X39" s="53">
        <f>LN(RBA!H52)</f>
        <v>3.8286413964890951</v>
      </c>
      <c r="Y39" s="53">
        <f>(RBA!H52/RBA!H48-1)*1</f>
        <v>9.263657957244642E-2</v>
      </c>
      <c r="Z39" s="53">
        <f>filter!J39</f>
        <v>6.1337456000426966</v>
      </c>
      <c r="AA39" s="53">
        <f>(filter!J39-AVERAGE(filter!$J$2:$J$179))</f>
        <v>2.1055370489248277</v>
      </c>
      <c r="AB39" s="53">
        <f>(filter!J39-filter!BB39)</f>
        <v>0.13307995745773571</v>
      </c>
      <c r="AC39" s="53">
        <f>(filter!J39-filter!Y39)</f>
        <v>-1.196928674266263</v>
      </c>
      <c r="AD39" s="53">
        <f>filter!K39</f>
        <v>6.75</v>
      </c>
      <c r="AE39" s="53">
        <f>(filter!K39-AVERAGE(filter!$K$2:$K$179))</f>
        <v>2.0071706791521642</v>
      </c>
      <c r="AF39" s="53">
        <f>(filter!K39-filter!BC39)</f>
        <v>-1.7162309460726224</v>
      </c>
      <c r="AG39" s="53">
        <f>(filter!K39-filter!Z39)</f>
        <v>-0.82315040127348205</v>
      </c>
      <c r="AH39" s="53">
        <f>filter!O39</f>
        <v>5.9044444444444437</v>
      </c>
      <c r="AI39" s="53">
        <f>(filter!O39-AVERAGE(filter!$O$2:$O$179))</f>
        <v>1.9367769344679191</v>
      </c>
      <c r="AJ39" s="53">
        <f>(filter!O39-filter!BD39)</f>
        <v>-1.2961576837428552</v>
      </c>
      <c r="AK39" s="53">
        <f>(filter!O39-filter!AD39)</f>
        <v>-1.1559786625326884</v>
      </c>
      <c r="AL39" s="53">
        <f>LN(RBA!K52)</f>
        <v>4.4691900834333467</v>
      </c>
      <c r="AM39" s="53">
        <f>LN(RBA!L52)</f>
        <v>6.0097390466271099</v>
      </c>
      <c r="AN39" s="53">
        <f>(filter!L39-filter!AA39)*100</f>
        <v>-1.6064941222919238</v>
      </c>
      <c r="AO39" s="53">
        <f>(filter!M39-filter!AB39)*100</f>
        <v>-3.7844189732381572</v>
      </c>
      <c r="AP39" s="53">
        <f>RBA!O52</f>
        <v>103.44992094144791</v>
      </c>
      <c r="AQ39" s="53">
        <f>RBA!Q52</f>
        <v>0.71293333333333331</v>
      </c>
      <c r="AR39" s="53">
        <f t="shared" si="1"/>
        <v>9.6665129455825727E-3</v>
      </c>
      <c r="AS39" s="53">
        <f t="shared" si="2"/>
        <v>1.4026556947821209</v>
      </c>
      <c r="AT39" s="53">
        <f t="shared" si="3"/>
        <v>-4.6390876399713266</v>
      </c>
      <c r="AU39" s="53">
        <f t="shared" si="0"/>
        <v>0.33836736457567035</v>
      </c>
      <c r="AV39" s="53">
        <f>RBA!T52*100</f>
        <v>-3.3370557604564866</v>
      </c>
      <c r="AW39" s="53">
        <f>RBA!U52*100</f>
        <v>4.6854037055451823</v>
      </c>
      <c r="AX39" s="53">
        <f t="shared" si="4"/>
        <v>-3.3396299144697323</v>
      </c>
      <c r="AY39" s="53">
        <f t="shared" si="5"/>
        <v>4.9488812963676629</v>
      </c>
      <c r="AZ39" s="53">
        <f>LN(RBA!K52)-LN(RBA!H52)</f>
        <v>0.6405486869442516</v>
      </c>
      <c r="BA39" s="53">
        <f t="shared" si="6"/>
        <v>2.8745649225467851</v>
      </c>
    </row>
    <row r="40" spans="1:53">
      <c r="A40" s="31">
        <v>32050</v>
      </c>
      <c r="B40" s="53">
        <f>filter!E40</f>
        <v>12.130666666666665</v>
      </c>
      <c r="C40" s="53">
        <f>(RBA!B53-AVERAGE(RBA!$B$11:$B$192))</f>
        <v>5.1339670329670337</v>
      </c>
      <c r="D40" s="53">
        <f>(filter!E40-filter!AY40)</f>
        <v>1.18017210413411</v>
      </c>
      <c r="E40" s="52">
        <f>(filter!E40-filter!T40)</f>
        <v>-2.701561236667068</v>
      </c>
      <c r="F40" s="52">
        <f>filter!F40</f>
        <v>12.410000000000002</v>
      </c>
      <c r="G40" s="53">
        <f>(RBA!C53-AVERAGE(RBA!$C$11:$C$192))</f>
        <v>5.1482938688295867</v>
      </c>
      <c r="H40" s="53">
        <f>(filter!F40-filter!AZ40)</f>
        <v>1.1004687954140824</v>
      </c>
      <c r="I40" s="53">
        <f>(filter!F40-filter!U40)</f>
        <v>-2.5107916347168171</v>
      </c>
      <c r="J40" s="53">
        <f>filter!B40</f>
        <v>12.161854264814584</v>
      </c>
      <c r="K40" s="53">
        <f>filter!Q40</f>
        <v>12.155735318548439</v>
      </c>
      <c r="L40" s="53">
        <f>(filter!B40-filter!Q40)*100</f>
        <v>0.61189462661452865</v>
      </c>
      <c r="M40" s="53">
        <f>filter!C40</f>
        <v>11.497750911599281</v>
      </c>
      <c r="N40" s="53">
        <f>filter!R40</f>
        <v>11.504490663988934</v>
      </c>
      <c r="O40" s="53">
        <f>(filter!C40-filter!R40)*100</f>
        <v>-0.67397523896524092</v>
      </c>
      <c r="P40" s="53">
        <f>LN(RBA!G53)</f>
        <v>3.9871304779149512</v>
      </c>
      <c r="Q40" s="53">
        <f>(filter!D40-filter!S40)*100</f>
        <v>-6.5060337023405967</v>
      </c>
      <c r="R40" s="53">
        <f>LN(RBA!F53)</f>
        <v>3.7002388429477433</v>
      </c>
      <c r="S40" s="53">
        <f>RBA!F53/RBA!F49-1</f>
        <v>6.9362588740645048E-2</v>
      </c>
      <c r="T40" s="53">
        <f>filter!I40</f>
        <v>5.5506350732168874</v>
      </c>
      <c r="U40" s="53">
        <f>(filter!I40-AVERAGE(filter!$I$2:$I$179))</f>
        <v>1.4569874650084387</v>
      </c>
      <c r="V40" s="53">
        <f>(filter!I40-filter!BA40)</f>
        <v>-0.1761771124483591</v>
      </c>
      <c r="W40" s="53">
        <f>(filter!I40-filter!X40)</f>
        <v>-1.0491214678276739</v>
      </c>
      <c r="X40" s="53">
        <f>LN(RBA!H53)</f>
        <v>3.8458832029236012</v>
      </c>
      <c r="Y40" s="53">
        <f>(RBA!H53/RBA!H49-1)*1</f>
        <v>8.3333333333333259E-2</v>
      </c>
      <c r="Z40" s="53">
        <f>filter!J40</f>
        <v>6.8967225738023812</v>
      </c>
      <c r="AA40" s="53">
        <f>(filter!J40-AVERAGE(filter!$J$2:$J$179))</f>
        <v>2.8685140226845123</v>
      </c>
      <c r="AB40" s="53">
        <f>(filter!J40-filter!BB40)</f>
        <v>0.93435706891581027</v>
      </c>
      <c r="AC40" s="53">
        <f>(filter!J40-filter!Y40)</f>
        <v>-0.34595887895899846</v>
      </c>
      <c r="AD40" s="53">
        <f>filter!K40</f>
        <v>6.916666666666667</v>
      </c>
      <c r="AE40" s="53">
        <f>(filter!K40-AVERAGE(filter!$K$2:$K$179))</f>
        <v>2.1738373458188311</v>
      </c>
      <c r="AF40" s="53">
        <f>(filter!K40-filter!BC40)</f>
        <v>-1.4772652187219792</v>
      </c>
      <c r="AG40" s="53">
        <f>(filter!K40-filter!Z40)</f>
        <v>-0.58621665564556125</v>
      </c>
      <c r="AH40" s="53">
        <f>filter!O40</f>
        <v>6.2022222222222227</v>
      </c>
      <c r="AI40" s="53">
        <f>(filter!O40-AVERAGE(filter!$O$2:$O$179))</f>
        <v>2.2345547122456981</v>
      </c>
      <c r="AJ40" s="53">
        <f>(filter!O40-filter!BD40)</f>
        <v>-0.93560447648525535</v>
      </c>
      <c r="AK40" s="53">
        <f>(filter!O40-filter!AD40)</f>
        <v>-0.82986232738442656</v>
      </c>
      <c r="AL40" s="53">
        <f>LN(RBA!K53)</f>
        <v>4.5193835132873685</v>
      </c>
      <c r="AM40" s="53">
        <f>LN(RBA!L53)</f>
        <v>6.0456425517152415</v>
      </c>
      <c r="AN40" s="53">
        <f>(filter!L40-filter!AA40)*100</f>
        <v>0.29105085355780602</v>
      </c>
      <c r="AO40" s="53">
        <f>(filter!M40-filter!AB40)*100</f>
        <v>-3.3839073823278554</v>
      </c>
      <c r="AP40" s="53">
        <f>RBA!O53</f>
        <v>105.1987533498116</v>
      </c>
      <c r="AQ40" s="53">
        <f>RBA!Q53</f>
        <v>0.70986666666666665</v>
      </c>
      <c r="AR40" s="53">
        <f t="shared" si="1"/>
        <v>9.5058160687014545E-3</v>
      </c>
      <c r="AS40" s="53">
        <f t="shared" si="2"/>
        <v>1.4087152516904584</v>
      </c>
      <c r="AT40" s="53">
        <f t="shared" si="3"/>
        <v>-4.6558514499464323</v>
      </c>
      <c r="AU40" s="53">
        <f t="shared" si="0"/>
        <v>0.34267812000939962</v>
      </c>
      <c r="AV40" s="53">
        <f>RBA!T53*100</f>
        <v>-1.6763809975105737</v>
      </c>
      <c r="AW40" s="53">
        <f>RBA!U53*100</f>
        <v>-0.43107554337292742</v>
      </c>
      <c r="AX40" s="53">
        <f t="shared" si="4"/>
        <v>-1.6789551515238195</v>
      </c>
      <c r="AY40" s="53">
        <f t="shared" si="5"/>
        <v>-0.16759795255044674</v>
      </c>
      <c r="AZ40" s="53">
        <f>LN(RBA!K53)-LN(RBA!H53)</f>
        <v>0.67350031036376734</v>
      </c>
      <c r="BA40" s="53">
        <f t="shared" si="6"/>
        <v>3.2951623419515741</v>
      </c>
    </row>
    <row r="41" spans="1:53">
      <c r="A41" s="31">
        <v>32142</v>
      </c>
      <c r="B41" s="53">
        <f>filter!E41</f>
        <v>11.432333333333332</v>
      </c>
      <c r="C41" s="53">
        <f>(RBA!B54-AVERAGE(RBA!$B$11:$B$192))</f>
        <v>4.4356336996337014</v>
      </c>
      <c r="D41" s="53">
        <f>(filter!E41-filter!AY41)</f>
        <v>0.56086091254410775</v>
      </c>
      <c r="E41" s="52">
        <f>(filter!E41-filter!T41)</f>
        <v>-3.3289317278815069</v>
      </c>
      <c r="F41" s="52">
        <f>filter!F41</f>
        <v>11.966666666666667</v>
      </c>
      <c r="G41" s="53">
        <f>(RBA!C54-AVERAGE(RBA!$C$11:$C$192))</f>
        <v>4.7049605354962516</v>
      </c>
      <c r="H41" s="53">
        <f>(filter!F41-filter!AZ41)</f>
        <v>0.73860348283314181</v>
      </c>
      <c r="I41" s="53">
        <f>(filter!F41-filter!U41)</f>
        <v>-2.8773020570425274</v>
      </c>
      <c r="J41" s="53">
        <f>filter!B41</f>
        <v>12.181836303832405</v>
      </c>
      <c r="K41" s="53">
        <f>filter!Q41</f>
        <v>12.164719561460615</v>
      </c>
      <c r="L41" s="53">
        <f>(filter!B41-filter!Q41)*100</f>
        <v>1.7116742371790394</v>
      </c>
      <c r="M41" s="53">
        <f>filter!C41</f>
        <v>11.507862670627766</v>
      </c>
      <c r="N41" s="53">
        <f>filter!R41</f>
        <v>11.512410105746135</v>
      </c>
      <c r="O41" s="53">
        <f>(filter!C41-filter!R41)*100</f>
        <v>-0.45474351183685258</v>
      </c>
      <c r="P41" s="53">
        <f>LN(RBA!G54)</f>
        <v>3.9889840465642745</v>
      </c>
      <c r="Q41" s="53">
        <f>(filter!D41-filter!S41)*100</f>
        <v>-6.8246048024344752</v>
      </c>
      <c r="R41" s="53">
        <f>LN(RBA!F54)</f>
        <v>3.7098228801109112</v>
      </c>
      <c r="S41" s="53">
        <f>RBA!F54/RBA!F50-1</f>
        <v>6.1834702074809789E-2</v>
      </c>
      <c r="T41" s="53">
        <f>filter!I41</f>
        <v>3.8336148652672626</v>
      </c>
      <c r="U41" s="53">
        <f>(filter!I41-AVERAGE(filter!$I$2:$I$179))</f>
        <v>-0.26003274294118617</v>
      </c>
      <c r="V41" s="53">
        <f>(filter!I41-filter!BA41)</f>
        <v>-1.8608574277750773</v>
      </c>
      <c r="W41" s="53">
        <f>(filter!I41-filter!X41)</f>
        <v>-2.6819357687535201</v>
      </c>
      <c r="X41" s="53">
        <f>LN(RBA!H54)</f>
        <v>3.8628327612373745</v>
      </c>
      <c r="Y41" s="53">
        <f>(RBA!H54/RBA!H50-1)*1</f>
        <v>7.2072072072072224E-2</v>
      </c>
      <c r="Z41" s="53">
        <f>filter!J41</f>
        <v>6.7798233255093692</v>
      </c>
      <c r="AA41" s="53">
        <f>(filter!J41-AVERAGE(filter!$J$2:$J$179))</f>
        <v>2.7516147743915003</v>
      </c>
      <c r="AB41" s="53">
        <f>(filter!J41-filter!BB41)</f>
        <v>0.85575795832118828</v>
      </c>
      <c r="AC41" s="53">
        <f>(filter!J41-filter!Y41)</f>
        <v>-0.35790502957919301</v>
      </c>
      <c r="AD41" s="53">
        <f>filter!K41</f>
        <v>6.875</v>
      </c>
      <c r="AE41" s="53">
        <f>(filter!K41-AVERAGE(filter!$K$2:$K$179))</f>
        <v>2.1321706791521642</v>
      </c>
      <c r="AF41" s="53">
        <f>(filter!K41-filter!BC41)</f>
        <v>-1.44663282470467</v>
      </c>
      <c r="AG41" s="53">
        <f>(filter!K41-filter!Z41)</f>
        <v>-0.56920369033002505</v>
      </c>
      <c r="AH41" s="53">
        <f>filter!O41</f>
        <v>5.9472222222222229</v>
      </c>
      <c r="AI41" s="53">
        <f>(filter!O41-AVERAGE(filter!$O$2:$O$179))</f>
        <v>1.9795547122456982</v>
      </c>
      <c r="AJ41" s="53">
        <f>(filter!O41-filter!BD41)</f>
        <v>-1.1278290470054344</v>
      </c>
      <c r="AK41" s="53">
        <f>(filter!O41-filter!AD41)</f>
        <v>-1.0718054427900228</v>
      </c>
      <c r="AL41" s="53">
        <f>LN(RBA!K54)</f>
        <v>4.5787029997729203</v>
      </c>
      <c r="AM41" s="53">
        <f>LN(RBA!L54)</f>
        <v>6.0788021208896525</v>
      </c>
      <c r="AN41" s="53">
        <f>(filter!L41-filter!AA41)*100</f>
        <v>3.0848696005548959</v>
      </c>
      <c r="AO41" s="53">
        <f>(filter!M41-filter!AB41)*100</f>
        <v>-3.2588886713984522</v>
      </c>
      <c r="AP41" s="53">
        <f>RBA!O54</f>
        <v>100.26891007744932</v>
      </c>
      <c r="AQ41" s="53">
        <f>RBA!Q54</f>
        <v>0.70113333333333339</v>
      </c>
      <c r="AR41" s="53">
        <f t="shared" si="1"/>
        <v>9.9731811109503819E-3</v>
      </c>
      <c r="AS41" s="53">
        <f t="shared" si="2"/>
        <v>1.4262622420842443</v>
      </c>
      <c r="AT41" s="53">
        <f t="shared" si="3"/>
        <v>-4.6078556775999173</v>
      </c>
      <c r="AU41" s="53">
        <f t="shared" si="0"/>
        <v>0.35505720556431852</v>
      </c>
      <c r="AV41" s="53">
        <f>RBA!T54*100</f>
        <v>4.7995772346514975</v>
      </c>
      <c r="AW41" s="53">
        <f>RBA!U54*100</f>
        <v>-1.2379085554919067</v>
      </c>
      <c r="AX41" s="53">
        <f t="shared" si="4"/>
        <v>4.7970030806382518</v>
      </c>
      <c r="AY41" s="53">
        <f t="shared" si="5"/>
        <v>-0.97443096466942603</v>
      </c>
      <c r="AZ41" s="53">
        <f>LN(RBA!K54)-LN(RBA!H54)</f>
        <v>0.71587023853554577</v>
      </c>
      <c r="BA41" s="53">
        <f t="shared" si="6"/>
        <v>4.2369928171778426</v>
      </c>
    </row>
    <row r="42" spans="1:53">
      <c r="A42" s="31">
        <v>32233</v>
      </c>
      <c r="B42" s="53">
        <f>filter!E42</f>
        <v>10.715333333333334</v>
      </c>
      <c r="C42" s="53">
        <f>(RBA!B55-AVERAGE(RBA!$B$11:$B$192))</f>
        <v>3.7186336996337026</v>
      </c>
      <c r="D42" s="53">
        <f>(filter!E42-filter!AY42)</f>
        <v>-7.7116945712560891E-2</v>
      </c>
      <c r="E42" s="52">
        <f>(filter!E42-filter!T42)</f>
        <v>-3.9617716234470155</v>
      </c>
      <c r="F42" s="52">
        <f>filter!F42</f>
        <v>10.983333333333334</v>
      </c>
      <c r="G42" s="53">
        <f>(RBA!C55-AVERAGE(RBA!$C$11:$C$192))</f>
        <v>3.7216272021629191</v>
      </c>
      <c r="H42" s="53">
        <f>(filter!F42-filter!AZ42)</f>
        <v>-0.16326182974779613</v>
      </c>
      <c r="I42" s="53">
        <f>(filter!F42-filter!U42)</f>
        <v>-3.7702038313068638</v>
      </c>
      <c r="J42" s="53">
        <f>filter!B42</f>
        <v>12.186170913323265</v>
      </c>
      <c r="K42" s="53">
        <f>filter!Q42</f>
        <v>12.173460902080254</v>
      </c>
      <c r="L42" s="53">
        <f>(filter!B42-filter!Q42)*100</f>
        <v>1.27100112430103</v>
      </c>
      <c r="M42" s="53">
        <f>filter!C42</f>
        <v>11.516718263208924</v>
      </c>
      <c r="N42" s="53">
        <f>filter!R42</f>
        <v>11.520362028952272</v>
      </c>
      <c r="O42" s="53">
        <f>(filter!C42-filter!R42)*100</f>
        <v>-0.36437657433481263</v>
      </c>
      <c r="P42" s="53">
        <f>LN(RBA!G55)</f>
        <v>4.0377742107337067</v>
      </c>
      <c r="Q42" s="53">
        <f>(filter!D42-filter!S42)*100</f>
        <v>-2.5033238014406933</v>
      </c>
      <c r="R42" s="53">
        <f>LN(RBA!F55)</f>
        <v>3.7411394644289055</v>
      </c>
      <c r="S42" s="53">
        <f>RBA!F55/RBA!F51-1</f>
        <v>7.9065093965966726E-2</v>
      </c>
      <c r="T42" s="53">
        <f>filter!I42</f>
        <v>12.526633727197753</v>
      </c>
      <c r="U42" s="53">
        <f>(filter!I42-AVERAGE(filter!$I$2:$I$179))</f>
        <v>8.4329861189893052</v>
      </c>
      <c r="V42" s="53">
        <f>(filter!I42-filter!BA42)</f>
        <v>6.8645013267783206</v>
      </c>
      <c r="W42" s="53">
        <f>(filter!I42-filter!X42)</f>
        <v>6.119886684055742</v>
      </c>
      <c r="X42" s="53">
        <f>LN(RBA!H55)</f>
        <v>3.8794998137225858</v>
      </c>
      <c r="Y42" s="53">
        <f>(RBA!H55/RBA!H51-1)*1</f>
        <v>6.8432671081677832E-2</v>
      </c>
      <c r="Z42" s="53">
        <f>filter!J42</f>
        <v>6.6668209940846577</v>
      </c>
      <c r="AA42" s="53">
        <f>(filter!J42-AVERAGE(filter!$J$2:$J$179))</f>
        <v>2.6386124429667888</v>
      </c>
      <c r="AB42" s="53">
        <f>(filter!J42-filter!BB42)</f>
        <v>0.7810557645948677</v>
      </c>
      <c r="AC42" s="53">
        <f>(filter!J42-filter!Y42)</f>
        <v>-0.34831848526708953</v>
      </c>
      <c r="AD42" s="53">
        <f>filter!K42</f>
        <v>6.833333333333333</v>
      </c>
      <c r="AE42" s="53">
        <f>(filter!K42-AVERAGE(filter!$K$2:$K$179))</f>
        <v>2.0905040124854972</v>
      </c>
      <c r="AF42" s="53">
        <f>(filter!K42-filter!BC42)</f>
        <v>-1.4160004306873608</v>
      </c>
      <c r="AG42" s="53">
        <f>(filter!K42-filter!Z42)</f>
        <v>-0.55934558802115575</v>
      </c>
      <c r="AH42" s="53">
        <f>filter!O42</f>
        <v>5.9988888888888896</v>
      </c>
      <c r="AI42" s="53">
        <f>(filter!O42-AVERAGE(filter!$O$2:$O$179))</f>
        <v>2.031221378912365</v>
      </c>
      <c r="AJ42" s="53">
        <f>(filter!O42-filter!BD42)</f>
        <v>-1.0133869508589468</v>
      </c>
      <c r="AK42" s="53">
        <f>(filter!O42-filter!AD42)</f>
        <v>-1.0192949085028866</v>
      </c>
      <c r="AL42" s="53">
        <f>LN(RBA!K55)</f>
        <v>4.6025868520524877</v>
      </c>
      <c r="AM42" s="53">
        <f>LN(RBA!L55)</f>
        <v>6.099168065789252</v>
      </c>
      <c r="AN42" s="53">
        <f>(filter!L42-filter!AA42)*100</f>
        <v>2.3335704642859056</v>
      </c>
      <c r="AO42" s="53">
        <f>(filter!M42-filter!AB42)*100</f>
        <v>-4.4078080130598885</v>
      </c>
      <c r="AP42" s="53">
        <f>RBA!O55</f>
        <v>100.47694831766303</v>
      </c>
      <c r="AQ42" s="53">
        <f>RBA!Q55</f>
        <v>0.72413333333333341</v>
      </c>
      <c r="AR42" s="53">
        <f t="shared" si="1"/>
        <v>9.9525315681209658E-3</v>
      </c>
      <c r="AS42" s="53">
        <f t="shared" si="2"/>
        <v>1.3809611489596758</v>
      </c>
      <c r="AT42" s="53">
        <f t="shared" si="3"/>
        <v>-4.6099283312163131</v>
      </c>
      <c r="AU42" s="53">
        <f t="shared" si="0"/>
        <v>0.32277974148955646</v>
      </c>
      <c r="AV42" s="53">
        <f>RBA!T55*100</f>
        <v>-0.20726536163957476</v>
      </c>
      <c r="AW42" s="53">
        <f>RBA!U55*100</f>
        <v>3.2277464074762232</v>
      </c>
      <c r="AX42" s="53">
        <f t="shared" si="4"/>
        <v>-0.20983951565282044</v>
      </c>
      <c r="AY42" s="53">
        <f t="shared" si="5"/>
        <v>3.4912239982987039</v>
      </c>
      <c r="AZ42" s="53">
        <f>LN(RBA!K55)-LN(RBA!H55)</f>
        <v>0.72308703832990195</v>
      </c>
      <c r="BA42" s="53">
        <f t="shared" si="6"/>
        <v>0.72167997943561879</v>
      </c>
    </row>
    <row r="43" spans="1:53">
      <c r="A43" s="31">
        <v>32324</v>
      </c>
      <c r="B43" s="53">
        <f>filter!E43</f>
        <v>12.316666666666665</v>
      </c>
      <c r="C43" s="53">
        <f>(RBA!B56-AVERAGE(RBA!$B$11:$B$192))</f>
        <v>5.3199670329670337</v>
      </c>
      <c r="D43" s="53">
        <f>(filter!E43-filter!AY43)</f>
        <v>1.6032385293641003</v>
      </c>
      <c r="E43" s="52">
        <f>(filter!E43-filter!T43)</f>
        <v>-2.2618173148646488</v>
      </c>
      <c r="F43" s="52">
        <f>filter!F43</f>
        <v>12.256666666666668</v>
      </c>
      <c r="G43" s="53">
        <f>(RBA!C56-AVERAGE(RBA!$C$11:$C$192))</f>
        <v>4.9949605354962525</v>
      </c>
      <c r="H43" s="53">
        <f>(filter!F43-filter!AZ43)</f>
        <v>1.1915395243379319</v>
      </c>
      <c r="I43" s="53">
        <f>(filter!F43-filter!U43)</f>
        <v>-2.3910986870965605</v>
      </c>
      <c r="J43" s="53">
        <f>filter!B43</f>
        <v>12.186900019741364</v>
      </c>
      <c r="K43" s="53">
        <f>filter!Q43</f>
        <v>12.181925419765397</v>
      </c>
      <c r="L43" s="53">
        <f>(filter!B43-filter!Q43)*100</f>
        <v>0.49745999759664983</v>
      </c>
      <c r="M43" s="53">
        <f>filter!C43</f>
        <v>11.515462244622199</v>
      </c>
      <c r="N43" s="53">
        <f>filter!R43</f>
        <v>11.528318145771092</v>
      </c>
      <c r="O43" s="53">
        <f>(filter!C43-filter!R43)*100</f>
        <v>-1.2855901148892457</v>
      </c>
      <c r="P43" s="53">
        <f>LN(RBA!G56)</f>
        <v>4.0809215418899605</v>
      </c>
      <c r="Q43" s="53">
        <f>(filter!D43-filter!S43)*100</f>
        <v>1.2268651450333401</v>
      </c>
      <c r="R43" s="53">
        <f>LN(RBA!F56)</f>
        <v>3.7647513605794161</v>
      </c>
      <c r="S43" s="53">
        <f>RBA!F56/RBA!F52-1</f>
        <v>8.1543411095624574E-2</v>
      </c>
      <c r="T43" s="53">
        <f>filter!I43</f>
        <v>9.4447584602042021</v>
      </c>
      <c r="U43" s="53">
        <f>(filter!I43-AVERAGE(filter!$I$2:$I$179))</f>
        <v>5.3511108519957533</v>
      </c>
      <c r="V43" s="53">
        <f>(filter!I43-filter!BA43)</f>
        <v>3.8149659524076762</v>
      </c>
      <c r="W43" s="53">
        <f>(filter!I43-filter!X43)</f>
        <v>3.1773580999124889</v>
      </c>
      <c r="X43" s="53">
        <f>LN(RBA!H56)</f>
        <v>3.8979240810486444</v>
      </c>
      <c r="Y43" s="53">
        <f>(RBA!H56/RBA!H52-1)*1</f>
        <v>7.1739130434782528E-2</v>
      </c>
      <c r="Z43" s="53">
        <f>filter!J43</f>
        <v>7.3697069304233143</v>
      </c>
      <c r="AA43" s="53">
        <f>(filter!J43-AVERAGE(filter!$J$2:$J$179))</f>
        <v>3.3414983793054454</v>
      </c>
      <c r="AB43" s="53">
        <f>(filter!J43-filter!BB43)</f>
        <v>1.5222418386319134</v>
      </c>
      <c r="AC43" s="53">
        <f>(filter!J43-filter!Y43)</f>
        <v>0.49569129745462615</v>
      </c>
      <c r="AD43" s="53">
        <f>filter!K43</f>
        <v>7.5</v>
      </c>
      <c r="AE43" s="53">
        <f>(filter!K43-AVERAGE(filter!$K$2:$K$179))</f>
        <v>2.7571706791521642</v>
      </c>
      <c r="AF43" s="53">
        <f>(filter!K43-filter!BC43)</f>
        <v>-0.67703470333671767</v>
      </c>
      <c r="AG43" s="53">
        <f>(filter!K43-filter!Z43)</f>
        <v>0.15647932089321781</v>
      </c>
      <c r="AH43" s="53">
        <f>filter!O43</f>
        <v>6.402222222222222</v>
      </c>
      <c r="AI43" s="53">
        <f>(filter!O43-AVERAGE(filter!$O$2:$O$179))</f>
        <v>2.4345547122456974</v>
      </c>
      <c r="AJ43" s="53">
        <f>(filter!O43-filter!BD43)</f>
        <v>-0.54727818804579353</v>
      </c>
      <c r="AK43" s="53">
        <f>(filter!O43-filter!AD43)</f>
        <v>-0.62359219031913238</v>
      </c>
      <c r="AL43" s="53">
        <f>LN(RBA!K56)</f>
        <v>4.6480764069985492</v>
      </c>
      <c r="AM43" s="53">
        <f>LN(RBA!L56)</f>
        <v>6.1300692984566636</v>
      </c>
      <c r="AN43" s="53">
        <f>(filter!L43-filter!AA43)*100</f>
        <v>3.7541365178361374</v>
      </c>
      <c r="AO43" s="53">
        <f>(filter!M43-filter!AB43)*100</f>
        <v>-4.4892137341310701</v>
      </c>
      <c r="AP43" s="53">
        <f>RBA!O56</f>
        <v>108.50830844100963</v>
      </c>
      <c r="AQ43" s="53">
        <f>RBA!Q56</f>
        <v>0.78586666666666671</v>
      </c>
      <c r="AR43" s="53">
        <f t="shared" si="1"/>
        <v>9.2158841508772436E-3</v>
      </c>
      <c r="AS43" s="53">
        <f t="shared" si="2"/>
        <v>1.2724804886325076</v>
      </c>
      <c r="AT43" s="53">
        <f t="shared" si="3"/>
        <v>-4.6868267455419375</v>
      </c>
      <c r="AU43" s="53">
        <f t="shared" si="0"/>
        <v>0.24096813622676178</v>
      </c>
      <c r="AV43" s="53">
        <f>RBA!T56*100</f>
        <v>-7.6898414325624387</v>
      </c>
      <c r="AW43" s="53">
        <f>RBA!U56*100</f>
        <v>8.1811605262794682</v>
      </c>
      <c r="AX43" s="53">
        <f t="shared" si="4"/>
        <v>-7.6924155865756845</v>
      </c>
      <c r="AY43" s="53">
        <f t="shared" si="5"/>
        <v>8.4446381171019489</v>
      </c>
      <c r="AZ43" s="53">
        <f>LN(RBA!K56)-LN(RBA!H56)</f>
        <v>0.75015232594990477</v>
      </c>
      <c r="BA43" s="53">
        <f t="shared" si="6"/>
        <v>2.706528762000282</v>
      </c>
    </row>
    <row r="44" spans="1:53">
      <c r="A44" s="31">
        <v>32416</v>
      </c>
      <c r="B44" s="53">
        <f>filter!E44</f>
        <v>12.897333333333334</v>
      </c>
      <c r="C44" s="53">
        <f>(RBA!B57-AVERAGE(RBA!$B$11:$B$192))</f>
        <v>5.900633699633703</v>
      </c>
      <c r="D44" s="53">
        <f>(filter!E44-filter!AY44)</f>
        <v>2.2629273377740997</v>
      </c>
      <c r="E44" s="52">
        <f>(filter!E44-filter!T44)</f>
        <v>-1.5643290863707957</v>
      </c>
      <c r="F44" s="52">
        <f>filter!F44</f>
        <v>13.346666666666666</v>
      </c>
      <c r="G44" s="53">
        <f>(RBA!C57-AVERAGE(RBA!$C$11:$C$192))</f>
        <v>6.0849605354962506</v>
      </c>
      <c r="H44" s="53">
        <f>(filter!F44-filter!AZ44)</f>
        <v>2.3630075450903245</v>
      </c>
      <c r="I44" s="53">
        <f>(filter!F44-filter!U44)</f>
        <v>-1.1758986432704539</v>
      </c>
      <c r="J44" s="53">
        <f>filter!B44</f>
        <v>12.19500664254624</v>
      </c>
      <c r="K44" s="53">
        <f>filter!Q44</f>
        <v>12.190087137631112</v>
      </c>
      <c r="L44" s="53">
        <f>(filter!B44-filter!Q44)*100</f>
        <v>0.49195049151276038</v>
      </c>
      <c r="M44" s="53">
        <f>filter!C44</f>
        <v>11.529566236118352</v>
      </c>
      <c r="N44" s="53">
        <f>filter!R44</f>
        <v>11.536247891012753</v>
      </c>
      <c r="O44" s="53">
        <f>(filter!C44-filter!R44)*100</f>
        <v>-0.66816548944004239</v>
      </c>
      <c r="P44" s="53">
        <f>LN(RBA!G57)</f>
        <v>4.133565275375382</v>
      </c>
      <c r="Q44" s="53">
        <f>(filter!D44-filter!S44)*100</f>
        <v>5.9084488463192919</v>
      </c>
      <c r="R44" s="53">
        <f>LN(RBA!F57)</f>
        <v>3.7917837076340897</v>
      </c>
      <c r="S44" s="53">
        <f>RBA!F57/RBA!F53-1</f>
        <v>9.5865941271389143E-2</v>
      </c>
      <c r="T44" s="53">
        <f>filter!I44</f>
        <v>10.812938821869315</v>
      </c>
      <c r="U44" s="53">
        <f>(filter!I44-AVERAGE(filter!$I$2:$I$179))</f>
        <v>6.719291213660866</v>
      </c>
      <c r="V44" s="53">
        <f>(filter!I44-filter!BA44)</f>
        <v>5.2154862066956955</v>
      </c>
      <c r="W44" s="53">
        <f>(filter!I44-filter!X44)</f>
        <v>4.7175487153384221</v>
      </c>
      <c r="X44" s="53">
        <f>LN(RBA!H57)</f>
        <v>3.9160150266976834</v>
      </c>
      <c r="Y44" s="53">
        <f>(RBA!H57/RBA!H53-1)*1</f>
        <v>7.2649572649572836E-2</v>
      </c>
      <c r="Z44" s="53">
        <f>filter!J44</f>
        <v>7.2363782596157051</v>
      </c>
      <c r="AA44" s="53">
        <f>(filter!J44-AVERAGE(filter!$J$2:$J$179))</f>
        <v>3.2081697084978362</v>
      </c>
      <c r="AB44" s="53">
        <f>(filter!J44-filter!BB44)</f>
        <v>1.4272133055226952</v>
      </c>
      <c r="AC44" s="53">
        <f>(filter!J44-filter!Y44)</f>
        <v>0.52313833531185683</v>
      </c>
      <c r="AD44" s="53">
        <f>filter!K44</f>
        <v>8.0833333333333339</v>
      </c>
      <c r="AE44" s="53">
        <f>(filter!K44-AVERAGE(filter!$K$2:$K$179))</f>
        <v>3.3405040124854981</v>
      </c>
      <c r="AF44" s="53">
        <f>(filter!K44-filter!BC44)</f>
        <v>-2.1402309319407564E-2</v>
      </c>
      <c r="AG44" s="53">
        <f>(filter!K44-filter!Z44)</f>
        <v>0.79174229701777854</v>
      </c>
      <c r="AH44" s="53">
        <f>filter!O44</f>
        <v>6.8722222222222227</v>
      </c>
      <c r="AI44" s="53">
        <f>(filter!O44-AVERAGE(filter!$O$2:$O$179))</f>
        <v>2.9045547122456981</v>
      </c>
      <c r="AJ44" s="53">
        <f>(filter!O44-filter!BD44)</f>
        <v>-1.4502758565972051E-2</v>
      </c>
      <c r="AK44" s="53">
        <f>(filter!O44-filter!AD44)</f>
        <v>-0.1653216947170586</v>
      </c>
      <c r="AL44" s="53">
        <f>LN(RBA!K57)</f>
        <v>4.6846281073228067</v>
      </c>
      <c r="AM44" s="53">
        <f>LN(RBA!L57)</f>
        <v>6.1624196666766053</v>
      </c>
      <c r="AN44" s="53">
        <f>(filter!L44-filter!AA44)*100</f>
        <v>4.3036029366732009</v>
      </c>
      <c r="AO44" s="53">
        <f>(filter!M44-filter!AB44)*100</f>
        <v>-4.400405707213384</v>
      </c>
      <c r="AP44" s="53">
        <f>RBA!O57</f>
        <v>116.16885188345054</v>
      </c>
      <c r="AQ44" s="53">
        <f>RBA!Q57</f>
        <v>0.79809999999999992</v>
      </c>
      <c r="AR44" s="53">
        <f t="shared" si="1"/>
        <v>8.6081594488277829E-3</v>
      </c>
      <c r="AS44" s="53">
        <f t="shared" si="2"/>
        <v>1.2529758175667212</v>
      </c>
      <c r="AT44" s="53">
        <f t="shared" si="3"/>
        <v>-4.7550447524038981</v>
      </c>
      <c r="AU44" s="53">
        <f t="shared" si="0"/>
        <v>0.225521376100174</v>
      </c>
      <c r="AV44" s="53">
        <f>RBA!T57*100</f>
        <v>-6.8218006861960667</v>
      </c>
      <c r="AW44" s="53">
        <f>RBA!U57*100</f>
        <v>1.5446760126587771</v>
      </c>
      <c r="AX44" s="53">
        <f t="shared" si="4"/>
        <v>-6.8243748402093125</v>
      </c>
      <c r="AY44" s="53">
        <f t="shared" si="5"/>
        <v>1.8081536034812578</v>
      </c>
      <c r="AZ44" s="53">
        <f>LN(RBA!K57)-LN(RBA!H57)</f>
        <v>0.76861308062512324</v>
      </c>
      <c r="BA44" s="53">
        <f t="shared" si="6"/>
        <v>1.846075467521846</v>
      </c>
    </row>
    <row r="45" spans="1:53">
      <c r="A45" s="31">
        <v>32508</v>
      </c>
      <c r="B45" s="53">
        <f>filter!E45</f>
        <v>14.11</v>
      </c>
      <c r="C45" s="53">
        <f>(RBA!B58-AVERAGE(RBA!$B$11:$B$192))</f>
        <v>7.1133003663003684</v>
      </c>
      <c r="D45" s="53">
        <f>(filter!E45-filter!AY45)</f>
        <v>3.5546161461840953</v>
      </c>
      <c r="E45" s="52">
        <f>(filter!E45-filter!T45)</f>
        <v>-0.21148691971340838</v>
      </c>
      <c r="F45" s="52">
        <f>filter!F45</f>
        <v>14.613333333333335</v>
      </c>
      <c r="G45" s="53">
        <f>(RBA!C58-AVERAGE(RBA!$C$11:$C$192))</f>
        <v>7.3516272021629199</v>
      </c>
      <c r="H45" s="53">
        <f>(filter!F45-filter!AZ45)</f>
        <v>3.7111422325093901</v>
      </c>
      <c r="I45" s="53">
        <f>(filter!F45-filter!U45)</f>
        <v>0.24097871799206061</v>
      </c>
      <c r="J45" s="53">
        <f>filter!B45</f>
        <v>12.210637212027754</v>
      </c>
      <c r="K45" s="53">
        <f>filter!Q45</f>
        <v>12.197923187917455</v>
      </c>
      <c r="L45" s="53">
        <f>(filter!B45-filter!Q45)*100</f>
        <v>1.2714024110298539</v>
      </c>
      <c r="M45" s="53">
        <f>filter!C45</f>
        <v>11.545218390166491</v>
      </c>
      <c r="N45" s="53">
        <f>filter!R45</f>
        <v>11.5441126645492</v>
      </c>
      <c r="O45" s="53">
        <f>(filter!C45-filter!R45)*100</f>
        <v>0.11057256172914975</v>
      </c>
      <c r="P45" s="53">
        <f>LN(RBA!G58)</f>
        <v>4.1399550734741526</v>
      </c>
      <c r="Q45" s="53">
        <f>(filter!D45-filter!S45)*100</f>
        <v>5.9941900152167271</v>
      </c>
      <c r="R45" s="53">
        <f>LN(RBA!F58)</f>
        <v>3.8078811680284672</v>
      </c>
      <c r="S45" s="53">
        <f>RBA!F58/RBA!F54-1</f>
        <v>0.10302707638607767</v>
      </c>
      <c r="T45" s="53">
        <f>filter!I45</f>
        <v>6.4389841577511309</v>
      </c>
      <c r="U45" s="53">
        <f>(filter!I45-AVERAGE(filter!$I$2:$I$179))</f>
        <v>2.3453365495426821</v>
      </c>
      <c r="V45" s="53">
        <f>(filter!I45-filter!BA45)</f>
        <v>0.8738714352004191</v>
      </c>
      <c r="W45" s="53">
        <f>(filter!I45-filter!X45)</f>
        <v>0.54840250601813256</v>
      </c>
      <c r="X45" s="53">
        <f>LN(RBA!H58)</f>
        <v>3.9357395320454622</v>
      </c>
      <c r="Y45" s="53">
        <f>(RBA!H58/RBA!H54-1)*1</f>
        <v>7.5630252100840289E-2</v>
      </c>
      <c r="Z45" s="53">
        <f>filter!J45</f>
        <v>7.8898021391114295</v>
      </c>
      <c r="AA45" s="53">
        <f>(filter!J45-AVERAGE(filter!$J$2:$J$179))</f>
        <v>3.8615935879935606</v>
      </c>
      <c r="AB45" s="53">
        <f>(filter!J45-filter!BB45)</f>
        <v>2.1189373227168096</v>
      </c>
      <c r="AC45" s="53">
        <f>(filter!J45-filter!Y45)</f>
        <v>1.357796870328829</v>
      </c>
      <c r="AD45" s="53">
        <f>filter!K45</f>
        <v>8.4583333333333339</v>
      </c>
      <c r="AE45" s="53">
        <f>(filter!K45-AVERAGE(filter!$K$2:$K$179))</f>
        <v>3.7155040124854981</v>
      </c>
      <c r="AF45" s="53">
        <f>(filter!K45-filter!BC45)</f>
        <v>0.42589675136457039</v>
      </c>
      <c r="AG45" s="53">
        <f>(filter!K45-filter!Z45)</f>
        <v>1.2264834680483157</v>
      </c>
      <c r="AH45" s="53">
        <f>filter!O45</f>
        <v>7.266111111111111</v>
      </c>
      <c r="AI45" s="53">
        <f>(filter!O45-AVERAGE(filter!$O$2:$O$179))</f>
        <v>3.2984436011345863</v>
      </c>
      <c r="AJ45" s="53">
        <f>(filter!O45-filter!BD45)</f>
        <v>0.44216155980273708</v>
      </c>
      <c r="AK45" s="53">
        <f>(filter!O45-filter!AD45)</f>
        <v>0.21750413916620293</v>
      </c>
      <c r="AL45" s="53">
        <f>LN(RBA!K58)</f>
        <v>4.7312828779776854</v>
      </c>
      <c r="AM45" s="53">
        <f>LN(RBA!L58)</f>
        <v>6.2190462353068012</v>
      </c>
      <c r="AN45" s="53">
        <f>(filter!L45-filter!AA45)*100</f>
        <v>5.8951067850133043</v>
      </c>
      <c r="AO45" s="53">
        <f>(filter!M45-filter!AB45)*100</f>
        <v>-1.8445563390239172</v>
      </c>
      <c r="AP45" s="53">
        <f>RBA!O58</f>
        <v>118.72835522119989</v>
      </c>
      <c r="AQ45" s="53">
        <f>RBA!Q58</f>
        <v>0.85306666666666675</v>
      </c>
      <c r="AR45" s="53">
        <f t="shared" si="1"/>
        <v>8.4225878320046167E-3</v>
      </c>
      <c r="AS45" s="53">
        <f t="shared" si="2"/>
        <v>1.1722413254141919</v>
      </c>
      <c r="AT45" s="53">
        <f t="shared" si="3"/>
        <v>-4.7768381544797487</v>
      </c>
      <c r="AU45" s="53">
        <f t="shared" si="0"/>
        <v>0.15891757901493847</v>
      </c>
      <c r="AV45" s="53">
        <f>RBA!T58*100</f>
        <v>-2.1793402075850565</v>
      </c>
      <c r="AW45" s="53">
        <f>RBA!U58*100</f>
        <v>6.6603797085235561</v>
      </c>
      <c r="AX45" s="53">
        <f t="shared" si="4"/>
        <v>-2.1819143615983023</v>
      </c>
      <c r="AY45" s="53">
        <f t="shared" si="5"/>
        <v>6.9238572993460368</v>
      </c>
      <c r="AZ45" s="53">
        <f>LN(RBA!K58)-LN(RBA!H58)</f>
        <v>0.7955433459322232</v>
      </c>
      <c r="BA45" s="53">
        <f t="shared" si="6"/>
        <v>2.6930265307099965</v>
      </c>
    </row>
    <row r="46" spans="1:53">
      <c r="A46" s="31">
        <v>32598</v>
      </c>
      <c r="B46" s="53">
        <f>filter!E46</f>
        <v>15.698</v>
      </c>
      <c r="C46" s="53">
        <f>(RBA!B59-AVERAGE(RBA!$B$11:$B$192))</f>
        <v>8.7013003663003694</v>
      </c>
      <c r="D46" s="53">
        <f>(filter!E46-filter!AY46)</f>
        <v>5.2216382879274263</v>
      </c>
      <c r="E46" s="52">
        <f>(filter!E46-filter!T46)</f>
        <v>1.5461735757052271</v>
      </c>
      <c r="F46" s="52">
        <f>filter!F46</f>
        <v>16.45</v>
      </c>
      <c r="G46" s="53">
        <f>(RBA!C59-AVERAGE(RBA!$C$11:$C$192))</f>
        <v>9.1882938688295841</v>
      </c>
      <c r="H46" s="53">
        <f>(filter!F46-filter!AZ46)</f>
        <v>5.6292769199284489</v>
      </c>
      <c r="I46" s="53">
        <f>(filter!F46-filter!U46)</f>
        <v>2.2591840844969493</v>
      </c>
      <c r="J46" s="53">
        <f>filter!B46</f>
        <v>12.220818390676014</v>
      </c>
      <c r="K46" s="53">
        <f>filter!Q46</f>
        <v>12.205413777555053</v>
      </c>
      <c r="L46" s="53">
        <f>(filter!B46-filter!Q46)*100</f>
        <v>1.540461312096042</v>
      </c>
      <c r="M46" s="53">
        <f>filter!C46</f>
        <v>11.567271594710341</v>
      </c>
      <c r="N46" s="53">
        <f>filter!R46</f>
        <v>11.551869690218066</v>
      </c>
      <c r="O46" s="53">
        <f>(filter!C46-filter!R46)*100</f>
        <v>1.540190449227552</v>
      </c>
      <c r="P46" s="53">
        <f>LN(RBA!G59)</f>
        <v>4.1850989254905651</v>
      </c>
      <c r="Q46" s="53">
        <f>(filter!D46-filter!S46)*100</f>
        <v>10.008991286007518</v>
      </c>
      <c r="R46" s="53">
        <f>LN(RBA!F59)</f>
        <v>3.8268869843089122</v>
      </c>
      <c r="S46" s="53">
        <f>RBA!F59/RBA!F55-1</f>
        <v>8.9531208605177603E-2</v>
      </c>
      <c r="T46" s="53">
        <f>filter!I46</f>
        <v>7.6023265121779637</v>
      </c>
      <c r="U46" s="53">
        <f>(filter!I46-AVERAGE(filter!$I$2:$I$179))</f>
        <v>3.508678903969515</v>
      </c>
      <c r="V46" s="53">
        <f>(filter!I46-filter!BA46)</f>
        <v>2.0695536822501586</v>
      </c>
      <c r="W46" s="53">
        <f>(filter!I46-filter!X46)</f>
        <v>1.9465376784593964</v>
      </c>
      <c r="X46" s="53">
        <f>LN(RBA!H59)</f>
        <v>3.9454577815143836</v>
      </c>
      <c r="Y46" s="53">
        <f>(RBA!H59/RBA!H55-1)*1</f>
        <v>6.8181818181818343E-2</v>
      </c>
      <c r="Z46" s="53">
        <f>filter!J46</f>
        <v>3.8872997875685384</v>
      </c>
      <c r="AA46" s="53">
        <f>(filter!J46-AVERAGE(filter!$J$2:$J$179))</f>
        <v>-0.14090876354933046</v>
      </c>
      <c r="AB46" s="53">
        <f>(filter!J46-filter!BB46)</f>
        <v>-1.8452648911276914</v>
      </c>
      <c r="AC46" s="53">
        <f>(filter!J46-filter!Y46)</f>
        <v>-2.4425317557213497</v>
      </c>
      <c r="AD46" s="53">
        <f>filter!K46</f>
        <v>9.625</v>
      </c>
      <c r="AE46" s="53">
        <f>(filter!K46-AVERAGE(filter!$K$2:$K$179))</f>
        <v>4.8821706791521642</v>
      </c>
      <c r="AF46" s="53">
        <f>(filter!K46-filter!BC46)</f>
        <v>1.6648624787152126</v>
      </c>
      <c r="AG46" s="53">
        <f>(filter!K46-filter!Z46)</f>
        <v>2.465248122744983</v>
      </c>
      <c r="AH46" s="53">
        <f>filter!O46</f>
        <v>8.0016666666666669</v>
      </c>
      <c r="AI46" s="53">
        <f>(filter!O46-AVERAGE(filter!$O$2:$O$179))</f>
        <v>4.0339991566901423</v>
      </c>
      <c r="AJ46" s="53">
        <f>(filter!O46-filter!BD46)</f>
        <v>1.2404925448381139</v>
      </c>
      <c r="AK46" s="53">
        <f>(filter!O46-filter!AD46)</f>
        <v>0.94753175380827859</v>
      </c>
      <c r="AL46" s="53">
        <f>LN(RBA!K59)</f>
        <v>4.8050041678666773</v>
      </c>
      <c r="AM46" s="53">
        <f>LN(RBA!L59)</f>
        <v>6.2843337680136822</v>
      </c>
      <c r="AN46" s="53">
        <f>(filter!L46-filter!AA46)*100</f>
        <v>10.231347770343735</v>
      </c>
      <c r="AO46" s="53">
        <f>(filter!M46-filter!AB46)*100</f>
        <v>1.6336820981578626</v>
      </c>
      <c r="AP46" s="53">
        <f>RBA!O59</f>
        <v>121.34557965763643</v>
      </c>
      <c r="AQ46" s="53">
        <f>RBA!Q59</f>
        <v>0.83599999999999997</v>
      </c>
      <c r="AR46" s="53">
        <f t="shared" si="1"/>
        <v>8.240926474795315E-3</v>
      </c>
      <c r="AS46" s="53">
        <f t="shared" si="2"/>
        <v>1.1961722488038278</v>
      </c>
      <c r="AT46" s="53">
        <f t="shared" si="3"/>
        <v>-4.7986425051196724</v>
      </c>
      <c r="AU46" s="53">
        <f t="shared" si="0"/>
        <v>0.17912666589743545</v>
      </c>
      <c r="AV46" s="53">
        <f>RBA!T59*100</f>
        <v>-2.1804350639923697</v>
      </c>
      <c r="AW46" s="53">
        <f>RBA!U59*100</f>
        <v>-2.0209086882497092</v>
      </c>
      <c r="AX46" s="53">
        <f t="shared" si="4"/>
        <v>-2.1830092180056155</v>
      </c>
      <c r="AY46" s="53">
        <f t="shared" si="5"/>
        <v>-1.7574310974272285</v>
      </c>
      <c r="AZ46" s="53">
        <f>LN(RBA!K59)-LN(RBA!H59)</f>
        <v>0.85954638635229363</v>
      </c>
      <c r="BA46" s="53">
        <f t="shared" si="6"/>
        <v>6.4003040420070434</v>
      </c>
    </row>
    <row r="47" spans="1:53">
      <c r="A47" s="31">
        <v>32689</v>
      </c>
      <c r="B47" s="53">
        <f>filter!E47</f>
        <v>17.243333333333332</v>
      </c>
      <c r="C47" s="53">
        <f>(RBA!B60-AVERAGE(RBA!$B$11:$B$192))</f>
        <v>10.246633699633701</v>
      </c>
      <c r="D47" s="53">
        <f>(filter!E47-filter!AY47)</f>
        <v>6.8459937630040884</v>
      </c>
      <c r="E47" s="52">
        <f>(filter!E47-filter!T47)</f>
        <v>3.2969156364743046</v>
      </c>
      <c r="F47" s="52">
        <f>filter!F47</f>
        <v>17.783333333333335</v>
      </c>
      <c r="G47" s="53">
        <f>(RBA!C60-AVERAGE(RBA!$C$11:$C$192))</f>
        <v>10.52162720216292</v>
      </c>
      <c r="H47" s="53">
        <f>(filter!F47-filter!AZ47)</f>
        <v>7.0440782740141792</v>
      </c>
      <c r="I47" s="53">
        <f>(filter!F47-filter!U47)</f>
        <v>3.8115508656847936</v>
      </c>
      <c r="J47" s="53">
        <f>filter!B47</f>
        <v>12.241681072997542</v>
      </c>
      <c r="K47" s="53">
        <f>filter!Q47</f>
        <v>12.212547059739595</v>
      </c>
      <c r="L47" s="53">
        <f>(filter!B47-filter!Q47)*100</f>
        <v>2.9134013257946734</v>
      </c>
      <c r="M47" s="53">
        <f>filter!C47</f>
        <v>11.576106815568354</v>
      </c>
      <c r="N47" s="53">
        <f>filter!R47</f>
        <v>11.559476882935492</v>
      </c>
      <c r="O47" s="53">
        <f>(filter!C47-filter!R47)*100</f>
        <v>1.662993263286161</v>
      </c>
      <c r="P47" s="53">
        <f>LN(RBA!G60)</f>
        <v>4.1789920362823851</v>
      </c>
      <c r="Q47" s="53">
        <f>(filter!D47-filter!S47)*100</f>
        <v>8.9727304795614415</v>
      </c>
      <c r="R47" s="53">
        <f>LN(RBA!F60)</f>
        <v>3.8433643879118495</v>
      </c>
      <c r="S47" s="53">
        <f>RBA!F60/RBA!F56-1</f>
        <v>8.1785619595382775E-2</v>
      </c>
      <c r="T47" s="53">
        <f>filter!I47</f>
        <v>6.5909614411749127</v>
      </c>
      <c r="U47" s="53">
        <f>(filter!I47-AVERAGE(filter!$I$2:$I$179))</f>
        <v>2.4973138329664639</v>
      </c>
      <c r="V47" s="53">
        <f>(filter!I47-filter!BA47)</f>
        <v>1.0905285038700141</v>
      </c>
      <c r="W47" s="53">
        <f>(filter!I47-filter!X47)</f>
        <v>1.196793199300517</v>
      </c>
      <c r="X47" s="53">
        <f>LN(RBA!H60)</f>
        <v>3.970291913552122</v>
      </c>
      <c r="Y47" s="53">
        <f>(RBA!H60/RBA!H56-1)*1</f>
        <v>7.5050709939148197E-2</v>
      </c>
      <c r="Z47" s="53">
        <f>filter!J47</f>
        <v>9.9336528150953569</v>
      </c>
      <c r="AA47" s="53">
        <f>(filter!J47-AVERAGE(filter!$J$2:$J$179))</f>
        <v>5.905444263977488</v>
      </c>
      <c r="AB47" s="53">
        <f>(filter!J47-filter!BB47)</f>
        <v>4.2393882740975171</v>
      </c>
      <c r="AC47" s="53">
        <f>(filter!J47-filter!Y47)</f>
        <v>3.8265655673407499</v>
      </c>
      <c r="AD47" s="53">
        <f>filter!K47</f>
        <v>9.7083333333333339</v>
      </c>
      <c r="AE47" s="53">
        <f>(filter!K47-AVERAGE(filter!$K$2:$K$179))</f>
        <v>4.9655040124854981</v>
      </c>
      <c r="AF47" s="53">
        <f>(filter!K47-filter!BC47)</f>
        <v>1.8204948727325228</v>
      </c>
      <c r="AG47" s="53">
        <f>(filter!K47-filter!Z47)</f>
        <v>2.6368149977004087</v>
      </c>
      <c r="AH47" s="53">
        <f>filter!O47</f>
        <v>8.3827777777777772</v>
      </c>
      <c r="AI47" s="53">
        <f>(filter!O47-AVERAGE(filter!$O$2:$O$179))</f>
        <v>4.4151102678012526</v>
      </c>
      <c r="AJ47" s="53">
        <f>(filter!O47-filter!BD47)</f>
        <v>1.684379085429045</v>
      </c>
      <c r="AK47" s="53">
        <f>(filter!O47-filter!AD47)</f>
        <v>1.3333827627109258</v>
      </c>
      <c r="AL47" s="53">
        <f>LN(RBA!K60)</f>
        <v>4.8031107945156233</v>
      </c>
      <c r="AM47" s="53">
        <f>LN(RBA!L60)</f>
        <v>6.3385993785424928</v>
      </c>
      <c r="AN47" s="53">
        <f>(filter!L47-filter!AA47)*100</f>
        <v>7.0468780206463855</v>
      </c>
      <c r="AO47" s="53">
        <f>(filter!M47-filter!AB47)*100</f>
        <v>4.0840451876460904</v>
      </c>
      <c r="AP47" s="53">
        <f>RBA!O60</f>
        <v>115.32039739059591</v>
      </c>
      <c r="AQ47" s="53">
        <f>RBA!Q60</f>
        <v>0.76549999999999996</v>
      </c>
      <c r="AR47" s="53">
        <f t="shared" si="1"/>
        <v>8.6714928375849279E-3</v>
      </c>
      <c r="AS47" s="53">
        <f t="shared" si="2"/>
        <v>1.3063357282821686</v>
      </c>
      <c r="AT47" s="53">
        <f t="shared" si="3"/>
        <v>-4.747714318745845</v>
      </c>
      <c r="AU47" s="53">
        <f t="shared" si="0"/>
        <v>0.26722606388439868</v>
      </c>
      <c r="AV47" s="53">
        <f>RBA!T60*100</f>
        <v>5.0928186373827344</v>
      </c>
      <c r="AW47" s="53">
        <f>RBA!U60*100</f>
        <v>-8.8099397986963197</v>
      </c>
      <c r="AX47" s="53">
        <f t="shared" si="4"/>
        <v>5.0902444833694886</v>
      </c>
      <c r="AY47" s="53">
        <f t="shared" si="5"/>
        <v>-8.546462207873839</v>
      </c>
      <c r="AZ47" s="53">
        <f>LN(RBA!K60)-LN(RBA!H60)</f>
        <v>0.83281888096350132</v>
      </c>
      <c r="BA47" s="53">
        <f t="shared" si="6"/>
        <v>-2.6727505388792316</v>
      </c>
    </row>
    <row r="48" spans="1:53">
      <c r="A48" s="31">
        <v>32781</v>
      </c>
      <c r="B48" s="53">
        <f>filter!E48</f>
        <v>17.947333333333333</v>
      </c>
      <c r="C48" s="53">
        <f>(RBA!B61-AVERAGE(RBA!$B$11:$B$192))</f>
        <v>10.950633699633702</v>
      </c>
      <c r="D48" s="53">
        <f>(filter!E48-filter!AY48)</f>
        <v>7.6290159047474191</v>
      </c>
      <c r="E48" s="52">
        <f>(filter!E48-filter!T48)</f>
        <v>4.2473694740315455</v>
      </c>
      <c r="F48" s="52">
        <f>filter!F48</f>
        <v>18.046666666666667</v>
      </c>
      <c r="G48" s="53">
        <f>(RBA!C61-AVERAGE(RBA!$C$11:$C$192))</f>
        <v>10.784960535496252</v>
      </c>
      <c r="H48" s="53">
        <f>(filter!F48-filter!AZ48)</f>
        <v>7.3888796280999056</v>
      </c>
      <c r="I48" s="53">
        <f>(filter!F48-filter!U48)</f>
        <v>4.3361671476100092</v>
      </c>
      <c r="J48" s="53">
        <f>filter!B48</f>
        <v>12.250046467818787</v>
      </c>
      <c r="K48" s="53">
        <f>filter!Q48</f>
        <v>12.219320815549972</v>
      </c>
      <c r="L48" s="53">
        <f>(filter!B48-filter!Q48)*100</f>
        <v>3.0725652268815296</v>
      </c>
      <c r="M48" s="53">
        <f>filter!C48</f>
        <v>11.58490188125773</v>
      </c>
      <c r="N48" s="53">
        <f>filter!R48</f>
        <v>11.566901783807927</v>
      </c>
      <c r="O48" s="53">
        <f>(filter!C48-filter!R48)*100</f>
        <v>1.8000097449803576</v>
      </c>
      <c r="P48" s="53">
        <f>LN(RBA!G61)</f>
        <v>4.1620032106959153</v>
      </c>
      <c r="Q48" s="53">
        <f>(filter!D48-filter!S48)*100</f>
        <v>6.9363897960480259</v>
      </c>
      <c r="R48" s="53">
        <f>LN(RBA!F61)</f>
        <v>3.8538184042258181</v>
      </c>
      <c r="S48" s="53">
        <f>RBA!F61/RBA!F57-1</f>
        <v>6.3999261235557992E-2</v>
      </c>
      <c r="T48" s="53">
        <f>filter!I48</f>
        <v>4.1816065255873927</v>
      </c>
      <c r="U48" s="53">
        <f>(filter!I48-AVERAGE(filter!$I$2:$I$179))</f>
        <v>8.7958917378943902E-2</v>
      </c>
      <c r="V48" s="53">
        <f>(filter!I48-filter!BA48)</f>
        <v>-1.2864865190945984</v>
      </c>
      <c r="W48" s="53">
        <f>(filter!I48-filter!X48)</f>
        <v>-0.9284865260489239</v>
      </c>
      <c r="X48" s="53">
        <f>LN(RBA!H61)</f>
        <v>3.9926809084456005</v>
      </c>
      <c r="Y48" s="53">
        <f>(RBA!H61/RBA!H57-1)*1</f>
        <v>7.9681274900398336E-2</v>
      </c>
      <c r="Z48" s="53">
        <f>filter!J48</f>
        <v>8.9555979573914737</v>
      </c>
      <c r="AA48" s="53">
        <f>(filter!J48-AVERAGE(filter!$J$2:$J$179))</f>
        <v>4.9273894062736048</v>
      </c>
      <c r="AB48" s="53">
        <f>(filter!J48-filter!BB48)</f>
        <v>3.2996335540920239</v>
      </c>
      <c r="AC48" s="53">
        <f>(filter!J48-filter!Y48)</f>
        <v>3.0929836576331455</v>
      </c>
      <c r="AD48" s="53">
        <f>filter!K48</f>
        <v>8.25</v>
      </c>
      <c r="AE48" s="53">
        <f>(filter!K48-AVERAGE(filter!$K$2:$K$179))</f>
        <v>3.5071706791521642</v>
      </c>
      <c r="AF48" s="53">
        <f>(filter!K48-filter!BC48)</f>
        <v>0.43446060008316501</v>
      </c>
      <c r="AG48" s="53">
        <f>(filter!K48-filter!Z48)</f>
        <v>1.2850887160971682</v>
      </c>
      <c r="AH48" s="53">
        <f>filter!O48</f>
        <v>7.9655555555555546</v>
      </c>
      <c r="AI48" s="53">
        <f>(filter!O48-AVERAGE(filter!$O$2:$O$179))</f>
        <v>3.99788804557903</v>
      </c>
      <c r="AJ48" s="53">
        <f>(filter!O48-filter!BD48)</f>
        <v>1.3299322926866433</v>
      </c>
      <c r="AK48" s="53">
        <f>(filter!O48-filter!AD48)</f>
        <v>0.93530879425199753</v>
      </c>
      <c r="AL48" s="53">
        <f>LN(RBA!K61)</f>
        <v>4.8056999624307153</v>
      </c>
      <c r="AM48" s="53">
        <f>LN(RBA!L61)</f>
        <v>6.3904403115645909</v>
      </c>
      <c r="AN48" s="53">
        <f>(filter!L48-filter!AA48)*100</f>
        <v>4.3476937695817952</v>
      </c>
      <c r="AO48" s="53">
        <f>(filter!M48-filter!AB48)*100</f>
        <v>6.3832605540548037</v>
      </c>
      <c r="AP48" s="53">
        <f>RBA!O61</f>
        <v>115.24878550686807</v>
      </c>
      <c r="AQ48" s="53">
        <f>RBA!Q61</f>
        <v>0.76479999999999981</v>
      </c>
      <c r="AR48" s="53">
        <f t="shared" si="1"/>
        <v>8.6768810239688521E-3</v>
      </c>
      <c r="AS48" s="53">
        <f t="shared" si="2"/>
        <v>1.3075313807531384</v>
      </c>
      <c r="AT48" s="53">
        <f t="shared" si="3"/>
        <v>-4.747093143919872</v>
      </c>
      <c r="AU48" s="53">
        <f t="shared" si="0"/>
        <v>0.26814091724494571</v>
      </c>
      <c r="AV48" s="53">
        <f>RBA!T61*100</f>
        <v>6.2117482597301432E-2</v>
      </c>
      <c r="AW48" s="53">
        <f>RBA!U61*100</f>
        <v>-9.1485336054708544E-2</v>
      </c>
      <c r="AX48" s="53">
        <f t="shared" si="4"/>
        <v>5.9543328584055741E-2</v>
      </c>
      <c r="AY48" s="53">
        <f t="shared" si="5"/>
        <v>0.17199225476777213</v>
      </c>
      <c r="AZ48" s="53">
        <f>LN(RBA!K61)-LN(RBA!H61)</f>
        <v>0.81301905398511476</v>
      </c>
      <c r="BA48" s="53">
        <f t="shared" si="6"/>
        <v>-1.9799826978386559</v>
      </c>
    </row>
    <row r="49" spans="1:53">
      <c r="A49" s="31">
        <v>32873</v>
      </c>
      <c r="B49" s="53">
        <f>filter!E49</f>
        <v>18.129333333333332</v>
      </c>
      <c r="C49" s="53">
        <f>(RBA!B62-AVERAGE(RBA!$B$11:$B$192))</f>
        <v>11.132633699633701</v>
      </c>
      <c r="D49" s="53">
        <f>(filter!E49-filter!AY49)</f>
        <v>7.8900380464907478</v>
      </c>
      <c r="E49" s="52">
        <f>(filter!E49-filter!T49)</f>
        <v>4.7201047275418659</v>
      </c>
      <c r="F49" s="52">
        <f>filter!F49</f>
        <v>18.166666666666668</v>
      </c>
      <c r="G49" s="53">
        <f>(RBA!C62-AVERAGE(RBA!$C$11:$C$192))</f>
        <v>10.904960535496253</v>
      </c>
      <c r="H49" s="53">
        <f>(filter!F49-filter!AZ49)</f>
        <v>7.5903476488523012</v>
      </c>
      <c r="I49" s="53">
        <f>(filter!F49-filter!U49)</f>
        <v>4.7620721303693081</v>
      </c>
      <c r="J49" s="53">
        <f>filter!B49</f>
        <v>12.247300957492316</v>
      </c>
      <c r="K49" s="53">
        <f>filter!Q49</f>
        <v>12.225751034823363</v>
      </c>
      <c r="L49" s="53">
        <f>(filter!B49-filter!Q49)*100</f>
        <v>2.1549922668953059</v>
      </c>
      <c r="M49" s="53">
        <f>filter!C49</f>
        <v>11.592272546136353</v>
      </c>
      <c r="N49" s="53">
        <f>filter!R49</f>
        <v>11.574122327649714</v>
      </c>
      <c r="O49" s="53">
        <f>(filter!C49-filter!R49)*100</f>
        <v>1.8150218486638892</v>
      </c>
      <c r="P49" s="53">
        <f>LN(RBA!G62)</f>
        <v>4.165113633110308</v>
      </c>
      <c r="Q49" s="53">
        <f>(filter!D49-filter!S49)*100</f>
        <v>7.0065814323721831</v>
      </c>
      <c r="R49" s="53">
        <f>LN(RBA!F62)</f>
        <v>3.8740294559759332</v>
      </c>
      <c r="S49" s="53">
        <f>RBA!F62/RBA!F58-1</f>
        <v>6.8385134058677632E-2</v>
      </c>
      <c r="T49" s="53">
        <f>filter!I49</f>
        <v>8.0844207000460617</v>
      </c>
      <c r="U49" s="53">
        <f>(filter!I49-AVERAGE(filter!$I$2:$I$179))</f>
        <v>3.990773091837613</v>
      </c>
      <c r="V49" s="53">
        <f>(filter!I49-filter!BA49)</f>
        <v>2.6486675479869772</v>
      </c>
      <c r="W49" s="53">
        <f>(filter!I49-filter!X49)</f>
        <v>3.2757362658563354</v>
      </c>
      <c r="X49" s="53">
        <f>LN(RBA!H62)</f>
        <v>4.01096295328305</v>
      </c>
      <c r="Y49" s="53">
        <f>(RBA!H62/RBA!H58-1)*1</f>
        <v>7.8125E-2</v>
      </c>
      <c r="Z49" s="53">
        <f>filter!J49</f>
        <v>7.3128179349796287</v>
      </c>
      <c r="AA49" s="53">
        <f>(filter!J49-AVERAGE(filter!$J$2:$J$179))</f>
        <v>3.2846093838617598</v>
      </c>
      <c r="AB49" s="53">
        <f>(filter!J49-filter!BB49)</f>
        <v>1.6951536693785689</v>
      </c>
      <c r="AC49" s="53">
        <f>(filter!J49-filter!Y49)</f>
        <v>1.7151717146174201</v>
      </c>
      <c r="AD49" s="53">
        <f>filter!K49</f>
        <v>8.25</v>
      </c>
      <c r="AE49" s="53">
        <f>(filter!K49-AVERAGE(filter!$K$2:$K$179))</f>
        <v>3.5071706791521642</v>
      </c>
      <c r="AF49" s="53">
        <f>(filter!K49-filter!BC49)</f>
        <v>0.50675966076714118</v>
      </c>
      <c r="AG49" s="53">
        <f>(filter!K49-filter!Z49)</f>
        <v>1.4106592250776124</v>
      </c>
      <c r="AH49" s="53">
        <f>filter!O49</f>
        <v>8.2077777777777765</v>
      </c>
      <c r="AI49" s="53">
        <f>(filter!O49-AVERAGE(filter!$O$2:$O$179))</f>
        <v>4.2401102678012519</v>
      </c>
      <c r="AJ49" s="53">
        <f>(filter!O49-filter!BD49)</f>
        <v>1.634929944388686</v>
      </c>
      <c r="AK49" s="53">
        <f>(filter!O49-filter!AD49)</f>
        <v>1.2143947792493179</v>
      </c>
      <c r="AL49" s="53">
        <f>LN(RBA!K62)</f>
        <v>4.8158362157911885</v>
      </c>
      <c r="AM49" s="53">
        <f>LN(RBA!L62)</f>
        <v>6.4145321515799729</v>
      </c>
      <c r="AN49" s="53">
        <f>(filter!L49-filter!AA49)*100</f>
        <v>2.4321209193518101</v>
      </c>
      <c r="AO49" s="53">
        <f>(filter!M49-filter!AB49)*100</f>
        <v>6.0133372766196125</v>
      </c>
      <c r="AP49" s="53">
        <f>RBA!O62</f>
        <v>118.65231284556792</v>
      </c>
      <c r="AQ49" s="53">
        <f>RBA!Q62</f>
        <v>0.78576666666666661</v>
      </c>
      <c r="AR49" s="53">
        <f t="shared" si="1"/>
        <v>8.4279857342650488E-3</v>
      </c>
      <c r="AS49" s="53">
        <f t="shared" si="2"/>
        <v>1.272642429898613</v>
      </c>
      <c r="AT49" s="53">
        <f t="shared" si="3"/>
        <v>-4.776197475701208</v>
      </c>
      <c r="AU49" s="53">
        <f t="shared" si="0"/>
        <v>0.24109539237234498</v>
      </c>
      <c r="AV49" s="53">
        <f>RBA!T62*100</f>
        <v>-2.9104331781335979</v>
      </c>
      <c r="AW49" s="53">
        <f>RBA!U62*100</f>
        <v>2.7045524872600839</v>
      </c>
      <c r="AX49" s="53">
        <f t="shared" si="4"/>
        <v>-2.9130073321468437</v>
      </c>
      <c r="AY49" s="53">
        <f t="shared" si="5"/>
        <v>2.9680300780825646</v>
      </c>
      <c r="AZ49" s="53">
        <f>LN(RBA!K62)-LN(RBA!H62)</f>
        <v>0.80487326250813851</v>
      </c>
      <c r="BA49" s="53">
        <f t="shared" si="6"/>
        <v>-0.81457914769762496</v>
      </c>
    </row>
    <row r="50" spans="1:53">
      <c r="A50" s="31">
        <v>32963</v>
      </c>
      <c r="B50" s="53">
        <f>filter!E50</f>
        <v>17.010999999999999</v>
      </c>
      <c r="C50" s="53">
        <f>(RBA!B63-AVERAGE(RBA!$B$11:$B$192))</f>
        <v>10.014300366300368</v>
      </c>
      <c r="D50" s="53">
        <f>(filter!E50-filter!AY50)</f>
        <v>6.8507268549007456</v>
      </c>
      <c r="E50" s="52">
        <f>(filter!E50-filter!T50)</f>
        <v>3.9373697635822573</v>
      </c>
      <c r="F50" s="52">
        <f>filter!F50</f>
        <v>16.456666666666667</v>
      </c>
      <c r="G50" s="53">
        <f>(RBA!C63-AVERAGE(RBA!$C$11:$C$192))</f>
        <v>9.1949605354962518</v>
      </c>
      <c r="H50" s="53">
        <f>(filter!F50-filter!AZ50)</f>
        <v>5.9618156696046967</v>
      </c>
      <c r="I50" s="53">
        <f>(filter!F50-filter!U50)</f>
        <v>3.4022615762588053</v>
      </c>
      <c r="J50" s="53">
        <f>filter!B50</f>
        <v>12.25527700962126</v>
      </c>
      <c r="K50" s="53">
        <f>filter!Q50</f>
        <v>12.23187291092961</v>
      </c>
      <c r="L50" s="53">
        <f>(filter!B50-filter!Q50)*100</f>
        <v>2.3404098691649722</v>
      </c>
      <c r="M50" s="53">
        <f>filter!C50</f>
        <v>11.602382183008215</v>
      </c>
      <c r="N50" s="53">
        <f>filter!R50</f>
        <v>11.581127699336102</v>
      </c>
      <c r="O50" s="53">
        <f>(filter!C50-filter!R50)*100</f>
        <v>2.1254483672112912</v>
      </c>
      <c r="P50" s="53">
        <f>LN(RBA!G63)</f>
        <v>4.1620032106959153</v>
      </c>
      <c r="Q50" s="53">
        <f>(filter!D50-filter!S50)*100</f>
        <v>6.5554546209363629</v>
      </c>
      <c r="R50" s="53">
        <f>LN(RBA!F63)</f>
        <v>3.8843550588675853</v>
      </c>
      <c r="S50" s="53">
        <f>RBA!F63/RBA!F59-1</f>
        <v>5.9151456237292344E-2</v>
      </c>
      <c r="T50" s="53">
        <f>filter!I50</f>
        <v>4.1302411566608326</v>
      </c>
      <c r="U50" s="53">
        <f>(filter!I50-AVERAGE(filter!$I$2:$I$179))</f>
        <v>3.6593548452383828E-2</v>
      </c>
      <c r="V50" s="53">
        <f>(filter!I50-filter!BA50)</f>
        <v>-1.2731721027753453</v>
      </c>
      <c r="W50" s="53">
        <f>(filter!I50-filter!X50)</f>
        <v>-0.36424209998040702</v>
      </c>
      <c r="X50" s="53">
        <f>LN(RBA!H63)</f>
        <v>4.0289167568996458</v>
      </c>
      <c r="Y50" s="53">
        <f>(RBA!H63/RBA!H59-1)*1</f>
        <v>8.7040618955512628E-2</v>
      </c>
      <c r="Z50" s="53">
        <f>filter!J50</f>
        <v>7.1815214466383379</v>
      </c>
      <c r="AA50" s="53">
        <f>(filter!J50-AVERAGE(filter!$J$2:$J$179))</f>
        <v>3.153312895520469</v>
      </c>
      <c r="AB50" s="53">
        <f>(filter!J50-filter!BB50)</f>
        <v>1.6021573187356681</v>
      </c>
      <c r="AC50" s="53">
        <f>(filter!J50-filter!Y50)</f>
        <v>1.8661718012249109</v>
      </c>
      <c r="AD50" s="53">
        <f>filter!K50</f>
        <v>8.25</v>
      </c>
      <c r="AE50" s="53">
        <f>(filter!K50-AVERAGE(filter!$K$2:$K$179))</f>
        <v>3.5071706791521642</v>
      </c>
      <c r="AF50" s="53">
        <f>(filter!K50-filter!BC50)</f>
        <v>0.57905872145111736</v>
      </c>
      <c r="AG50" s="53">
        <f>(filter!K50-filter!Z50)</f>
        <v>1.5549799580031962</v>
      </c>
      <c r="AH50" s="53">
        <f>filter!O50</f>
        <v>8.6022222222222222</v>
      </c>
      <c r="AI50" s="53">
        <f>(filter!O50-AVERAGE(filter!$O$2:$O$179))</f>
        <v>4.6345547122456976</v>
      </c>
      <c r="AJ50" s="53">
        <f>(filter!O50-filter!BD50)</f>
        <v>2.0921498183129525</v>
      </c>
      <c r="AK50" s="53">
        <f>(filter!O50-filter!AD50)</f>
        <v>1.6661410805243042</v>
      </c>
      <c r="AL50" s="53">
        <f>LN(RBA!K63)</f>
        <v>4.7998895711177418</v>
      </c>
      <c r="AM50" s="53">
        <f>LN(RBA!L63)</f>
        <v>6.4428140143187713</v>
      </c>
      <c r="AN50" s="53">
        <f>(filter!L50-filter!AA50)*100</f>
        <v>-2.0736847023012928</v>
      </c>
      <c r="AO50" s="53">
        <f>(filter!M50-filter!AB50)*100</f>
        <v>6.1786480197435267</v>
      </c>
      <c r="AP50" s="53">
        <f>RBA!O63</f>
        <v>118.30060216774147</v>
      </c>
      <c r="AQ50" s="53">
        <f>RBA!Q63</f>
        <v>0.76146666666666663</v>
      </c>
      <c r="AR50" s="53">
        <f t="shared" si="1"/>
        <v>8.4530423486946765E-3</v>
      </c>
      <c r="AS50" s="53">
        <f t="shared" si="2"/>
        <v>1.3132551216949746</v>
      </c>
      <c r="AT50" s="53">
        <f t="shared" si="3"/>
        <v>-4.7732288611467153</v>
      </c>
      <c r="AU50" s="53">
        <f t="shared" si="0"/>
        <v>0.27250888085953889</v>
      </c>
      <c r="AV50" s="53">
        <f>RBA!T63*100</f>
        <v>0.29686145544927101</v>
      </c>
      <c r="AW50" s="53">
        <f>RBA!U63*100</f>
        <v>-3.1413488487194026</v>
      </c>
      <c r="AX50" s="53">
        <f t="shared" si="4"/>
        <v>0.29428730143602533</v>
      </c>
      <c r="AY50" s="53">
        <f t="shared" si="5"/>
        <v>-2.8778712578969219</v>
      </c>
      <c r="AZ50" s="53">
        <f>LN(RBA!K63)-LN(RBA!H63)</f>
        <v>0.77097281421809605</v>
      </c>
      <c r="BA50" s="53">
        <f t="shared" si="6"/>
        <v>-3.3900448290042462</v>
      </c>
    </row>
    <row r="51" spans="1:53">
      <c r="A51" s="31">
        <v>33054</v>
      </c>
      <c r="B51" s="53">
        <f>filter!E51</f>
        <v>15.079666666666666</v>
      </c>
      <c r="C51" s="53">
        <f>(RBA!B64-AVERAGE(RBA!$B$11:$B$192))</f>
        <v>8.0829670329670353</v>
      </c>
      <c r="D51" s="53">
        <f>(filter!E51-filter!AY51)</f>
        <v>4.9984156633107428</v>
      </c>
      <c r="E51" s="52">
        <f>(filter!E51-filter!T51)</f>
        <v>2.3841295499416564</v>
      </c>
      <c r="F51" s="52">
        <f>filter!F51</f>
        <v>15.07</v>
      </c>
      <c r="G51" s="53">
        <f>(RBA!C64-AVERAGE(RBA!$C$11:$C$192))</f>
        <v>7.8082938688295851</v>
      </c>
      <c r="H51" s="53">
        <f>(filter!F51-filter!AZ51)</f>
        <v>4.6566170236904227</v>
      </c>
      <c r="I51" s="53">
        <f>(filter!F51-filter!U51)</f>
        <v>2.4067549524931415</v>
      </c>
      <c r="J51" s="53">
        <f>filter!B51</f>
        <v>12.256532842988825</v>
      </c>
      <c r="K51" s="53">
        <f>filter!Q51</f>
        <v>12.23773510594023</v>
      </c>
      <c r="L51" s="53">
        <f>(filter!B51-filter!Q51)*100</f>
        <v>1.8797737048595664</v>
      </c>
      <c r="M51" s="53">
        <f>filter!C51</f>
        <v>11.607862848021751</v>
      </c>
      <c r="N51" s="53">
        <f>filter!R51</f>
        <v>11.587918427628894</v>
      </c>
      <c r="O51" s="53">
        <f>(filter!C51-filter!R51)*100</f>
        <v>1.9944420392857154</v>
      </c>
      <c r="P51" s="53">
        <f>LN(RBA!G64)</f>
        <v>4.1682144107885559</v>
      </c>
      <c r="Q51" s="53">
        <f>(filter!D51-filter!S51)*100</f>
        <v>7.1370354972944305</v>
      </c>
      <c r="R51" s="53">
        <f>LN(RBA!F64)</f>
        <v>3.901888679441059</v>
      </c>
      <c r="S51" s="53">
        <f>RBA!F64/RBA!F60-1</f>
        <v>6.027074097945273E-2</v>
      </c>
      <c r="T51" s="53">
        <f>filter!I51</f>
        <v>7.0134482293894616</v>
      </c>
      <c r="U51" s="53">
        <f>(filter!I51-AVERAGE(filter!$I$2:$I$179))</f>
        <v>2.9198006211810128</v>
      </c>
      <c r="V51" s="53">
        <f>(filter!I51-filter!BA51)</f>
        <v>1.6423748625761911</v>
      </c>
      <c r="W51" s="53">
        <f>(filter!I51-filter!X51)</f>
        <v>2.83937050812583</v>
      </c>
      <c r="X51" s="53">
        <f>LN(RBA!H64)</f>
        <v>4.0448041166619646</v>
      </c>
      <c r="Y51" s="53">
        <f>(RBA!H64/RBA!H60-1)*1</f>
        <v>7.735849056603783E-2</v>
      </c>
      <c r="Z51" s="53">
        <f>filter!J51</f>
        <v>6.3549439049276586</v>
      </c>
      <c r="AA51" s="53">
        <f>(filter!J51-AVERAGE(filter!$J$2:$J$179))</f>
        <v>2.3267353538097897</v>
      </c>
      <c r="AB51" s="53">
        <f>(filter!J51-filter!BB51)</f>
        <v>0.81387991472337973</v>
      </c>
      <c r="AC51" s="53">
        <f>(filter!J51-filter!Y51)</f>
        <v>1.3349807118468622</v>
      </c>
      <c r="AD51" s="53">
        <f>filter!K51</f>
        <v>8.25</v>
      </c>
      <c r="AE51" s="53">
        <f>(filter!K51-AVERAGE(filter!$K$2:$K$179))</f>
        <v>3.5071706791521642</v>
      </c>
      <c r="AF51" s="53">
        <f>(filter!K51-filter!BC51)</f>
        <v>0.65135778213509443</v>
      </c>
      <c r="AG51" s="53">
        <f>(filter!K51-filter!Z51)</f>
        <v>1.7169560195530353</v>
      </c>
      <c r="AH51" s="53">
        <f>filter!O51</f>
        <v>9.1355555555555554</v>
      </c>
      <c r="AI51" s="53">
        <f>(filter!O51-AVERAGE(filter!$O$2:$O$179))</f>
        <v>5.1678880455790308</v>
      </c>
      <c r="AJ51" s="53">
        <f>(filter!O51-filter!BD51)</f>
        <v>2.6882585811261066</v>
      </c>
      <c r="AK51" s="53">
        <f>(filter!O51-filter!AD51)</f>
        <v>2.279177953050227</v>
      </c>
      <c r="AL51" s="53">
        <f>LN(RBA!K64)</f>
        <v>4.8382640681554694</v>
      </c>
      <c r="AM51" s="53">
        <f>LN(RBA!L64)</f>
        <v>6.4707948598089704</v>
      </c>
      <c r="AN51" s="53">
        <f>(filter!L51-filter!AA51)*100</f>
        <v>-1.1416850207702112</v>
      </c>
      <c r="AO51" s="53">
        <f>(filter!M51-filter!AB51)*100</f>
        <v>6.4367915418168664</v>
      </c>
      <c r="AP51" s="53">
        <f>RBA!O64</f>
        <v>121.16515861930786</v>
      </c>
      <c r="AQ51" s="53">
        <f>RBA!Q64</f>
        <v>0.76966666666666672</v>
      </c>
      <c r="AR51" s="53">
        <f t="shared" si="1"/>
        <v>8.2531976303677149E-3</v>
      </c>
      <c r="AS51" s="53">
        <f t="shared" si="2"/>
        <v>1.2992637505413598</v>
      </c>
      <c r="AT51" s="53">
        <f t="shared" si="3"/>
        <v>-4.7971545621700296</v>
      </c>
      <c r="AU51" s="53">
        <f t="shared" si="0"/>
        <v>0.2617977582957513</v>
      </c>
      <c r="AV51" s="53">
        <f>RBA!T64*100</f>
        <v>-2.3925701023314261</v>
      </c>
      <c r="AW51" s="53">
        <f>RBA!U64*100</f>
        <v>1.0711122563787645</v>
      </c>
      <c r="AX51" s="53">
        <f t="shared" si="4"/>
        <v>-2.3951442563446719</v>
      </c>
      <c r="AY51" s="53">
        <f t="shared" si="5"/>
        <v>1.3345898472012452</v>
      </c>
      <c r="AZ51" s="53">
        <f>LN(RBA!K64)-LN(RBA!H64)</f>
        <v>0.79345995149350479</v>
      </c>
      <c r="BA51" s="53">
        <f t="shared" si="6"/>
        <v>2.2487137275408742</v>
      </c>
    </row>
    <row r="52" spans="1:53">
      <c r="A52" s="31">
        <v>33146</v>
      </c>
      <c r="B52" s="53">
        <f>filter!E52</f>
        <v>14.379</v>
      </c>
      <c r="C52" s="53">
        <f>(RBA!B65-AVERAGE(RBA!$B$11:$B$192))</f>
        <v>7.3823003663003686</v>
      </c>
      <c r="D52" s="53">
        <f>(filter!E52-filter!AY52)</f>
        <v>4.3767711383874062</v>
      </c>
      <c r="E52" s="52">
        <f>(filter!E52-filter!T52)</f>
        <v>2.0992215316400902</v>
      </c>
      <c r="F52" s="52">
        <f>filter!F52</f>
        <v>14.089999999999998</v>
      </c>
      <c r="G52" s="53">
        <f>(RBA!C65-AVERAGE(RBA!$C$11:$C$192))</f>
        <v>6.8282938688295829</v>
      </c>
      <c r="H52" s="53">
        <f>(filter!F52-filter!AZ52)</f>
        <v>3.7580850444428169</v>
      </c>
      <c r="I52" s="53">
        <f>(filter!F52-filter!U52)</f>
        <v>1.8534453128017869</v>
      </c>
      <c r="J52" s="53">
        <f>filter!B52</f>
        <v>12.250778288914026</v>
      </c>
      <c r="K52" s="53">
        <f>filter!Q52</f>
        <v>12.243400909488422</v>
      </c>
      <c r="L52" s="53">
        <f>(filter!B52-filter!Q52)*100</f>
        <v>0.73773794256037917</v>
      </c>
      <c r="M52" s="53">
        <f>filter!C52</f>
        <v>11.609235145107636</v>
      </c>
      <c r="N52" s="53">
        <f>filter!R52</f>
        <v>11.594508325342193</v>
      </c>
      <c r="O52" s="53">
        <f>(filter!C52-filter!R52)*100</f>
        <v>1.4726819765442656</v>
      </c>
      <c r="P52" s="53">
        <f>LN(RBA!G65)</f>
        <v>4.1573193613834887</v>
      </c>
      <c r="Q52" s="53">
        <f>(filter!D52-filter!S52)*100</f>
        <v>6.1042191038059634</v>
      </c>
      <c r="R52" s="53">
        <f>LN(RBA!F65)</f>
        <v>3.9016221657362853</v>
      </c>
      <c r="S52" s="53">
        <f>RBA!F65/RBA!F61-1</f>
        <v>4.8964787860028558E-2</v>
      </c>
      <c r="T52" s="53">
        <f>filter!I52</f>
        <v>-0.10660548190936442</v>
      </c>
      <c r="U52" s="53">
        <f>(filter!I52-AVERAGE(filter!$I$2:$I$179))</f>
        <v>-4.2002530901178128</v>
      </c>
      <c r="V52" s="53">
        <f>(filter!I52-filter!BA52)</f>
        <v>-5.4453389560997278</v>
      </c>
      <c r="W52" s="53">
        <f>(filter!I52-filter!X52)</f>
        <v>-3.960433860926555</v>
      </c>
      <c r="X52" s="53">
        <f>LN(RBA!H65)</f>
        <v>4.0517849478033048</v>
      </c>
      <c r="Y52" s="53">
        <f>(RBA!H65/RBA!H61-1)*1</f>
        <v>6.0885608856088513E-2</v>
      </c>
      <c r="Z52" s="53">
        <f>filter!J52</f>
        <v>2.7923324565360561</v>
      </c>
      <c r="AA52" s="53">
        <f>(filter!J52-AVERAGE(filter!$J$2:$J$179))</f>
        <v>-1.2358760945818128</v>
      </c>
      <c r="AB52" s="53">
        <f>(filter!J52-filter!BB52)</f>
        <v>-2.7104313959698336</v>
      </c>
      <c r="AC52" s="53">
        <f>(filter!J52-filter!Y52)</f>
        <v>-1.9245593823728422</v>
      </c>
      <c r="AD52" s="53">
        <f>filter!K52</f>
        <v>8</v>
      </c>
      <c r="AE52" s="53">
        <f>(filter!K52-AVERAGE(filter!$K$2:$K$179))</f>
        <v>3.2571706791521642</v>
      </c>
      <c r="AF52" s="53">
        <f>(filter!K52-filter!BC52)</f>
        <v>0.47365684281907061</v>
      </c>
      <c r="AG52" s="53">
        <f>(filter!K52-filter!Z52)</f>
        <v>1.6445206519324911</v>
      </c>
      <c r="AH52" s="53">
        <f>filter!O52</f>
        <v>8.94</v>
      </c>
      <c r="AI52" s="53">
        <f>(filter!O52-AVERAGE(filter!$O$2:$O$179))</f>
        <v>4.9723324900234749</v>
      </c>
      <c r="AJ52" s="53">
        <f>(filter!O52-filter!BD52)</f>
        <v>2.5554784550503715</v>
      </c>
      <c r="AK52" s="53">
        <f>(filter!O52-filter!AD52)</f>
        <v>2.186649869180588</v>
      </c>
      <c r="AL52" s="53">
        <f>LN(RBA!K65)</f>
        <v>4.8566912595830507</v>
      </c>
      <c r="AM52" s="53">
        <f>LN(RBA!L65)</f>
        <v>6.4886226949893322</v>
      </c>
      <c r="AN52" s="53">
        <f>(filter!L52-filter!AA52)*100</f>
        <v>-2.2097946151504289</v>
      </c>
      <c r="AO52" s="53">
        <f>(filter!M52-filter!AB52)*100</f>
        <v>5.8054096372953445</v>
      </c>
      <c r="AP52" s="53">
        <f>RBA!O65</f>
        <v>123.35100331557631</v>
      </c>
      <c r="AQ52" s="53">
        <f>RBA!Q65</f>
        <v>0.81093333333333339</v>
      </c>
      <c r="AR52" s="53">
        <f t="shared" si="1"/>
        <v>8.1069466248413057E-3</v>
      </c>
      <c r="AS52" s="53">
        <f t="shared" si="2"/>
        <v>1.2331469911213415</v>
      </c>
      <c r="AT52" s="53">
        <f t="shared" si="3"/>
        <v>-4.81503397683427</v>
      </c>
      <c r="AU52" s="53">
        <f t="shared" si="0"/>
        <v>0.20956943128709174</v>
      </c>
      <c r="AV52" s="53">
        <f>RBA!T65*100</f>
        <v>-1.7879414664240478</v>
      </c>
      <c r="AW52" s="53">
        <f>RBA!U65*100</f>
        <v>5.2228327008659541</v>
      </c>
      <c r="AX52" s="53">
        <f t="shared" si="4"/>
        <v>-1.7905156204372936</v>
      </c>
      <c r="AY52" s="53">
        <f t="shared" si="5"/>
        <v>5.4863102916884348</v>
      </c>
      <c r="AZ52" s="53">
        <f>LN(RBA!K65)-LN(RBA!H65)</f>
        <v>0.80490631177974592</v>
      </c>
      <c r="BA52" s="53">
        <f t="shared" si="6"/>
        <v>1.1446360286241131</v>
      </c>
    </row>
    <row r="53" spans="1:53">
      <c r="A53" s="31">
        <v>33238</v>
      </c>
      <c r="B53" s="53">
        <f>filter!E53</f>
        <v>13.064</v>
      </c>
      <c r="C53" s="53">
        <f>(RBA!B66-AVERAGE(RBA!$B$11:$B$192))</f>
        <v>6.0673003663003691</v>
      </c>
      <c r="D53" s="53">
        <f>(filter!E53-filter!AY53)</f>
        <v>3.1407932801307368</v>
      </c>
      <c r="E53" s="52">
        <f>(filter!E53-filter!T53)</f>
        <v>1.2313264060622089</v>
      </c>
      <c r="F53" s="52">
        <f>filter!F53</f>
        <v>12.556666666666667</v>
      </c>
      <c r="G53" s="53">
        <f>(RBA!C66-AVERAGE(RBA!$C$11:$C$192))</f>
        <v>5.2949605354962515</v>
      </c>
      <c r="H53" s="53">
        <f>(filter!F53-filter!AZ53)</f>
        <v>2.30621973186188</v>
      </c>
      <c r="I53" s="53">
        <f>(filter!F53-filter!U53)</f>
        <v>0.77538815573557862</v>
      </c>
      <c r="J53" s="53">
        <f>filter!B53</f>
        <v>12.256684958102232</v>
      </c>
      <c r="K53" s="53">
        <f>filter!Q53</f>
        <v>12.248945359793041</v>
      </c>
      <c r="L53" s="53">
        <f>(filter!B53-filter!Q53)*100</f>
        <v>0.77395983091914644</v>
      </c>
      <c r="M53" s="53">
        <f>filter!C53</f>
        <v>11.602967245644887</v>
      </c>
      <c r="N53" s="53">
        <f>filter!R53</f>
        <v>11.600923670552845</v>
      </c>
      <c r="O53" s="53">
        <f>(filter!C53-filter!R53)*100</f>
        <v>0.20435750920420048</v>
      </c>
      <c r="P53" s="53">
        <f>LN(RBA!G66)</f>
        <v>4.1075897889721213</v>
      </c>
      <c r="Q53" s="53">
        <f>(filter!D53-filter!S53)*100</f>
        <v>1.2753996852596927</v>
      </c>
      <c r="R53" s="53">
        <f>LN(RBA!F66)</f>
        <v>3.9078647972279725</v>
      </c>
      <c r="S53" s="53">
        <f>RBA!F66/RBA!F62-1</f>
        <v>3.4414267346434269E-2</v>
      </c>
      <c r="T53" s="53">
        <f>filter!I53</f>
        <v>2.4970525966748838</v>
      </c>
      <c r="U53" s="53">
        <f>(filter!I53-AVERAGE(filter!$I$2:$I$179))</f>
        <v>-1.596595011533565</v>
      </c>
      <c r="V53" s="53">
        <f>(filter!I53-filter!BA53)</f>
        <v>-2.8093409848925734</v>
      </c>
      <c r="W53" s="53">
        <f>(filter!I53-filter!X53)</f>
        <v>-1.0448177907548999</v>
      </c>
      <c r="X53" s="53">
        <f>LN(RBA!H66)</f>
        <v>4.0775374439057197</v>
      </c>
      <c r="Y53" s="53">
        <f>(RBA!H66/RBA!H62-1)*1</f>
        <v>6.8840579710144789E-2</v>
      </c>
      <c r="Z53" s="53">
        <f>filter!J53</f>
        <v>10.300998440965905</v>
      </c>
      <c r="AA53" s="53">
        <f>(filter!J53-AVERAGE(filter!$J$2:$J$179))</f>
        <v>6.2727898898480365</v>
      </c>
      <c r="AB53" s="53">
        <f>(filter!J53-filter!BB53)</f>
        <v>4.8365347261584066</v>
      </c>
      <c r="AC53" s="53">
        <f>(filter!J53-filter!Y53)</f>
        <v>5.8886235195786876</v>
      </c>
      <c r="AD53" s="53">
        <f>filter!K53</f>
        <v>7.416666666666667</v>
      </c>
      <c r="AE53" s="53">
        <f>(filter!K53-AVERAGE(filter!$K$2:$K$179))</f>
        <v>2.6738373458188311</v>
      </c>
      <c r="AF53" s="53">
        <f>(filter!K53-filter!BC53)</f>
        <v>-3.7377429830285358E-2</v>
      </c>
      <c r="AG53" s="53">
        <f>(filter!K53-filter!Z53)</f>
        <v>1.2512006665013695</v>
      </c>
      <c r="AH53" s="53">
        <f>filter!O53</f>
        <v>8.5488888888888894</v>
      </c>
      <c r="AI53" s="53">
        <f>(filter!O53-AVERAGE(filter!$O$2:$O$179))</f>
        <v>4.5812213789123648</v>
      </c>
      <c r="AJ53" s="53">
        <f>(filter!O53-filter!BD53)</f>
        <v>2.2271427734190823</v>
      </c>
      <c r="AK53" s="53">
        <f>(filter!O53-filter!AD53)</f>
        <v>1.9213879261593441</v>
      </c>
      <c r="AL53" s="53">
        <f>LN(RBA!K66)</f>
        <v>4.8818772527867464</v>
      </c>
      <c r="AM53" s="53">
        <f>LN(RBA!L66)</f>
        <v>6.515236997844049</v>
      </c>
      <c r="AN53" s="53">
        <f>(filter!L53-filter!AA53)*100</f>
        <v>-2.6177590406412321</v>
      </c>
      <c r="AO53" s="53">
        <f>(filter!M53-filter!AB53)*100</f>
        <v>6.1772682104640708</v>
      </c>
      <c r="AP53" s="53">
        <f>RBA!O66</f>
        <v>115.39831089843292</v>
      </c>
      <c r="AQ53" s="53">
        <f>RBA!Q66</f>
        <v>0.77749999999999997</v>
      </c>
      <c r="AR53" s="53">
        <f t="shared" si="1"/>
        <v>8.6656381034913368E-3</v>
      </c>
      <c r="AS53" s="53">
        <f t="shared" si="2"/>
        <v>1.2861736334405145</v>
      </c>
      <c r="AT53" s="53">
        <f t="shared" si="3"/>
        <v>-4.7483897170382212</v>
      </c>
      <c r="AU53" s="53">
        <f t="shared" si="0"/>
        <v>0.25167163492874789</v>
      </c>
      <c r="AV53" s="53">
        <f>RBA!T66*100</f>
        <v>6.6644259796048821</v>
      </c>
      <c r="AW53" s="53">
        <f>RBA!U66*100</f>
        <v>-4.210220364165612</v>
      </c>
      <c r="AX53" s="53">
        <f t="shared" si="4"/>
        <v>6.6618518255916364</v>
      </c>
      <c r="AY53" s="53">
        <f t="shared" si="5"/>
        <v>-3.9467427733431313</v>
      </c>
      <c r="AZ53" s="53">
        <f>LN(RBA!K66)-LN(RBA!H66)</f>
        <v>0.80433980888102674</v>
      </c>
      <c r="BA53" s="53">
        <f t="shared" si="6"/>
        <v>-5.6650289871917892E-2</v>
      </c>
    </row>
    <row r="54" spans="1:53">
      <c r="A54" s="31">
        <v>33328</v>
      </c>
      <c r="B54" s="53">
        <f>filter!E54</f>
        <v>12.018333333333333</v>
      </c>
      <c r="C54" s="53">
        <f>(RBA!B67-AVERAGE(RBA!$B$11:$B$192))</f>
        <v>5.0216336996337017</v>
      </c>
      <c r="D54" s="53">
        <f>(filter!E54-filter!AY54)</f>
        <v>2.1741487552073995</v>
      </c>
      <c r="E54" s="52">
        <f>(filter!E54-filter!T54)</f>
        <v>0.65647952380205865</v>
      </c>
      <c r="F54" s="52">
        <f>filter!F54</f>
        <v>11.68</v>
      </c>
      <c r="G54" s="53">
        <f>(RBA!C67-AVERAGE(RBA!$C$11:$C$192))</f>
        <v>4.4182938688295845</v>
      </c>
      <c r="H54" s="53">
        <f>(filter!F54-filter!AZ54)</f>
        <v>1.5110210859476076</v>
      </c>
      <c r="I54" s="53">
        <f>(filter!F54-filter!U54)</f>
        <v>0.37448057652484579</v>
      </c>
      <c r="J54" s="53">
        <f>filter!B54</f>
        <v>12.243724821479596</v>
      </c>
      <c r="K54" s="53">
        <f>filter!Q54</f>
        <v>12.254448105935074</v>
      </c>
      <c r="L54" s="53">
        <f>(filter!B54-filter!Q54)*100</f>
        <v>-1.0723284455478321</v>
      </c>
      <c r="M54" s="53">
        <f>filter!C54</f>
        <v>11.605139948958039</v>
      </c>
      <c r="N54" s="53">
        <f>filter!R54</f>
        <v>11.607199945600044</v>
      </c>
      <c r="O54" s="53">
        <f>(filter!C54-filter!R54)*100</f>
        <v>-0.20599966420054017</v>
      </c>
      <c r="P54" s="53">
        <f>LN(RBA!G67)</f>
        <v>4.0943445622221004</v>
      </c>
      <c r="Q54" s="53">
        <f>(filter!D54-filter!S54)*100</f>
        <v>0.16987056712851611</v>
      </c>
      <c r="R54" s="53">
        <f>LN(RBA!F67)</f>
        <v>3.9072348430978963</v>
      </c>
      <c r="S54" s="53">
        <f>RBA!F67/RBA!F63-1</f>
        <v>2.3143534166310209E-2</v>
      </c>
      <c r="T54" s="53">
        <f>filter!I54</f>
        <v>-0.25198165203049172</v>
      </c>
      <c r="U54" s="53">
        <f>(filter!I54-AVERAGE(filter!$I$2:$I$179))</f>
        <v>-4.3456292602389404</v>
      </c>
      <c r="V54" s="53">
        <f>(filter!I54-filter!BA54)</f>
        <v>-5.5260353409750413</v>
      </c>
      <c r="W54" s="53">
        <f>(filter!I54-filter!X54)</f>
        <v>-3.4958452848966886</v>
      </c>
      <c r="X54" s="53">
        <f>LN(RBA!H67)</f>
        <v>4.0758410906575406</v>
      </c>
      <c r="Y54" s="53">
        <f>(RBA!H67/RBA!H63-1)*1</f>
        <v>4.8042704626334531E-2</v>
      </c>
      <c r="Z54" s="53">
        <f>filter!J54</f>
        <v>-0.67854129927136075</v>
      </c>
      <c r="AA54" s="53">
        <f>(filter!J54-AVERAGE(filter!$J$2:$J$179))</f>
        <v>-4.7067498503892296</v>
      </c>
      <c r="AB54" s="53">
        <f>(filter!J54-filter!BB54)</f>
        <v>-6.1047048763804694</v>
      </c>
      <c r="AC54" s="53">
        <f>(filter!J54-filter!Y54)</f>
        <v>-4.7899902286626155</v>
      </c>
      <c r="AD54" s="53">
        <f>filter!K54</f>
        <v>6.333333333333333</v>
      </c>
      <c r="AE54" s="53">
        <f>(filter!K54-AVERAGE(filter!$K$2:$K$179))</f>
        <v>1.5905040124854972</v>
      </c>
      <c r="AF54" s="53">
        <f>(filter!K54-filter!BC54)</f>
        <v>-1.0484117024796431</v>
      </c>
      <c r="AG54" s="53">
        <f>(filter!K54-filter!Z54)</f>
        <v>0.36616171587868873</v>
      </c>
      <c r="AH54" s="53">
        <f>filter!O54</f>
        <v>7.5355555555555567</v>
      </c>
      <c r="AI54" s="53">
        <f>(filter!O54-AVERAGE(filter!$O$2:$O$179))</f>
        <v>3.5678880455790321</v>
      </c>
      <c r="AJ54" s="53">
        <f>(filter!O54-filter!BD54)</f>
        <v>1.2765848695655704</v>
      </c>
      <c r="AK54" s="53">
        <f>(filter!O54-filter!AD54)</f>
        <v>1.054856565062213</v>
      </c>
      <c r="AL54" s="53">
        <f>LN(RBA!K67)</f>
        <v>4.8827110093629802</v>
      </c>
      <c r="AM54" s="53">
        <f>LN(RBA!L67)</f>
        <v>6.5153421223685868</v>
      </c>
      <c r="AN54" s="53">
        <f>(filter!L54-filter!AA54)*100</f>
        <v>-5.4856573097909589</v>
      </c>
      <c r="AO54" s="53">
        <f>(filter!M54-filter!AB54)*100</f>
        <v>4.0179923857124322</v>
      </c>
      <c r="AP54" s="53">
        <f>RBA!O67</f>
        <v>115.93911020385714</v>
      </c>
      <c r="AQ54" s="53">
        <f>RBA!Q67</f>
        <v>0.78173333333333339</v>
      </c>
      <c r="AR54" s="53">
        <f t="shared" si="1"/>
        <v>8.6252171354574639E-3</v>
      </c>
      <c r="AS54" s="53">
        <f t="shared" si="2"/>
        <v>1.279208596281767</v>
      </c>
      <c r="AT54" s="53">
        <f t="shared" si="3"/>
        <v>-4.7530651412560987</v>
      </c>
      <c r="AU54" s="53">
        <f t="shared" si="0"/>
        <v>0.24624160256018671</v>
      </c>
      <c r="AV54" s="53">
        <f>RBA!T67*100</f>
        <v>-0.46754242178774774</v>
      </c>
      <c r="AW54" s="53">
        <f>RBA!U67*100</f>
        <v>0.54300323685612384</v>
      </c>
      <c r="AX54" s="53">
        <f t="shared" si="4"/>
        <v>-0.47011657580099342</v>
      </c>
      <c r="AY54" s="53">
        <f t="shared" si="5"/>
        <v>0.80648082767860452</v>
      </c>
      <c r="AZ54" s="53">
        <f>LN(RBA!K67)-LN(RBA!H67)</f>
        <v>0.80686991870543956</v>
      </c>
      <c r="BA54" s="53">
        <f t="shared" si="6"/>
        <v>0.25301098244128184</v>
      </c>
    </row>
    <row r="55" spans="1:53">
      <c r="A55" s="31">
        <v>33419</v>
      </c>
      <c r="B55" s="53">
        <f>filter!E55</f>
        <v>11.037666666666667</v>
      </c>
      <c r="C55" s="53">
        <f>(RBA!B68-AVERAGE(RBA!$B$11:$B$192))</f>
        <v>4.0409670329670355</v>
      </c>
      <c r="D55" s="53">
        <f>(filter!E55-filter!AY55)</f>
        <v>1.2725042302840635</v>
      </c>
      <c r="E55" s="52">
        <f>(filter!E55-filter!T55)</f>
        <v>0.16194665644989747</v>
      </c>
      <c r="F55" s="52">
        <f>filter!F55</f>
        <v>10.823333333333332</v>
      </c>
      <c r="G55" s="53">
        <f>(RBA!C68-AVERAGE(RBA!$C$11:$C$192))</f>
        <v>3.5616272021629172</v>
      </c>
      <c r="H55" s="53">
        <f>(filter!F55-filter!AZ55)</f>
        <v>0.73582244003333663</v>
      </c>
      <c r="I55" s="53">
        <f>(filter!F55-filter!U55)</f>
        <v>5.4683861359237085E-3</v>
      </c>
      <c r="J55" s="53">
        <f>filter!B55</f>
        <v>12.242067005753549</v>
      </c>
      <c r="K55" s="53">
        <f>filter!Q55</f>
        <v>12.259993634244456</v>
      </c>
      <c r="L55" s="53">
        <f>(filter!B55-filter!Q55)*100</f>
        <v>-1.7926628490906538</v>
      </c>
      <c r="M55" s="53">
        <f>filter!C55</f>
        <v>11.609271471756871</v>
      </c>
      <c r="N55" s="53">
        <f>filter!R55</f>
        <v>11.613373910057417</v>
      </c>
      <c r="O55" s="53">
        <f>(filter!C55-filter!R55)*100</f>
        <v>-0.41024383005456855</v>
      </c>
      <c r="P55" s="53">
        <f>LN(RBA!G68)</f>
        <v>4.0842942263685993</v>
      </c>
      <c r="Q55" s="53">
        <f>(filter!D55-filter!S55)*100</f>
        <v>-0.55470439316520626</v>
      </c>
      <c r="R55" s="53">
        <f>LN(RBA!F68)</f>
        <v>3.9096471568283948</v>
      </c>
      <c r="S55" s="53">
        <f>RBA!F68/RBA!F64-1</f>
        <v>7.7886523598211799E-3</v>
      </c>
      <c r="T55" s="53">
        <f>filter!I55</f>
        <v>0.96492549219939927</v>
      </c>
      <c r="U55" s="53">
        <f>(filter!I55-AVERAGE(filter!$I$2:$I$179))</f>
        <v>-3.1287221160090493</v>
      </c>
      <c r="V55" s="53">
        <f>(filter!I55-filter!BA55)</f>
        <v>-4.2767883041222436</v>
      </c>
      <c r="W55" s="53">
        <f>(filter!I55-filter!X55)</f>
        <v>-1.9998894983725959</v>
      </c>
      <c r="X55" s="53">
        <f>LN(RBA!H68)</f>
        <v>4.0775374439057197</v>
      </c>
      <c r="Y55" s="53">
        <f>(RBA!H68/RBA!H64-1)*1</f>
        <v>3.327495621716281E-2</v>
      </c>
      <c r="Z55" s="53">
        <f>filter!J55</f>
        <v>0.67854129927142215</v>
      </c>
      <c r="AA55" s="53">
        <f>(filter!J55-AVERAGE(filter!$J$2:$J$179))</f>
        <v>-3.349667251846447</v>
      </c>
      <c r="AB55" s="53">
        <f>(filter!J55-filter!BB55)</f>
        <v>-4.7093221401392968</v>
      </c>
      <c r="AC55" s="53">
        <f>(filter!J55-filter!Y55)</f>
        <v>-3.1442894422248244</v>
      </c>
      <c r="AD55" s="53">
        <f>filter!K55</f>
        <v>5.75</v>
      </c>
      <c r="AE55" s="53">
        <f>(filter!K55-AVERAGE(filter!$K$2:$K$179))</f>
        <v>1.0071706791521642</v>
      </c>
      <c r="AF55" s="53">
        <f>(filter!K55-filter!BC55)</f>
        <v>-1.559445975129</v>
      </c>
      <c r="AG55" s="53">
        <f>(filter!K55-filter!Z55)</f>
        <v>-1.554588106642818E-2</v>
      </c>
      <c r="AH55" s="53">
        <f>filter!O55</f>
        <v>6.9877777777777785</v>
      </c>
      <c r="AI55" s="53">
        <f>(filter!O55-AVERAGE(filter!$O$2:$O$179))</f>
        <v>3.0201102678012539</v>
      </c>
      <c r="AJ55" s="53">
        <f>(filter!O55-filter!BD55)</f>
        <v>0.79158252126761308</v>
      </c>
      <c r="AK55" s="53">
        <f>(filter!O55-filter!AD55)</f>
        <v>0.67176380395551227</v>
      </c>
      <c r="AL55" s="53">
        <f>LN(RBA!K68)</f>
        <v>4.902923869067064</v>
      </c>
      <c r="AM55" s="53">
        <f>LN(RBA!L68)</f>
        <v>6.5243769522088551</v>
      </c>
      <c r="AN55" s="53">
        <f>(filter!L55-filter!AA55)*100</f>
        <v>-6.4476945198586932</v>
      </c>
      <c r="AO55" s="53">
        <f>(filter!M55-filter!AB55)*100</f>
        <v>2.8627994598426021</v>
      </c>
      <c r="AP55" s="53">
        <f>RBA!O68</f>
        <v>119.01705958639472</v>
      </c>
      <c r="AQ55" s="53">
        <f>RBA!Q68</f>
        <v>0.77023333333333321</v>
      </c>
      <c r="AR55" s="53">
        <f t="shared" si="1"/>
        <v>8.4021568292409199E-3</v>
      </c>
      <c r="AS55" s="53">
        <f t="shared" si="2"/>
        <v>1.2983078720733978</v>
      </c>
      <c r="AT55" s="53">
        <f t="shared" si="3"/>
        <v>-4.7792668407056356</v>
      </c>
      <c r="AU55" s="53">
        <f t="shared" si="0"/>
        <v>0.2610617797357862</v>
      </c>
      <c r="AV55" s="53">
        <f>RBA!T68*100</f>
        <v>-2.6201699449536875</v>
      </c>
      <c r="AW55" s="53">
        <f>RBA!U68*100</f>
        <v>-1.4820177175599607</v>
      </c>
      <c r="AX55" s="53">
        <f t="shared" si="4"/>
        <v>-2.6227440989669333</v>
      </c>
      <c r="AY55" s="53">
        <f t="shared" si="5"/>
        <v>-1.21854012673748</v>
      </c>
      <c r="AZ55" s="53">
        <f>LN(RBA!K68)-LN(RBA!H68)</f>
        <v>0.82538642516134431</v>
      </c>
      <c r="BA55" s="53">
        <f t="shared" si="6"/>
        <v>1.8516506455904747</v>
      </c>
    </row>
    <row r="56" spans="1:53">
      <c r="A56" s="31">
        <v>33511</v>
      </c>
      <c r="B56" s="53">
        <f>filter!E56</f>
        <v>10.199666666666666</v>
      </c>
      <c r="C56" s="53">
        <f>(RBA!B69-AVERAGE(RBA!$B$11:$B$192))</f>
        <v>3.2029670329670346</v>
      </c>
      <c r="D56" s="53">
        <f>(filter!E56-filter!AY56)</f>
        <v>0.5135263720273926</v>
      </c>
      <c r="E56" s="52">
        <f>(filter!E56-filter!T56)</f>
        <v>-0.18341672410639021</v>
      </c>
      <c r="F56" s="52">
        <f>filter!F56</f>
        <v>10.016666666666666</v>
      </c>
      <c r="G56" s="53">
        <f>(RBA!C69-AVERAGE(RBA!$C$11:$C$192))</f>
        <v>2.7549605354962505</v>
      </c>
      <c r="H56" s="53">
        <f>(filter!F56-filter!AZ56)</f>
        <v>1.0623794119062779E-2</v>
      </c>
      <c r="I56" s="53">
        <f>(filter!F56-filter!U56)</f>
        <v>-0.31046998815851268</v>
      </c>
      <c r="J56" s="53">
        <f>filter!B56</f>
        <v>12.24638891219165</v>
      </c>
      <c r="K56" s="53">
        <f>filter!Q56</f>
        <v>12.265659728998326</v>
      </c>
      <c r="L56" s="53">
        <f>(filter!B56-filter!Q56)*100</f>
        <v>-1.9270816806676194</v>
      </c>
      <c r="M56" s="53">
        <f>filter!C56</f>
        <v>11.621026222732928</v>
      </c>
      <c r="N56" s="53">
        <f>filter!R56</f>
        <v>11.619481036000684</v>
      </c>
      <c r="O56" s="53">
        <f>(filter!C56-filter!R56)*100</f>
        <v>0.15451867322440194</v>
      </c>
      <c r="P56" s="53">
        <f>LN(RBA!G69)</f>
        <v>4.0893320203985564</v>
      </c>
      <c r="Q56" s="53">
        <f>(filter!D56-filter!S56)*100</f>
        <v>0.27750186787303122</v>
      </c>
      <c r="R56" s="53">
        <f>LN(RBA!F69)</f>
        <v>3.9129734343927294</v>
      </c>
      <c r="S56" s="53">
        <f>RBA!F69/RBA!F65-1</f>
        <v>1.1415938770803935E-2</v>
      </c>
      <c r="T56" s="53">
        <f>filter!I56</f>
        <v>1.3305110257337449</v>
      </c>
      <c r="U56" s="53">
        <f>(filter!I56-AVERAGE(filter!$I$2:$I$179))</f>
        <v>-2.7631365824747038</v>
      </c>
      <c r="V56" s="53">
        <f>(filter!I56-filter!BA56)</f>
        <v>-3.8788628779649916</v>
      </c>
      <c r="W56" s="53">
        <f>(filter!I56-filter!X56)</f>
        <v>-1.3770354067559358</v>
      </c>
      <c r="X56" s="53">
        <f>LN(RBA!H69)</f>
        <v>4.0826093060036799</v>
      </c>
      <c r="Y56" s="53">
        <f>(RBA!H69/RBA!H65-1)*1</f>
        <v>3.130434782608682E-2</v>
      </c>
      <c r="Z56" s="53">
        <f>filter!J56</f>
        <v>2.0287448391841396</v>
      </c>
      <c r="AA56" s="53">
        <f>(filter!J56-AVERAGE(filter!$J$2:$J$179))</f>
        <v>-1.9994637119337293</v>
      </c>
      <c r="AB56" s="53">
        <f>(filter!J56-filter!BB56)</f>
        <v>-3.3208184625281891</v>
      </c>
      <c r="AC56" s="53">
        <f>(filter!J56-filter!Y56)</f>
        <v>-1.5234986532003734</v>
      </c>
      <c r="AD56" s="53">
        <f>filter!K56</f>
        <v>5.5</v>
      </c>
      <c r="AE56" s="53">
        <f>(filter!K56-AVERAGE(filter!$K$2:$K$179))</f>
        <v>0.75717067915216418</v>
      </c>
      <c r="AF56" s="53">
        <f>(filter!K56-filter!BC56)</f>
        <v>-1.7371469144450238</v>
      </c>
      <c r="AG56" s="53">
        <f>(filter!K56-filter!Z56)</f>
        <v>-6.5767323203947292E-2</v>
      </c>
      <c r="AH56" s="53">
        <f>filter!O56</f>
        <v>6.6022222222222213</v>
      </c>
      <c r="AI56" s="53">
        <f>(filter!O56-AVERAGE(filter!$O$2:$O$179))</f>
        <v>2.6345547122456967</v>
      </c>
      <c r="AJ56" s="53">
        <f>(filter!O56-filter!BD56)</f>
        <v>0.46880239519187672</v>
      </c>
      <c r="AK56" s="53">
        <f>(filter!O56-filter!AD56)</f>
        <v>0.46504726444128064</v>
      </c>
      <c r="AL56" s="53">
        <f>LN(RBA!K69)</f>
        <v>4.94118517523051</v>
      </c>
      <c r="AM56" s="53">
        <f>LN(RBA!L69)</f>
        <v>6.5362436712002996</v>
      </c>
      <c r="AN56" s="53">
        <f>(filter!L56-filter!AA56)*100</f>
        <v>-5.6408468746642626</v>
      </c>
      <c r="AO56" s="53">
        <f>(filter!M56-filter!AB56)*100</f>
        <v>2.0907255033694838</v>
      </c>
      <c r="AP56" s="53">
        <f>RBA!O69</f>
        <v>120.77214029399697</v>
      </c>
      <c r="AQ56" s="53">
        <f>RBA!Q69</f>
        <v>0.78726666666666667</v>
      </c>
      <c r="AR56" s="53">
        <f t="shared" si="1"/>
        <v>8.2800552972373334E-3</v>
      </c>
      <c r="AS56" s="53">
        <f t="shared" si="2"/>
        <v>1.2702176306207129</v>
      </c>
      <c r="AT56" s="53">
        <f t="shared" si="3"/>
        <v>-4.7939056321969629</v>
      </c>
      <c r="AU56" s="53">
        <f t="shared" si="0"/>
        <v>0.23918824848306544</v>
      </c>
      <c r="AV56" s="53">
        <f>RBA!T69*100</f>
        <v>-1.4638791491327297</v>
      </c>
      <c r="AW56" s="53">
        <f>RBA!U69*100</f>
        <v>2.1873531252720761</v>
      </c>
      <c r="AX56" s="53">
        <f t="shared" si="4"/>
        <v>-1.4664533031459754</v>
      </c>
      <c r="AY56" s="53">
        <f t="shared" si="5"/>
        <v>2.4508307160945568</v>
      </c>
      <c r="AZ56" s="53">
        <f>LN(RBA!K69)-LN(RBA!H69)</f>
        <v>0.85857586922683016</v>
      </c>
      <c r="BA56" s="53">
        <f t="shared" si="6"/>
        <v>3.3189444065485851</v>
      </c>
    </row>
    <row r="57" spans="1:53">
      <c r="A57" s="31">
        <v>33603</v>
      </c>
      <c r="B57" s="53">
        <f>filter!E57</f>
        <v>8.8830000000000009</v>
      </c>
      <c r="C57" s="53">
        <f>(RBA!B70-AVERAGE(RBA!$B$11:$B$192))</f>
        <v>1.8863003663003699</v>
      </c>
      <c r="D57" s="53">
        <f>(filter!E57-filter!AY57)</f>
        <v>-0.72411815289594195</v>
      </c>
      <c r="E57" s="52">
        <f>(filter!E57-filter!T57)</f>
        <v>-1.0098563626391943</v>
      </c>
      <c r="F57" s="52">
        <f>filter!F57</f>
        <v>8.3833333333333346</v>
      </c>
      <c r="G57" s="53">
        <f>(RBA!C70-AVERAGE(RBA!$C$11:$C$192))</f>
        <v>1.1216272021629194</v>
      </c>
      <c r="H57" s="53">
        <f>(filter!F57-filter!AZ57)</f>
        <v>-1.541241518461872</v>
      </c>
      <c r="I57" s="53">
        <f>(filter!F57-filter!U57)</f>
        <v>-1.4588262034937891</v>
      </c>
      <c r="J57" s="53">
        <f>filter!B57</f>
        <v>12.247008233598438</v>
      </c>
      <c r="K57" s="53">
        <f>filter!Q57</f>
        <v>12.271512970331019</v>
      </c>
      <c r="L57" s="53">
        <f>(filter!B57-filter!Q57)*100</f>
        <v>-2.4504736732581023</v>
      </c>
      <c r="M57" s="53">
        <f>filter!C57</f>
        <v>11.622658407621808</v>
      </c>
      <c r="N57" s="53">
        <f>filter!R57</f>
        <v>11.625554231481622</v>
      </c>
      <c r="O57" s="53">
        <f>(filter!C57-filter!R57)*100</f>
        <v>-0.28958238598146835</v>
      </c>
      <c r="P57" s="53">
        <f>LN(RBA!G70)</f>
        <v>4.0792309244120526</v>
      </c>
      <c r="Q57" s="53">
        <f>(filter!D57-filter!S57)*100</f>
        <v>-0.36936278470216521</v>
      </c>
      <c r="R57" s="53">
        <f>LN(RBA!F70)</f>
        <v>3.9218090483790613</v>
      </c>
      <c r="S57" s="53">
        <f>RBA!F70/RBA!F66-1</f>
        <v>1.4041925692570345E-2</v>
      </c>
      <c r="T57" s="53">
        <f>filter!I57</f>
        <v>3.5342455945328677</v>
      </c>
      <c r="U57" s="53">
        <f>(filter!I57-AVERAGE(filter!$I$2:$I$179))</f>
        <v>-0.55940201367558107</v>
      </c>
      <c r="V57" s="53">
        <f>(filter!I57-filter!BA57)</f>
        <v>-1.6427884165429614</v>
      </c>
      <c r="W57" s="53">
        <f>(filter!I57-filter!X57)</f>
        <v>1.0606155949075942</v>
      </c>
      <c r="X57" s="53">
        <f>LN(RBA!H70)</f>
        <v>4.0926765051214034</v>
      </c>
      <c r="Y57" s="53">
        <f>(RBA!H70/RBA!H66-1)*1</f>
        <v>1.5254237288135464E-2</v>
      </c>
      <c r="Z57" s="53">
        <f>filter!J57</f>
        <v>4.0268796470895758</v>
      </c>
      <c r="AA57" s="53">
        <f>(filter!J57-AVERAGE(filter!$J$2:$J$179))</f>
        <v>-1.3289040282931097E-3</v>
      </c>
      <c r="AB57" s="53">
        <f>(filter!J57-filter!BB57)</f>
        <v>-1.2843835169243629</v>
      </c>
      <c r="AC57" s="53">
        <f>(filter!J57-filter!Y57)</f>
        <v>0.72343451125259284</v>
      </c>
      <c r="AD57" s="53">
        <f>filter!K57</f>
        <v>4.583333333333333</v>
      </c>
      <c r="AE57" s="53">
        <f>(filter!K57-AVERAGE(filter!$K$2:$K$179))</f>
        <v>-0.15949598751450278</v>
      </c>
      <c r="AF57" s="53">
        <f>(filter!K57-filter!BC57)</f>
        <v>-2.5815145204277137</v>
      </c>
      <c r="AG57" s="53">
        <f>(filter!K57-filter!Z57)</f>
        <v>-0.78967142656150102</v>
      </c>
      <c r="AH57" s="53">
        <f>filter!O57</f>
        <v>5.8088888888888901</v>
      </c>
      <c r="AI57" s="53">
        <f>(filter!O57-AVERAGE(filter!$O$2:$O$179))</f>
        <v>1.8412213789123655</v>
      </c>
      <c r="AJ57" s="53">
        <f>(filter!O57-filter!BD57)</f>
        <v>-0.26175550866163366</v>
      </c>
      <c r="AK57" s="53">
        <f>(filter!O57-filter!AD57)</f>
        <v>-0.13944195092257505</v>
      </c>
      <c r="AL57" s="53">
        <f>LN(RBA!K70)</f>
        <v>4.9712844391415638</v>
      </c>
      <c r="AM57" s="53">
        <f>LN(RBA!L70)</f>
        <v>6.5402909093914978</v>
      </c>
      <c r="AN57" s="53">
        <f>(filter!L57-filter!AA57)*100</f>
        <v>-5.6860439732791868</v>
      </c>
      <c r="AO57" s="53">
        <f>(filter!M57-filter!AB57)*100</f>
        <v>0.62366195845893202</v>
      </c>
      <c r="AP57" s="53">
        <f>RBA!O70</f>
        <v>117.68294168351589</v>
      </c>
      <c r="AQ57" s="53">
        <f>RBA!Q70</f>
        <v>0.77610000000000001</v>
      </c>
      <c r="AR57" s="53">
        <f t="shared" si="1"/>
        <v>8.4974082538597194E-3</v>
      </c>
      <c r="AS57" s="53">
        <f t="shared" si="2"/>
        <v>1.2884937508053085</v>
      </c>
      <c r="AT57" s="53">
        <f t="shared" si="3"/>
        <v>-4.7679940732913924</v>
      </c>
      <c r="AU57" s="53">
        <f t="shared" si="0"/>
        <v>0.25347390112204382</v>
      </c>
      <c r="AV57" s="53">
        <f>RBA!T70*100</f>
        <v>2.5911558905570509</v>
      </c>
      <c r="AW57" s="53">
        <f>RBA!U70*100</f>
        <v>-1.4285652638978381</v>
      </c>
      <c r="AX57" s="53">
        <f t="shared" si="4"/>
        <v>2.5885817365438051</v>
      </c>
      <c r="AY57" s="53">
        <f t="shared" si="5"/>
        <v>-1.1650876730753574</v>
      </c>
      <c r="AZ57" s="53">
        <f>LN(RBA!K70)-LN(RBA!H70)</f>
        <v>0.87860793402016046</v>
      </c>
      <c r="BA57" s="53">
        <f t="shared" si="6"/>
        <v>2.0032064793330306</v>
      </c>
    </row>
    <row r="58" spans="1:53">
      <c r="A58" s="31">
        <v>33694</v>
      </c>
      <c r="B58" s="53">
        <f>filter!E58</f>
        <v>7.6019999999999994</v>
      </c>
      <c r="C58" s="53">
        <f>(RBA!B71-AVERAGE(RBA!$B$11:$B$192))</f>
        <v>0.60530036630036843</v>
      </c>
      <c r="D58" s="53">
        <f>(filter!E58-filter!AY58)</f>
        <v>-1.9260960111526133</v>
      </c>
      <c r="E58" s="52">
        <f>(filter!E58-filter!T58)</f>
        <v>-1.8118367018016803</v>
      </c>
      <c r="F58" s="52">
        <f>filter!F58</f>
        <v>7.4933333333333323</v>
      </c>
      <c r="G58" s="53">
        <f>(RBA!C71-AVERAGE(RBA!$C$11:$C$192))</f>
        <v>0.2316272021629171</v>
      </c>
      <c r="H58" s="53">
        <f>(filter!F58-filter!AZ58)</f>
        <v>-2.3497734977094797</v>
      </c>
      <c r="I58" s="53">
        <f>(filter!F58-filter!U58)</f>
        <v>-1.8782312065959719</v>
      </c>
      <c r="J58" s="53">
        <f>filter!B58</f>
        <v>12.25462468611234</v>
      </c>
      <c r="K58" s="53">
        <f>filter!Q58</f>
        <v>12.277607894116365</v>
      </c>
      <c r="L58" s="53">
        <f>(filter!B58-filter!Q58)*100</f>
        <v>-2.2983208004024647</v>
      </c>
      <c r="M58" s="53">
        <f>filter!C58</f>
        <v>11.633052418171065</v>
      </c>
      <c r="N58" s="53">
        <f>filter!R58</f>
        <v>11.631627370293721</v>
      </c>
      <c r="O58" s="53">
        <f>(filter!C58-filter!R58)*100</f>
        <v>0.14250478773440989</v>
      </c>
      <c r="P58" s="53">
        <f>LN(RBA!G71)</f>
        <v>4.0826093060036799</v>
      </c>
      <c r="Q58" s="53">
        <f>(filter!D58-filter!S58)*100</f>
        <v>0.35321482494747869</v>
      </c>
      <c r="R58" s="53">
        <f>LN(RBA!F71)</f>
        <v>3.9286592748250486</v>
      </c>
      <c r="S58" s="53">
        <f>RBA!F71/RBA!F67-1</f>
        <v>2.1655582672366336E-2</v>
      </c>
      <c r="T58" s="53">
        <f>filter!I58</f>
        <v>2.7400905783949345</v>
      </c>
      <c r="U58" s="53">
        <f>(filter!I58-AVERAGE(filter!$I$2:$I$179))</f>
        <v>-1.3535570298135142</v>
      </c>
      <c r="V58" s="53">
        <f>(filter!I58-filter!BA58)</f>
        <v>-2.4046035400579879</v>
      </c>
      <c r="W58" s="53">
        <f>(filter!I58-filter!X58)</f>
        <v>0.47631349253936373</v>
      </c>
      <c r="X58" s="53">
        <f>LN(RBA!H71)</f>
        <v>4.0926765051214034</v>
      </c>
      <c r="Y58" s="53">
        <f>(RBA!H71/RBA!H67-1)*1</f>
        <v>1.6977928692699429E-2</v>
      </c>
      <c r="Z58" s="53">
        <f>filter!J58</f>
        <v>0</v>
      </c>
      <c r="AA58" s="53">
        <f>(filter!J58-AVERAGE(filter!$J$2:$J$179))</f>
        <v>-4.0282085511178689</v>
      </c>
      <c r="AB58" s="53">
        <f>(filter!J58-filter!BB58)</f>
        <v>-5.2729630263155487</v>
      </c>
      <c r="AC58" s="53">
        <f>(filter!J58-filter!Y58)</f>
        <v>-3.0792414389763363</v>
      </c>
      <c r="AD58" s="53">
        <f>filter!K58</f>
        <v>4</v>
      </c>
      <c r="AE58" s="53">
        <f>(filter!K58-AVERAGE(filter!$K$2:$K$179))</f>
        <v>-0.74282932084783582</v>
      </c>
      <c r="AF58" s="53">
        <f>(filter!K58-filter!BC58)</f>
        <v>-3.0925487930770705</v>
      </c>
      <c r="AG58" s="53">
        <f>(filter!K58-filter!Z58)</f>
        <v>-1.1923859025897166</v>
      </c>
      <c r="AH58" s="53">
        <f>filter!O58</f>
        <v>5.31</v>
      </c>
      <c r="AI58" s="53">
        <f>(filter!O58-AVERAGE(filter!$O$2:$O$179))</f>
        <v>1.342332490023475</v>
      </c>
      <c r="AJ58" s="53">
        <f>(filter!O58-filter!BD58)</f>
        <v>-0.69786896807070331</v>
      </c>
      <c r="AK58" s="53">
        <f>(filter!O58-filter!AD58)</f>
        <v>-0.44392117189621416</v>
      </c>
      <c r="AL58" s="53">
        <f>LN(RBA!K71)</f>
        <v>5.0077979392760952</v>
      </c>
      <c r="AM58" s="53">
        <f>LN(RBA!L71)</f>
        <v>6.5456800655147314</v>
      </c>
      <c r="AN58" s="53">
        <f>(filter!L58-filter!AA58)*100</f>
        <v>-5.1220131667158775</v>
      </c>
      <c r="AO58" s="53">
        <f>(filter!M58-filter!AB58)*100</f>
        <v>-0.63652956779236547</v>
      </c>
      <c r="AP58" s="53">
        <f>RBA!O71</f>
        <v>112.3204279685668</v>
      </c>
      <c r="AQ58" s="53">
        <f>RBA!Q71</f>
        <v>0.75760000000000005</v>
      </c>
      <c r="AR58" s="53">
        <f t="shared" si="1"/>
        <v>8.9030999799952059E-3</v>
      </c>
      <c r="AS58" s="53">
        <f t="shared" si="2"/>
        <v>1.3199577613516367</v>
      </c>
      <c r="AT58" s="53">
        <f t="shared" si="3"/>
        <v>-4.7213557505316981</v>
      </c>
      <c r="AU58" s="53">
        <f t="shared" si="0"/>
        <v>0.27759973711026853</v>
      </c>
      <c r="AV58" s="53">
        <f>RBA!T71*100</f>
        <v>4.6638322759694262</v>
      </c>
      <c r="AW58" s="53">
        <f>RBA!U71*100</f>
        <v>-2.4125835988224598</v>
      </c>
      <c r="AX58" s="53">
        <f t="shared" si="4"/>
        <v>4.6612581219561804</v>
      </c>
      <c r="AY58" s="53">
        <f t="shared" si="5"/>
        <v>-2.1491060079999791</v>
      </c>
      <c r="AZ58" s="53">
        <f>LN(RBA!K71)-LN(RBA!H71)</f>
        <v>0.91512143415469183</v>
      </c>
      <c r="BA58" s="53">
        <f t="shared" si="6"/>
        <v>3.6513500134531363</v>
      </c>
    </row>
    <row r="59" spans="1:53">
      <c r="A59" s="31">
        <v>33785</v>
      </c>
      <c r="B59" s="53">
        <f>filter!E59</f>
        <v>6.9219999999999997</v>
      </c>
      <c r="C59" s="53">
        <f>(RBA!B72-AVERAGE(RBA!$B$11:$B$192))</f>
        <v>-7.4699633699631285E-2</v>
      </c>
      <c r="D59" s="53">
        <f>(filter!E59-filter!AY59)</f>
        <v>-2.5270738694092829</v>
      </c>
      <c r="E59" s="52">
        <f>(filter!E59-filter!T59)</f>
        <v>-2.0321910240203556</v>
      </c>
      <c r="F59" s="52">
        <f>filter!F59</f>
        <v>6.7199999999999989</v>
      </c>
      <c r="G59" s="53">
        <f>(RBA!C72-AVERAGE(RBA!$C$11:$C$192))</f>
        <v>-0.54170613117041633</v>
      </c>
      <c r="H59" s="53">
        <f>(filter!F59-filter!AZ59)</f>
        <v>-3.0416388102904186</v>
      </c>
      <c r="I59" s="53">
        <f>(filter!F59-filter!U59)</f>
        <v>-2.2030708444805995</v>
      </c>
      <c r="J59" s="53">
        <f>filter!B59</f>
        <v>12.261758030551231</v>
      </c>
      <c r="K59" s="53">
        <f>filter!Q59</f>
        <v>12.283983720767733</v>
      </c>
      <c r="L59" s="53">
        <f>(filter!B59-filter!Q59)*100</f>
        <v>-2.2225690216501448</v>
      </c>
      <c r="M59" s="53">
        <f>filter!C59</f>
        <v>11.642065981793319</v>
      </c>
      <c r="N59" s="53">
        <f>filter!R59</f>
        <v>11.637732516340554</v>
      </c>
      <c r="O59" s="53">
        <f>(filter!C59-filter!R59)*100</f>
        <v>0.43334654527651395</v>
      </c>
      <c r="P59" s="53">
        <f>LN(RBA!G72)</f>
        <v>4.0724397268340509</v>
      </c>
      <c r="Q59" s="53">
        <f>(filter!D59-filter!S59)*100</f>
        <v>-0.27060186899721117</v>
      </c>
      <c r="R59" s="53">
        <f>LN(RBA!F72)</f>
        <v>3.9252104846934643</v>
      </c>
      <c r="S59" s="53">
        <f>RBA!F72/RBA!F68-1</f>
        <v>1.568506718858087E-2</v>
      </c>
      <c r="T59" s="53">
        <f>filter!I59</f>
        <v>-1.3795160526337809</v>
      </c>
      <c r="U59" s="53">
        <f>(filter!I59-AVERAGE(filter!$I$2:$I$179))</f>
        <v>-5.4731636608422294</v>
      </c>
      <c r="V59" s="53">
        <f>(filter!I59-filter!BA59)</f>
        <v>-6.4918702784637965</v>
      </c>
      <c r="W59" s="53">
        <f>(filter!I59-filter!X59)</f>
        <v>-3.4588780224379674</v>
      </c>
      <c r="X59" s="53">
        <f>LN(RBA!H72)</f>
        <v>4.0893320203985564</v>
      </c>
      <c r="Y59" s="53">
        <f>(RBA!H72/RBA!H68-1)*1</f>
        <v>1.1864406779661163E-2</v>
      </c>
      <c r="Z59" s="53">
        <f>filter!J59</f>
        <v>-1.3377938891388548</v>
      </c>
      <c r="AA59" s="53">
        <f>(filter!J59-AVERAGE(filter!$J$2:$J$179))</f>
        <v>-5.3660024402567235</v>
      </c>
      <c r="AB59" s="53">
        <f>(filter!J59-filter!BB59)</f>
        <v>-6.5724567777560132</v>
      </c>
      <c r="AC59" s="53">
        <f>(filter!J59-filter!Y59)</f>
        <v>-4.2206842046336401</v>
      </c>
      <c r="AD59" s="53">
        <f>filter!K59</f>
        <v>3.75</v>
      </c>
      <c r="AE59" s="53">
        <f>(filter!K59-AVERAGE(filter!$K$2:$K$179))</f>
        <v>-0.99282932084783582</v>
      </c>
      <c r="AF59" s="53">
        <f>(filter!K59-filter!BC59)</f>
        <v>-3.2702497323930944</v>
      </c>
      <c r="AG59" s="53">
        <f>(filter!K59-filter!Z59)</f>
        <v>-1.2785449180976229</v>
      </c>
      <c r="AH59" s="53">
        <f>filter!O59</f>
        <v>4.6399999999999997</v>
      </c>
      <c r="AI59" s="53">
        <f>(filter!O59-AVERAGE(filter!$O$2:$O$179))</f>
        <v>0.67233249002347506</v>
      </c>
      <c r="AJ59" s="53">
        <f>(filter!O59-filter!BD59)</f>
        <v>-1.3050935385908824</v>
      </c>
      <c r="AK59" s="53">
        <f>(filter!O59-filter!AD59)</f>
        <v>-0.91829835479823174</v>
      </c>
      <c r="AL59" s="53">
        <f>LN(RBA!K72)</f>
        <v>5.0422050180625497</v>
      </c>
      <c r="AM59" s="53">
        <f>LN(RBA!L72)</f>
        <v>6.5556356580726503</v>
      </c>
      <c r="AN59" s="53">
        <f>(filter!L59-filter!AA59)*100</f>
        <v>-4.7936216332457704</v>
      </c>
      <c r="AO59" s="53">
        <f>(filter!M59-filter!AB59)*100</f>
        <v>-1.3820652799748423</v>
      </c>
      <c r="AP59" s="53">
        <f>RBA!O72</f>
        <v>113.44963942110047</v>
      </c>
      <c r="AQ59" s="53">
        <f>RBA!Q72</f>
        <v>0.7556666666666666</v>
      </c>
      <c r="AR59" s="53">
        <f t="shared" si="1"/>
        <v>8.8144837224930859E-3</v>
      </c>
      <c r="AS59" s="53">
        <f t="shared" si="2"/>
        <v>1.3233348037053376</v>
      </c>
      <c r="AT59" s="53">
        <f t="shared" si="3"/>
        <v>-4.7313590329140611</v>
      </c>
      <c r="AU59" s="53">
        <f t="shared" si="0"/>
        <v>0.2801549171427179</v>
      </c>
      <c r="AV59" s="53">
        <f>RBA!T72*100</f>
        <v>-1.0003282382363032</v>
      </c>
      <c r="AW59" s="53">
        <f>RBA!U72*100</f>
        <v>-0.25551800324493668</v>
      </c>
      <c r="AX59" s="53">
        <f t="shared" si="4"/>
        <v>-1.002902392249549</v>
      </c>
      <c r="AY59" s="53">
        <f t="shared" si="5"/>
        <v>7.9595875775440028E-3</v>
      </c>
      <c r="AZ59" s="53">
        <f>LN(RBA!K72)-LN(RBA!H72)</f>
        <v>0.95287299766399336</v>
      </c>
      <c r="BA59" s="53">
        <f t="shared" si="6"/>
        <v>3.7751563509301533</v>
      </c>
    </row>
    <row r="60" spans="1:53">
      <c r="A60" s="31">
        <v>33877</v>
      </c>
      <c r="B60" s="53">
        <f>filter!E60</f>
        <v>5.8456666666666663</v>
      </c>
      <c r="C60" s="53">
        <f>(RBA!B73-AVERAGE(RBA!$B$11:$B$192))</f>
        <v>-1.1510329670329646</v>
      </c>
      <c r="D60" s="53">
        <f>(filter!E60-filter!AY60)</f>
        <v>-3.5243850609992844</v>
      </c>
      <c r="E60" s="52">
        <f>(filter!E60-filter!T60)</f>
        <v>-2.6752868804497716</v>
      </c>
      <c r="F60" s="52">
        <f>filter!F60</f>
        <v>5.7700000000000005</v>
      </c>
      <c r="G60" s="53">
        <f>(RBA!C73-AVERAGE(RBA!$C$11:$C$192))</f>
        <v>-1.4917061311704147</v>
      </c>
      <c r="H60" s="53">
        <f>(filter!F60-filter!AZ60)</f>
        <v>-3.9101707895380224</v>
      </c>
      <c r="I60" s="53">
        <f>(filter!F60-filter!U60)</f>
        <v>-2.7332237363257574</v>
      </c>
      <c r="J60" s="53">
        <f>filter!B60</f>
        <v>12.271574764757949</v>
      </c>
      <c r="K60" s="53">
        <f>filter!Q60</f>
        <v>12.290665306193487</v>
      </c>
      <c r="L60" s="53">
        <f>(filter!B60-filter!Q60)*100</f>
        <v>-1.9090541435538455</v>
      </c>
      <c r="M60" s="53">
        <f>filter!C60</f>
        <v>11.64408529766825</v>
      </c>
      <c r="N60" s="53">
        <f>filter!R60</f>
        <v>11.643902624180617</v>
      </c>
      <c r="O60" s="53">
        <f>(filter!C60-filter!R60)*100</f>
        <v>1.826734876324565E-2</v>
      </c>
      <c r="P60" s="53">
        <f>LN(RBA!G73)</f>
        <v>4.0552571735140539</v>
      </c>
      <c r="Q60" s="53">
        <f>(filter!D60-filter!S60)*100</f>
        <v>-1.6006276965933708</v>
      </c>
      <c r="R60" s="53">
        <f>LN(RBA!F73)</f>
        <v>3.9249808034602349</v>
      </c>
      <c r="S60" s="53">
        <f>RBA!F73/RBA!F69-1</f>
        <v>1.207974692257463E-2</v>
      </c>
      <c r="T60" s="53">
        <f>filter!I60</f>
        <v>-9.1872493291751567E-2</v>
      </c>
      <c r="U60" s="53">
        <f>(filter!I60-AVERAGE(filter!$I$2:$I$179))</f>
        <v>-4.1855201015002006</v>
      </c>
      <c r="V60" s="53">
        <f>(filter!I60-filter!BA60)</f>
        <v>-5.1718868264988602</v>
      </c>
      <c r="W60" s="53">
        <f>(filter!I60-filter!X60)</f>
        <v>-2.0139291193193238</v>
      </c>
      <c r="X60" s="53">
        <f>LN(RBA!H73)</f>
        <v>4.0910056609565864</v>
      </c>
      <c r="Y60" s="53">
        <f>(RBA!H73/RBA!H69-1)*1</f>
        <v>8.4317032040472917E-3</v>
      </c>
      <c r="Z60" s="53">
        <f>filter!J60</f>
        <v>0.66945622321178877</v>
      </c>
      <c r="AA60" s="53">
        <f>(filter!J60-AVERAGE(filter!$J$2:$J$179))</f>
        <v>-3.35875232790608</v>
      </c>
      <c r="AB60" s="53">
        <f>(filter!J60-filter!BB60)</f>
        <v>-4.5269065277069789</v>
      </c>
      <c r="AC60" s="53">
        <f>(filter!J60-filter!Y60)</f>
        <v>-2.0462689299733938</v>
      </c>
      <c r="AD60" s="53">
        <f>filter!K60</f>
        <v>3.1666666666666665</v>
      </c>
      <c r="AE60" s="53">
        <f>(filter!K60-AVERAGE(filter!$K$2:$K$179))</f>
        <v>-1.5761626541811693</v>
      </c>
      <c r="AF60" s="53">
        <f>(filter!K60-filter!BC60)</f>
        <v>-3.7812840050424508</v>
      </c>
      <c r="AG60" s="53">
        <f>(filter!K60-filter!Z60)</f>
        <v>-1.7187040653717962</v>
      </c>
      <c r="AH60" s="53">
        <f>filter!O60</f>
        <v>3.9499999999999997</v>
      </c>
      <c r="AI60" s="53">
        <f>(filter!O60-AVERAGE(filter!$O$2:$O$179))</f>
        <v>-1.7667509976524887E-2</v>
      </c>
      <c r="AJ60" s="53">
        <f>(filter!O60-filter!BD60)</f>
        <v>-1.9323181091110615</v>
      </c>
      <c r="AK60" s="53">
        <f>(filter!O60-filter!AD60)</f>
        <v>-1.4155373385481282</v>
      </c>
      <c r="AL60" s="53">
        <f>LN(RBA!K73)</f>
        <v>5.1452710766576502</v>
      </c>
      <c r="AM60" s="53">
        <f>LN(RBA!L73)</f>
        <v>6.5713016421879464</v>
      </c>
      <c r="AN60" s="53">
        <f>(filter!L60-filter!AA60)*100</f>
        <v>2.3860705799165771</v>
      </c>
      <c r="AO60" s="53">
        <f>(filter!M60-filter!AB60)*100</f>
        <v>-1.5128198896948497</v>
      </c>
      <c r="AP60" s="53">
        <f>RBA!O73</f>
        <v>106.09901434381004</v>
      </c>
      <c r="AQ60" s="53">
        <f>RBA!Q73</f>
        <v>0.72386666666666655</v>
      </c>
      <c r="AR60" s="53">
        <f t="shared" si="1"/>
        <v>9.4251582466123203E-3</v>
      </c>
      <c r="AS60" s="53">
        <f t="shared" si="2"/>
        <v>1.38146988395653</v>
      </c>
      <c r="AT60" s="53">
        <f t="shared" si="3"/>
        <v>-4.6643727556975216</v>
      </c>
      <c r="AU60" s="53">
        <f t="shared" si="0"/>
        <v>0.32314806561895093</v>
      </c>
      <c r="AV60" s="53">
        <f>RBA!T73*100</f>
        <v>6.6986277216539492</v>
      </c>
      <c r="AW60" s="53">
        <f>RBA!U73*100</f>
        <v>-4.2993148476233038</v>
      </c>
      <c r="AX60" s="53">
        <f t="shared" si="4"/>
        <v>6.6960535676407034</v>
      </c>
      <c r="AY60" s="53">
        <f t="shared" si="5"/>
        <v>-4.0358372568008232</v>
      </c>
      <c r="AZ60" s="53">
        <f>LN(RBA!K73)-LN(RBA!H73)</f>
        <v>1.0542654157010638</v>
      </c>
      <c r="BA60" s="53">
        <f t="shared" si="6"/>
        <v>10.139241803707044</v>
      </c>
    </row>
    <row r="61" spans="1:53">
      <c r="A61" s="31">
        <v>33969</v>
      </c>
      <c r="B61" s="53">
        <f>filter!E61</f>
        <v>5.7676666666666669</v>
      </c>
      <c r="C61" s="53">
        <f>(RBA!B74-AVERAGE(RBA!$B$11:$B$192))</f>
        <v>-1.2290329670329641</v>
      </c>
      <c r="D61" s="53">
        <f>(filter!E61-filter!AY61)</f>
        <v>-3.5233629192559537</v>
      </c>
      <c r="E61" s="52">
        <f>(filter!E61-filter!T61)</f>
        <v>-2.3522217028544645</v>
      </c>
      <c r="F61" s="52">
        <f>filter!F61</f>
        <v>5.88</v>
      </c>
      <c r="G61" s="53">
        <f>(RBA!C74-AVERAGE(RBA!$C$11:$C$192))</f>
        <v>-1.3817061311704153</v>
      </c>
      <c r="H61" s="53">
        <f>(filter!F61-filter!AZ61)</f>
        <v>-3.7187027687856284</v>
      </c>
      <c r="I61" s="53">
        <f>(filter!F61-filter!U61)</f>
        <v>-2.237191582031735</v>
      </c>
      <c r="J61" s="53">
        <f>filter!B61</f>
        <v>12.292089778422906</v>
      </c>
      <c r="K61" s="53">
        <f>filter!Q61</f>
        <v>12.297663615245609</v>
      </c>
      <c r="L61" s="53">
        <f>(filter!B61-filter!Q61)*100</f>
        <v>-0.55738368227036261</v>
      </c>
      <c r="M61" s="53">
        <f>filter!C61</f>
        <v>11.647368941519719</v>
      </c>
      <c r="N61" s="53">
        <f>filter!R61</f>
        <v>11.650173356788315</v>
      </c>
      <c r="O61" s="53">
        <f>(filter!C61-filter!R61)*100</f>
        <v>-0.28044152685957613</v>
      </c>
      <c r="P61" s="53">
        <f>LN(RBA!G74)</f>
        <v>4.0412953411322849</v>
      </c>
      <c r="Q61" s="53">
        <f>(filter!D61-filter!S61)*100</f>
        <v>-2.6266375139592846</v>
      </c>
      <c r="R61" s="53">
        <f>LN(RBA!F74)</f>
        <v>3.9243206249963993</v>
      </c>
      <c r="S61" s="53">
        <f>RBA!F74/RBA!F70-1</f>
        <v>2.5147332680601764E-3</v>
      </c>
      <c r="T61" s="53">
        <f>filter!I61</f>
        <v>-0.26407138553434339</v>
      </c>
      <c r="U61" s="53">
        <f>(filter!I61-AVERAGE(filter!$I$2:$I$179))</f>
        <v>-4.3577189937427923</v>
      </c>
      <c r="V61" s="53">
        <f>(filter!I61-filter!BA61)</f>
        <v>-5.3117458261185453</v>
      </c>
      <c r="W61" s="53">
        <f>(filter!I61-filter!X61)</f>
        <v>-2.0554426158524985</v>
      </c>
      <c r="X61" s="53">
        <f>LN(RBA!H74)</f>
        <v>4.0960098415411617</v>
      </c>
      <c r="Y61" s="53">
        <f>(RBA!H74/RBA!H70-1)*1</f>
        <v>3.3388981636059967E-3</v>
      </c>
      <c r="Z61" s="53">
        <f>filter!J61</f>
        <v>2.0016722338303801</v>
      </c>
      <c r="AA61" s="53">
        <f>(filter!J61-AVERAGE(filter!$J$2:$J$179))</f>
        <v>-2.0265363172874888</v>
      </c>
      <c r="AB61" s="53">
        <f>(filter!J61-filter!BB61)</f>
        <v>-3.1563903793899986</v>
      </c>
      <c r="AC61" s="53">
        <f>(filter!J61-filter!Y61)</f>
        <v>-0.57476917838210317</v>
      </c>
      <c r="AD61" s="53">
        <f>filter!K61</f>
        <v>3</v>
      </c>
      <c r="AE61" s="53">
        <f>(filter!K61-AVERAGE(filter!$K$2:$K$179))</f>
        <v>-1.7428293208478358</v>
      </c>
      <c r="AF61" s="53">
        <f>(filter!K61-filter!BC61)</f>
        <v>-3.8756516110251411</v>
      </c>
      <c r="AG61" s="53">
        <f>(filter!K61-filter!Z61)</f>
        <v>-1.7659531794583323</v>
      </c>
      <c r="AH61" s="53">
        <f>filter!O61</f>
        <v>4.6999999999999993</v>
      </c>
      <c r="AI61" s="53">
        <f>(filter!O61-AVERAGE(filter!$O$2:$O$179))</f>
        <v>0.73233249002347467</v>
      </c>
      <c r="AJ61" s="53">
        <f>(filter!O61-filter!BD61)</f>
        <v>-1.1195426796312411</v>
      </c>
      <c r="AK61" s="53">
        <f>(filter!O61-filter!AD61)</f>
        <v>-0.47913913670476482</v>
      </c>
      <c r="AL61" s="53">
        <f>LN(RBA!K74)</f>
        <v>5.1627954226616506</v>
      </c>
      <c r="AM61" s="53">
        <f>LN(RBA!L74)</f>
        <v>6.5789483883858777</v>
      </c>
      <c r="AN61" s="53">
        <f>(filter!L61-filter!AA61)*100</f>
        <v>1.010390083430579</v>
      </c>
      <c r="AO61" s="53">
        <f>(filter!M61-filter!AB61)*100</f>
        <v>-2.4151627775021112</v>
      </c>
      <c r="AP61" s="53">
        <f>RBA!O74</f>
        <v>102.96614925838725</v>
      </c>
      <c r="AQ61" s="53">
        <f>RBA!Q74</f>
        <v>0.68856666666666655</v>
      </c>
      <c r="AR61" s="53">
        <f t="shared" si="1"/>
        <v>9.7119296701147981E-3</v>
      </c>
      <c r="AS61" s="53">
        <f t="shared" si="2"/>
        <v>1.4522922011908799</v>
      </c>
      <c r="AT61" s="53">
        <f t="shared" si="3"/>
        <v>-4.6344002862362315</v>
      </c>
      <c r="AU61" s="53">
        <f t="shared" si="0"/>
        <v>0.37314313664603987</v>
      </c>
      <c r="AV61" s="53">
        <f>RBA!T74*100</f>
        <v>2.9972469461290174</v>
      </c>
      <c r="AW61" s="53">
        <f>RBA!U74*100</f>
        <v>-4.9995071027089004</v>
      </c>
      <c r="AX61" s="53">
        <f t="shared" si="4"/>
        <v>2.9946727921157716</v>
      </c>
      <c r="AY61" s="53">
        <f t="shared" si="5"/>
        <v>-4.7360295118864197</v>
      </c>
      <c r="AZ61" s="53">
        <f>LN(RBA!K74)-LN(RBA!H74)</f>
        <v>1.0667855811204889</v>
      </c>
      <c r="BA61" s="53">
        <f t="shared" si="6"/>
        <v>1.2520165419425133</v>
      </c>
    </row>
    <row r="62" spans="1:53">
      <c r="A62" s="31">
        <v>34059</v>
      </c>
      <c r="B62" s="53">
        <f>filter!E62</f>
        <v>5.7023333333333328</v>
      </c>
      <c r="C62" s="53">
        <f>(RBA!B75-AVERAGE(RBA!$B$11:$B$192))</f>
        <v>-1.2943663003662982</v>
      </c>
      <c r="D62" s="53">
        <f>(filter!E62-filter!AY62)</f>
        <v>-3.5096741108459577</v>
      </c>
      <c r="E62" s="52">
        <f>(filter!E62-filter!T62)</f>
        <v>-2.052754202032026</v>
      </c>
      <c r="F62" s="52">
        <f>filter!F62</f>
        <v>5.6933333333333325</v>
      </c>
      <c r="G62" s="53">
        <f>(RBA!C75-AVERAGE(RBA!$C$11:$C$192))</f>
        <v>-1.5683727978370827</v>
      </c>
      <c r="H62" s="53">
        <f>(filter!F62-filter!AZ62)</f>
        <v>-3.8239014146998995</v>
      </c>
      <c r="I62" s="53">
        <f>(filter!F62-filter!U62)</f>
        <v>-2.075101149996943</v>
      </c>
      <c r="J62" s="53">
        <f>filter!B62</f>
        <v>12.299139401649459</v>
      </c>
      <c r="K62" s="53">
        <f>filter!Q62</f>
        <v>12.30497768118768</v>
      </c>
      <c r="L62" s="53">
        <f>(filter!B62-filter!Q62)*100</f>
        <v>-0.5838279538220803</v>
      </c>
      <c r="M62" s="53">
        <f>filter!C62</f>
        <v>11.646931744817962</v>
      </c>
      <c r="N62" s="53">
        <f>filter!R62</f>
        <v>11.656580491308983</v>
      </c>
      <c r="O62" s="53">
        <f>(filter!C62-filter!R62)*100</f>
        <v>-0.96487464910204324</v>
      </c>
      <c r="P62" s="53">
        <f>LN(RBA!G75)</f>
        <v>4.0430512678345503</v>
      </c>
      <c r="Q62" s="53">
        <f>(filter!D62-filter!S62)*100</f>
        <v>-2.1110714791817919</v>
      </c>
      <c r="R62" s="53">
        <f>LN(RBA!F75)</f>
        <v>3.934140355115324</v>
      </c>
      <c r="S62" s="53">
        <f>RBA!F75/RBA!F71-1</f>
        <v>5.496128892485741E-3</v>
      </c>
      <c r="T62" s="53">
        <f>filter!I62</f>
        <v>3.9278920475699461</v>
      </c>
      <c r="U62" s="53">
        <f>(filter!I62-AVERAGE(filter!$I$2:$I$179))</f>
        <v>-0.16575556063850261</v>
      </c>
      <c r="V62" s="53">
        <f>(filter!I62-filter!BA62)</f>
        <v>-1.087442500391349</v>
      </c>
      <c r="W62" s="53">
        <f>(filter!I62-filter!X62)</f>
        <v>2.2423347948011587</v>
      </c>
      <c r="X62" s="53">
        <f>LN(RBA!H75)</f>
        <v>4.1042948930752692</v>
      </c>
      <c r="Y62" s="53">
        <f>(RBA!H75/RBA!H71-1)*1</f>
        <v>1.1686143572620988E-2</v>
      </c>
      <c r="Z62" s="53">
        <f>filter!J62</f>
        <v>3.3140206136427457</v>
      </c>
      <c r="AA62" s="53">
        <f>(filter!J62-AVERAGE(filter!$J$2:$J$179))</f>
        <v>-0.71418793747512321</v>
      </c>
      <c r="AB62" s="53">
        <f>(filter!J62-filter!BB62)</f>
        <v>-1.805741861879242</v>
      </c>
      <c r="AC62" s="53">
        <f>(filter!J62-filter!Y62)</f>
        <v>0.85156497898233585</v>
      </c>
      <c r="AD62" s="53">
        <f>filter!K62</f>
        <v>3</v>
      </c>
      <c r="AE62" s="53">
        <f>(filter!K62-AVERAGE(filter!$K$2:$K$179))</f>
        <v>-1.7428293208478358</v>
      </c>
      <c r="AF62" s="53">
        <f>(filter!K62-filter!BC62)</f>
        <v>-3.8033525503411649</v>
      </c>
      <c r="AG62" s="53">
        <f>(filter!K62-filter!Z62)</f>
        <v>-1.6723079053624712</v>
      </c>
      <c r="AH62" s="53">
        <f>filter!O62</f>
        <v>3.9455555555555546</v>
      </c>
      <c r="AI62" s="53">
        <f>(filter!O62-AVERAGE(filter!$O$2:$O$179))</f>
        <v>-2.2111954420970026E-2</v>
      </c>
      <c r="AJ62" s="53">
        <f>(filter!O62-filter!BD62)</f>
        <v>-1.811211694595865</v>
      </c>
      <c r="AK62" s="53">
        <f>(filter!O62-filter!AD62)</f>
        <v>-1.0561644964348544</v>
      </c>
      <c r="AL62" s="53">
        <f>LN(RBA!K75)</f>
        <v>5.1995958748298534</v>
      </c>
      <c r="AM62" s="53">
        <f>LN(RBA!L75)</f>
        <v>6.5972984869402049</v>
      </c>
      <c r="AN62" s="53">
        <f>(filter!L62-filter!AA62)*100</f>
        <v>1.5730233093480983</v>
      </c>
      <c r="AO62" s="53">
        <f>(filter!M62-filter!AB62)*100</f>
        <v>-2.2292958366649351</v>
      </c>
      <c r="AP62" s="53">
        <f>RBA!O75</f>
        <v>102.24220529871644</v>
      </c>
      <c r="AQ62" s="53">
        <f>RBA!Q75</f>
        <v>0.69336666666666658</v>
      </c>
      <c r="AR62" s="53">
        <f t="shared" si="1"/>
        <v>9.7806967003337322E-3</v>
      </c>
      <c r="AS62" s="53">
        <f t="shared" si="2"/>
        <v>1.4422383539252923</v>
      </c>
      <c r="AT62" s="53">
        <f t="shared" si="3"/>
        <v>-4.6273445602197256</v>
      </c>
      <c r="AU62" s="53">
        <f t="shared" si="0"/>
        <v>0.36619631918746459</v>
      </c>
      <c r="AV62" s="53">
        <f>RBA!T75*100</f>
        <v>0.70557260165058366</v>
      </c>
      <c r="AW62" s="53">
        <f>RBA!U75*100</f>
        <v>0.69468174585753384</v>
      </c>
      <c r="AX62" s="53">
        <f t="shared" si="4"/>
        <v>0.70299844763733799</v>
      </c>
      <c r="AY62" s="53">
        <f t="shared" si="5"/>
        <v>0.95815933668001452</v>
      </c>
      <c r="AZ62" s="53">
        <f>LN(RBA!K75)-LN(RBA!H75)</f>
        <v>1.0953009817545842</v>
      </c>
      <c r="BA62" s="53">
        <f t="shared" si="6"/>
        <v>2.85154006340953</v>
      </c>
    </row>
    <row r="63" spans="1:53">
      <c r="A63" s="31">
        <v>34150</v>
      </c>
      <c r="B63" s="53">
        <f>filter!E63</f>
        <v>5.2593333333333341</v>
      </c>
      <c r="C63" s="53">
        <f>(RBA!B76-AVERAGE(RBA!$B$11:$B$192))</f>
        <v>-1.7373663003662969</v>
      </c>
      <c r="D63" s="53">
        <f>(filter!E63-filter!AY63)</f>
        <v>-3.8736519691026263</v>
      </c>
      <c r="E63" s="52">
        <f>(filter!E63-filter!T63)</f>
        <v>-2.169839616882423</v>
      </c>
      <c r="F63" s="52">
        <f>filter!F63</f>
        <v>5.2133333333333338</v>
      </c>
      <c r="G63" s="53">
        <f>(RBA!C76-AVERAGE(RBA!$C$11:$C$192))</f>
        <v>-2.0483727978370814</v>
      </c>
      <c r="H63" s="53">
        <f>(filter!F63-filter!AZ63)</f>
        <v>-4.2224333939475054</v>
      </c>
      <c r="I63" s="53">
        <f>(filter!F63-filter!U63)</f>
        <v>-2.2456809638810222</v>
      </c>
      <c r="J63" s="53">
        <f>filter!B63</f>
        <v>12.304962773303497</v>
      </c>
      <c r="K63" s="53">
        <f>filter!Q63</f>
        <v>12.312603053635268</v>
      </c>
      <c r="L63" s="53">
        <f>(filter!B63-filter!Q63)*100</f>
        <v>-0.76402803317705548</v>
      </c>
      <c r="M63" s="53">
        <f>filter!C63</f>
        <v>11.65486763761084</v>
      </c>
      <c r="N63" s="53">
        <f>filter!R63</f>
        <v>11.663158052128413</v>
      </c>
      <c r="O63" s="53">
        <f>(filter!C63-filter!R63)*100</f>
        <v>-0.82904145175728416</v>
      </c>
      <c r="P63" s="53">
        <f>LN(RBA!G76)</f>
        <v>4.0127729085282891</v>
      </c>
      <c r="Q63" s="53">
        <f>(filter!D63-filter!S63)*100</f>
        <v>-4.8396364257381919</v>
      </c>
      <c r="R63" s="53">
        <f>LN(RBA!F76)</f>
        <v>3.9382577845837226</v>
      </c>
      <c r="S63" s="53">
        <f>RBA!F76/RBA!F72-1</f>
        <v>1.3132787296152637E-2</v>
      </c>
      <c r="T63" s="53">
        <f>filter!I63</f>
        <v>1.6469717873595036</v>
      </c>
      <c r="U63" s="53">
        <f>(filter!I63-AVERAGE(filter!$I$2:$I$179))</f>
        <v>-2.4466758208489452</v>
      </c>
      <c r="V63" s="53">
        <f>(filter!I63-filter!BA63)</f>
        <v>-3.3360228679788841</v>
      </c>
      <c r="W63" s="53">
        <f>(filter!I63-filter!X63)</f>
        <v>4.5390275522089407E-2</v>
      </c>
      <c r="X63" s="53">
        <f>LN(RBA!H76)</f>
        <v>4.1075897889721213</v>
      </c>
      <c r="Y63" s="53">
        <f>(RBA!H76/RBA!H72-1)*1</f>
        <v>1.8425460636515734E-2</v>
      </c>
      <c r="Z63" s="53">
        <f>filter!J63</f>
        <v>1.3179583587409938</v>
      </c>
      <c r="AA63" s="53">
        <f>(filter!J63-AVERAGE(filter!$J$2:$J$179))</f>
        <v>-2.7102501923768751</v>
      </c>
      <c r="AB63" s="53">
        <f>(filter!J63-filter!BB63)</f>
        <v>-3.7635039790826039</v>
      </c>
      <c r="AC63" s="53">
        <f>(filter!J63-filter!Y63)</f>
        <v>-1.0528667731352015</v>
      </c>
      <c r="AD63" s="53">
        <f>filter!K63</f>
        <v>3</v>
      </c>
      <c r="AE63" s="53">
        <f>(filter!K63-AVERAGE(filter!$K$2:$K$179))</f>
        <v>-1.7428293208478358</v>
      </c>
      <c r="AF63" s="53">
        <f>(filter!K63-filter!BC63)</f>
        <v>-3.7310534896571887</v>
      </c>
      <c r="AG63" s="53">
        <f>(filter!K63-filter!Z63)</f>
        <v>-1.6053468340189587</v>
      </c>
      <c r="AH63" s="53">
        <f>filter!O63</f>
        <v>3.5544444444444441</v>
      </c>
      <c r="AI63" s="53">
        <f>(filter!O63-AVERAGE(filter!$O$2:$O$179))</f>
        <v>-0.41322306553208055</v>
      </c>
      <c r="AJ63" s="53">
        <f>(filter!O63-filter!BD63)</f>
        <v>-2.1395473762271546</v>
      </c>
      <c r="AK63" s="53">
        <f>(filter!O63-filter!AD63)</f>
        <v>-1.2811524807224473</v>
      </c>
      <c r="AL63" s="53">
        <f>LN(RBA!K76)</f>
        <v>5.2473503347205419</v>
      </c>
      <c r="AM63" s="53">
        <f>LN(RBA!L76)</f>
        <v>6.6098046650535576</v>
      </c>
      <c r="AN63" s="53">
        <f>(filter!L63-filter!AA63)*100</f>
        <v>3.2530334762170376</v>
      </c>
      <c r="AO63" s="53">
        <f>(filter!M63-filter!AB63)*100</f>
        <v>-2.6208977908288134</v>
      </c>
      <c r="AP63" s="53">
        <f>RBA!O76</f>
        <v>99.275251621673391</v>
      </c>
      <c r="AQ63" s="53">
        <f>RBA!Q76</f>
        <v>0.68690000000000007</v>
      </c>
      <c r="AR63" s="53">
        <f t="shared" si="1"/>
        <v>1.0073003932650662E-2</v>
      </c>
      <c r="AS63" s="53">
        <f t="shared" si="2"/>
        <v>1.4558159848595136</v>
      </c>
      <c r="AT63" s="53">
        <f t="shared" si="3"/>
        <v>-4.5978963116066325</v>
      </c>
      <c r="AU63" s="53">
        <f t="shared" si="0"/>
        <v>0.37556655776230102</v>
      </c>
      <c r="AV63" s="53">
        <f>RBA!T76*100</f>
        <v>2.9448248613093142</v>
      </c>
      <c r="AW63" s="53">
        <f>RBA!U76*100</f>
        <v>-0.93702385748364869</v>
      </c>
      <c r="AX63" s="53">
        <f t="shared" si="4"/>
        <v>2.9422507072960684</v>
      </c>
      <c r="AY63" s="53">
        <f t="shared" si="5"/>
        <v>-0.67354626666116801</v>
      </c>
      <c r="AZ63" s="53">
        <f>LN(RBA!K76)-LN(RBA!H76)</f>
        <v>1.1397605457484206</v>
      </c>
      <c r="BA63" s="53">
        <f t="shared" si="6"/>
        <v>4.4459563993836326</v>
      </c>
    </row>
    <row r="64" spans="1:53">
      <c r="A64" s="31">
        <v>34242</v>
      </c>
      <c r="B64" s="53">
        <f>filter!E64</f>
        <v>4.9113333333333324</v>
      </c>
      <c r="C64" s="53">
        <f>(RBA!B77-AVERAGE(RBA!$B$11:$B$192))</f>
        <v>-2.0853663003662986</v>
      </c>
      <c r="D64" s="53">
        <f>(filter!E64-filter!AY64)</f>
        <v>-4.1426298273592979</v>
      </c>
      <c r="E64" s="52">
        <f>(filter!E64-filter!T64)</f>
        <v>-2.2321502149293595</v>
      </c>
      <c r="F64" s="52">
        <f>filter!F64</f>
        <v>4.8966666666666674</v>
      </c>
      <c r="G64" s="53">
        <f>(RBA!C77-AVERAGE(RBA!$C$11:$C$192))</f>
        <v>-2.3650394645037478</v>
      </c>
      <c r="H64" s="53">
        <f>(filter!F64-filter!AZ64)</f>
        <v>-4.4576320398617755</v>
      </c>
      <c r="I64" s="53">
        <f>(filter!F64-filter!U64)</f>
        <v>-2.2930292757915369</v>
      </c>
      <c r="J64" s="53">
        <f>filter!B64</f>
        <v>12.306180389506549</v>
      </c>
      <c r="K64" s="53">
        <f>filter!Q64</f>
        <v>12.320531633279229</v>
      </c>
      <c r="L64" s="53">
        <f>(filter!B64-filter!Q64)*100</f>
        <v>-1.4351243772679823</v>
      </c>
      <c r="M64" s="53">
        <f>filter!C64</f>
        <v>11.652652624131763</v>
      </c>
      <c r="N64" s="53">
        <f>filter!R64</f>
        <v>11.669934033165836</v>
      </c>
      <c r="O64" s="53">
        <f>(filter!C64-filter!R64)*100</f>
        <v>-1.7281409034072936</v>
      </c>
      <c r="P64" s="53">
        <f>LN(RBA!G77)</f>
        <v>4.0073331852324712</v>
      </c>
      <c r="Q64" s="53">
        <f>(filter!D64-filter!S64)*100</f>
        <v>-5.1342230562780422</v>
      </c>
      <c r="R64" s="53">
        <f>LN(RBA!F77)</f>
        <v>3.9360249084973118</v>
      </c>
      <c r="S64" s="53">
        <f>RBA!F77/RBA!F73-1</f>
        <v>1.1105316298769319E-2</v>
      </c>
      <c r="T64" s="53">
        <f>filter!I64</f>
        <v>-0.89315043456441867</v>
      </c>
      <c r="U64" s="53">
        <f>(filter!I64-AVERAGE(filter!$I$2:$I$179))</f>
        <v>-4.9867980427728673</v>
      </c>
      <c r="V64" s="53">
        <f>(filter!I64-filter!BA64)</f>
        <v>-5.8438051972799006</v>
      </c>
      <c r="W64" s="53">
        <f>(filter!I64-filter!X64)</f>
        <v>-2.4309627197931483</v>
      </c>
      <c r="X64" s="53">
        <f>LN(RBA!H77)</f>
        <v>4.1125118661775497</v>
      </c>
      <c r="Y64" s="53">
        <f>(RBA!H77/RBA!H73-1)*1</f>
        <v>2.1739130434782705E-2</v>
      </c>
      <c r="Z64" s="53">
        <f>filter!J64</f>
        <v>1.968830882171382</v>
      </c>
      <c r="AA64" s="53">
        <f>(filter!J64-AVERAGE(filter!$J$2:$J$179))</f>
        <v>-2.0593776689464871</v>
      </c>
      <c r="AB64" s="53">
        <f>(filter!J64-filter!BB64)</f>
        <v>-3.0743313179538259</v>
      </c>
      <c r="AC64" s="53">
        <f>(filter!J64-filter!Y64)</f>
        <v>-0.33030856114755403</v>
      </c>
      <c r="AD64" s="53">
        <f>filter!K64</f>
        <v>3</v>
      </c>
      <c r="AE64" s="53">
        <f>(filter!K64-AVERAGE(filter!$K$2:$K$179))</f>
        <v>-1.7428293208478358</v>
      </c>
      <c r="AF64" s="53">
        <f>(filter!K64-filter!BC64)</f>
        <v>-3.6587544289732117</v>
      </c>
      <c r="AG64" s="53">
        <f>(filter!K64-filter!Z64)</f>
        <v>-1.5649366972550194</v>
      </c>
      <c r="AH64" s="53">
        <f>filter!O64</f>
        <v>3.3288888888888888</v>
      </c>
      <c r="AI64" s="53">
        <f>(filter!O64-AVERAGE(filter!$O$2:$O$179))</f>
        <v>-0.63877862108763583</v>
      </c>
      <c r="AJ64" s="53">
        <f>(filter!O64-filter!BD64)</f>
        <v>-2.3023275023028891</v>
      </c>
      <c r="AK64" s="53">
        <f>(filter!O64-filter!AD64)</f>
        <v>-1.3535376052968768</v>
      </c>
      <c r="AL64" s="53">
        <f>LN(RBA!K77)</f>
        <v>5.2649311992803716</v>
      </c>
      <c r="AM64" s="53">
        <f>LN(RBA!L77)</f>
        <v>6.6241568570679394</v>
      </c>
      <c r="AN64" s="53">
        <f>(filter!L64-filter!AA64)*100</f>
        <v>1.9479502018541872</v>
      </c>
      <c r="AO64" s="53">
        <f>(filter!M64-filter!AB64)*100</f>
        <v>-2.8305333398038535</v>
      </c>
      <c r="AP64" s="53">
        <f>RBA!O77</f>
        <v>95.026525690889201</v>
      </c>
      <c r="AQ64" s="53">
        <f>RBA!Q77</f>
        <v>0.66649999999999998</v>
      </c>
      <c r="AR64" s="53">
        <f t="shared" si="1"/>
        <v>1.0523377475178768E-2</v>
      </c>
      <c r="AS64" s="53">
        <f t="shared" si="2"/>
        <v>1.5003750937734435</v>
      </c>
      <c r="AT64" s="53">
        <f t="shared" si="3"/>
        <v>-4.5541560704253392</v>
      </c>
      <c r="AU64" s="53">
        <f t="shared" si="0"/>
        <v>0.40571513936337378</v>
      </c>
      <c r="AV64" s="53">
        <f>RBA!T77*100</f>
        <v>4.3740241181293271</v>
      </c>
      <c r="AW64" s="53">
        <f>RBA!U77*100</f>
        <v>-3.0148581601072699</v>
      </c>
      <c r="AX64" s="53">
        <f t="shared" si="4"/>
        <v>4.3714499641160813</v>
      </c>
      <c r="AY64" s="53">
        <f t="shared" si="5"/>
        <v>-2.7513805692847892</v>
      </c>
      <c r="AZ64" s="53">
        <f>LN(RBA!K77)-LN(RBA!H77)</f>
        <v>1.1524193331028219</v>
      </c>
      <c r="BA64" s="53">
        <f t="shared" si="6"/>
        <v>1.2658787354401291</v>
      </c>
    </row>
    <row r="65" spans="1:53">
      <c r="A65" s="31">
        <v>34334</v>
      </c>
      <c r="B65" s="53">
        <f>filter!E65</f>
        <v>4.7080000000000002</v>
      </c>
      <c r="C65" s="53">
        <f>(RBA!B78-AVERAGE(RBA!$B$11:$B$192))</f>
        <v>-2.2886996336996308</v>
      </c>
      <c r="D65" s="53">
        <f>(filter!E65-filter!AY65)</f>
        <v>-4.2669410189493</v>
      </c>
      <c r="E65" s="52">
        <f>(filter!E65-filter!T65)</f>
        <v>-2.1900021139359795</v>
      </c>
      <c r="F65" s="52">
        <f>filter!F65</f>
        <v>4.8033333333333337</v>
      </c>
      <c r="G65" s="53">
        <f>(RBA!C78-AVERAGE(RBA!$C$11:$C$192))</f>
        <v>-2.4583727978370815</v>
      </c>
      <c r="H65" s="53">
        <f>(filter!F65-filter!AZ65)</f>
        <v>-4.4694973524427146</v>
      </c>
      <c r="I65" s="53">
        <f>(filter!F65-filter!U65)</f>
        <v>-2.1565074539002893</v>
      </c>
      <c r="J65" s="53">
        <f>filter!B65</f>
        <v>12.324402198485435</v>
      </c>
      <c r="K65" s="53">
        <f>filter!Q65</f>
        <v>12.328750545635209</v>
      </c>
      <c r="L65" s="53">
        <f>(filter!B65-filter!Q65)*100</f>
        <v>-0.43483471497740567</v>
      </c>
      <c r="M65" s="53">
        <f>filter!C65</f>
        <v>11.669390607218956</v>
      </c>
      <c r="N65" s="53">
        <f>filter!R65</f>
        <v>11.676931246831412</v>
      </c>
      <c r="O65" s="53">
        <f>(filter!C65-filter!R65)*100</f>
        <v>-0.75406396124559905</v>
      </c>
      <c r="P65" s="53">
        <f>LN(RBA!G78)</f>
        <v>4.00369019395397</v>
      </c>
      <c r="Q65" s="53">
        <f>(filter!D65-filter!S65)*100</f>
        <v>-5.3051799018946078</v>
      </c>
      <c r="R65" s="53">
        <f>LN(RBA!F78)</f>
        <v>3.9387543739053954</v>
      </c>
      <c r="S65" s="53">
        <f>RBA!F78/RBA!F74-1</f>
        <v>1.453841844775261E-2</v>
      </c>
      <c r="T65" s="53">
        <f>filter!I65</f>
        <v>1.0917861632334567</v>
      </c>
      <c r="U65" s="53">
        <f>(filter!I65-AVERAGE(filter!$I$2:$I$179))</f>
        <v>-3.0018614449749919</v>
      </c>
      <c r="V65" s="53">
        <f>(filter!I65-filter!BA65)</f>
        <v>-3.8265287068591176</v>
      </c>
      <c r="W65" s="53">
        <f>(filter!I65-filter!X65)</f>
        <v>-0.40086005633617439</v>
      </c>
      <c r="X65" s="53">
        <f>LN(RBA!H78)</f>
        <v>4.1141471895182802</v>
      </c>
      <c r="Y65" s="53">
        <f>(RBA!H78/RBA!H74-1)*1</f>
        <v>1.830282861896837E-2</v>
      </c>
      <c r="Z65" s="53">
        <f>filter!J65</f>
        <v>0.65412933629233516</v>
      </c>
      <c r="AA65" s="53">
        <f>(filter!J65-AVERAGE(filter!$J$2:$J$179))</f>
        <v>-3.3740792148255339</v>
      </c>
      <c r="AB65" s="53">
        <f>(filter!J65-filter!BB65)</f>
        <v>-4.3507327261344821</v>
      </c>
      <c r="AC65" s="53">
        <f>(filter!J65-filter!Y65)</f>
        <v>-1.5902007304221843</v>
      </c>
      <c r="AD65" s="53">
        <f>filter!K65</f>
        <v>3</v>
      </c>
      <c r="AE65" s="53">
        <f>(filter!K65-AVERAGE(filter!$K$2:$K$179))</f>
        <v>-1.7428293208478358</v>
      </c>
      <c r="AF65" s="53">
        <f>(filter!K65-filter!BC65)</f>
        <v>-3.5864553682892355</v>
      </c>
      <c r="AG65" s="53">
        <f>(filter!K65-filter!Z65)</f>
        <v>-1.5499408851266168</v>
      </c>
      <c r="AH65" s="53">
        <f>filter!O65</f>
        <v>3.0388888888888892</v>
      </c>
      <c r="AI65" s="53">
        <f>(filter!O65-AVERAGE(filter!$O$2:$O$179))</f>
        <v>-0.92877862108763543</v>
      </c>
      <c r="AJ65" s="53">
        <f>(filter!O65-filter!BD65)</f>
        <v>-2.5295520728230678</v>
      </c>
      <c r="AK65" s="53">
        <f>(filter!O65-filter!AD65)</f>
        <v>-1.504175887809247</v>
      </c>
      <c r="AL65" s="53">
        <f>LN(RBA!K78)</f>
        <v>5.3092325782885421</v>
      </c>
      <c r="AM65" s="53">
        <f>LN(RBA!L78)</f>
        <v>6.6380859977309941</v>
      </c>
      <c r="AN65" s="53">
        <f>(filter!L65-filter!AA65)*100</f>
        <v>3.3554412414079415</v>
      </c>
      <c r="AO65" s="53">
        <f>(filter!M65-filter!AB65)*100</f>
        <v>-3.0930290817169137</v>
      </c>
      <c r="AP65" s="53">
        <f>RBA!O78</f>
        <v>95.142710194268631</v>
      </c>
      <c r="AQ65" s="53">
        <f>RBA!Q78</f>
        <v>0.66526666666666667</v>
      </c>
      <c r="AR65" s="53">
        <f t="shared" si="1"/>
        <v>1.0510526744068299E-2</v>
      </c>
      <c r="AS65" s="53">
        <f t="shared" si="2"/>
        <v>1.5031566289207334</v>
      </c>
      <c r="AT65" s="53">
        <f t="shared" si="3"/>
        <v>-4.5553779769791989</v>
      </c>
      <c r="AU65" s="53">
        <f t="shared" si="0"/>
        <v>0.4075673162000345</v>
      </c>
      <c r="AV65" s="53">
        <f>RBA!T78*100</f>
        <v>-0.12219065538596752</v>
      </c>
      <c r="AW65" s="53">
        <f>RBA!U78*100</f>
        <v>-0.18521768366608349</v>
      </c>
      <c r="AX65" s="53">
        <f t="shared" si="4"/>
        <v>-0.12476480939921321</v>
      </c>
      <c r="AY65" s="53">
        <f t="shared" si="5"/>
        <v>7.825990715639719E-2</v>
      </c>
      <c r="AZ65" s="53">
        <f>LN(RBA!K78)-LN(RBA!H78)</f>
        <v>1.1950853887702619</v>
      </c>
      <c r="BA65" s="53">
        <f t="shared" si="6"/>
        <v>4.2666055667440084</v>
      </c>
    </row>
    <row r="66" spans="1:53">
      <c r="A66" s="31">
        <v>34424</v>
      </c>
      <c r="B66" s="53">
        <f>filter!E66</f>
        <v>4.713000000000001</v>
      </c>
      <c r="C66" s="53">
        <f>(RBA!B79-AVERAGE(RBA!$B$11:$B$192))</f>
        <v>-2.28369963369963</v>
      </c>
      <c r="D66" s="53">
        <f>(filter!E66-filter!AY66)</f>
        <v>-4.1829188772059691</v>
      </c>
      <c r="E66" s="52">
        <f>(filter!E66-filter!T66)</f>
        <v>-1.9783163377811075</v>
      </c>
      <c r="F66" s="52">
        <f>filter!F66</f>
        <v>4.8299999999999992</v>
      </c>
      <c r="G66" s="53">
        <f>(RBA!C79-AVERAGE(RBA!$C$11:$C$192))</f>
        <v>-2.431706131170416</v>
      </c>
      <c r="H66" s="53">
        <f>(filter!F66-filter!AZ66)</f>
        <v>-4.3613626650236546</v>
      </c>
      <c r="I66" s="53">
        <f>(filter!F66-filter!U66)</f>
        <v>-1.9373770564150483</v>
      </c>
      <c r="J66" s="53">
        <f>filter!B66</f>
        <v>12.340581685102142</v>
      </c>
      <c r="K66" s="53">
        <f>filter!Q66</f>
        <v>12.337237946691504</v>
      </c>
      <c r="L66" s="53">
        <f>(filter!B66-filter!Q66)*100</f>
        <v>0.33437384106385082</v>
      </c>
      <c r="M66" s="53">
        <f>filter!C66</f>
        <v>11.674950772656802</v>
      </c>
      <c r="N66" s="53">
        <f>filter!R66</f>
        <v>11.684161704654658</v>
      </c>
      <c r="O66" s="53">
        <f>(filter!C66-filter!R66)*100</f>
        <v>-0.92109319978561643</v>
      </c>
      <c r="P66" s="53">
        <f>LN(RBA!G79)</f>
        <v>4.014579593753238</v>
      </c>
      <c r="Q66" s="53">
        <f>(filter!D66-filter!S66)*100</f>
        <v>-4.0818902989132155</v>
      </c>
      <c r="R66" s="53">
        <f>LN(RBA!F79)</f>
        <v>3.9422484392230799</v>
      </c>
      <c r="S66" s="53">
        <f>RBA!F79/RBA!F75-1</f>
        <v>8.1410436410396247E-3</v>
      </c>
      <c r="T66" s="53">
        <f>filter!I66</f>
        <v>1.3976261270737176</v>
      </c>
      <c r="U66" s="53">
        <f>(filter!I66-AVERAGE(filter!$I$2:$I$179))</f>
        <v>-2.6960214811347312</v>
      </c>
      <c r="V66" s="53">
        <f>(filter!I66-filter!BA66)</f>
        <v>-3.4883488503959494</v>
      </c>
      <c r="W66" s="53">
        <f>(filter!I66-filter!X66)</f>
        <v>-6.5334482713427011E-2</v>
      </c>
      <c r="X66" s="53">
        <f>LN(RBA!H79)</f>
        <v>4.1190371748124726</v>
      </c>
      <c r="Y66" s="53">
        <f>(RBA!H79/RBA!H75-1)*1</f>
        <v>1.4851485148514865E-2</v>
      </c>
      <c r="Z66" s="53">
        <f>filter!J66</f>
        <v>1.9559941176767082</v>
      </c>
      <c r="AA66" s="53">
        <f>(filter!J66-AVERAGE(filter!$J$2:$J$179))</f>
        <v>-2.072214433441161</v>
      </c>
      <c r="AB66" s="53">
        <f>(filter!J66-filter!BB66)</f>
        <v>-3.0105678070517197</v>
      </c>
      <c r="AC66" s="53">
        <f>(filter!J66-filter!Y66)</f>
        <v>-0.24712793926140786</v>
      </c>
      <c r="AD66" s="53">
        <f>filter!K66</f>
        <v>3.25</v>
      </c>
      <c r="AE66" s="53">
        <f>(filter!K66-AVERAGE(filter!$K$2:$K$179))</f>
        <v>-1.4928293208478358</v>
      </c>
      <c r="AF66" s="53">
        <f>(filter!K66-filter!BC66)</f>
        <v>-3.2641563076052593</v>
      </c>
      <c r="AG66" s="53">
        <f>(filter!K66-filter!Z66)</f>
        <v>-1.3082447022539325</v>
      </c>
      <c r="AH66" s="53">
        <f>filter!O66</f>
        <v>3.18</v>
      </c>
      <c r="AI66" s="53">
        <f>(filter!O66-AVERAGE(filter!$O$2:$O$179))</f>
        <v>-0.78766750997652446</v>
      </c>
      <c r="AJ66" s="53">
        <f>(filter!O66-filter!BD66)</f>
        <v>-2.325665532232136</v>
      </c>
      <c r="AK66" s="53">
        <f>(filter!O66-filter!AD66)</f>
        <v>-1.2375218293517984</v>
      </c>
      <c r="AL66" s="53">
        <f>LN(RBA!K79)</f>
        <v>5.361963301949455</v>
      </c>
      <c r="AM66" s="53">
        <f>LN(RBA!L79)</f>
        <v>6.6610180735014826</v>
      </c>
      <c r="AN66" s="53">
        <f>(filter!L66-filter!AA66)*100</f>
        <v>5.6534289236704893</v>
      </c>
      <c r="AO66" s="53">
        <f>(filter!M66-filter!AB66)*100</f>
        <v>-2.4719373602458461</v>
      </c>
      <c r="AP66" s="53">
        <f>RBA!O79</f>
        <v>102.17131568926294</v>
      </c>
      <c r="AQ66" s="53">
        <f>RBA!Q79</f>
        <v>0.70993333333333331</v>
      </c>
      <c r="AR66" s="53">
        <f t="shared" si="1"/>
        <v>9.787482849309033E-3</v>
      </c>
      <c r="AS66" s="53">
        <f t="shared" si="2"/>
        <v>1.4085829655366702</v>
      </c>
      <c r="AT66" s="53">
        <f t="shared" si="3"/>
        <v>-4.6266509699723413</v>
      </c>
      <c r="AU66" s="53">
        <f t="shared" ref="AU66:AU129" si="7">LN(AS66)</f>
        <v>0.34258421006896339</v>
      </c>
      <c r="AV66" s="53">
        <f>RBA!T79*100</f>
        <v>-7.1272992993142381</v>
      </c>
      <c r="AW66" s="53">
        <f>RBA!U79*100</f>
        <v>6.4983106131071171</v>
      </c>
      <c r="AX66" s="53">
        <f t="shared" si="4"/>
        <v>-7.1298734533274839</v>
      </c>
      <c r="AY66" s="53">
        <f t="shared" si="5"/>
        <v>6.7617882039295978</v>
      </c>
      <c r="AZ66" s="53">
        <f>LN(RBA!K79)-LN(RBA!H79)</f>
        <v>1.2429261271369825</v>
      </c>
      <c r="BA66" s="53">
        <f t="shared" si="6"/>
        <v>4.7840738366720537</v>
      </c>
    </row>
    <row r="67" spans="1:53">
      <c r="A67" s="31">
        <v>34515</v>
      </c>
      <c r="B67" s="53">
        <f>filter!E67</f>
        <v>4.6813333333333338</v>
      </c>
      <c r="C67" s="53">
        <f>(RBA!B80-AVERAGE(RBA!$B$11:$B$192))</f>
        <v>-2.3153663003662972</v>
      </c>
      <c r="D67" s="53">
        <f>(filter!E67-filter!AY67)</f>
        <v>-4.1355634021293062</v>
      </c>
      <c r="E67" s="52">
        <f>(filter!E67-filter!T67)</f>
        <v>-1.8393118256890224</v>
      </c>
      <c r="F67" s="52">
        <f>filter!F67</f>
        <v>4.9633333333333338</v>
      </c>
      <c r="G67" s="53">
        <f>(RBA!C80-AVERAGE(RBA!$C$11:$C$192))</f>
        <v>-2.2983727978370814</v>
      </c>
      <c r="H67" s="53">
        <f>(filter!F67-filter!AZ67)</f>
        <v>-4.1465613109379236</v>
      </c>
      <c r="I67" s="53">
        <f>(filter!F67-filter!U67)</f>
        <v>-1.645551824384893</v>
      </c>
      <c r="J67" s="53">
        <f>filter!B67</f>
        <v>12.352503604842212</v>
      </c>
      <c r="K67" s="53">
        <f>filter!Q67</f>
        <v>12.34596927471944</v>
      </c>
      <c r="L67" s="53">
        <f>(filter!B67-filter!Q67)*100</f>
        <v>0.65343301227720474</v>
      </c>
      <c r="M67" s="53">
        <f>filter!C67</f>
        <v>11.681021314500201</v>
      </c>
      <c r="N67" s="53">
        <f>filter!R67</f>
        <v>11.691632705265334</v>
      </c>
      <c r="O67" s="53">
        <f>(filter!C67-filter!R67)*100</f>
        <v>-1.0611390765133066</v>
      </c>
      <c r="P67" s="53">
        <f>LN(RBA!G80)</f>
        <v>4.01096295328305</v>
      </c>
      <c r="Q67" s="53">
        <f>(filter!D67-filter!S67)*100</f>
        <v>-4.3678308869883331</v>
      </c>
      <c r="R67" s="53">
        <f>LN(RBA!F80)</f>
        <v>3.9434620427353599</v>
      </c>
      <c r="S67" s="53">
        <f>RBA!F80/RBA!F76-1</f>
        <v>5.2178238259725784E-3</v>
      </c>
      <c r="T67" s="53">
        <f>filter!I67</f>
        <v>0.48544140491214982</v>
      </c>
      <c r="U67" s="53">
        <f>(filter!I67-AVERAGE(filter!$I$2:$I$179))</f>
        <v>-3.6082062032962989</v>
      </c>
      <c r="V67" s="53">
        <f>(filter!I67-filter!BA67)</f>
        <v>-4.3681936799346115</v>
      </c>
      <c r="W67" s="53">
        <f>(filter!I67-filter!X67)</f>
        <v>-0.95994080836093687</v>
      </c>
      <c r="X67" s="53">
        <f>LN(RBA!H80)</f>
        <v>4.1255201796905503</v>
      </c>
      <c r="Y67" s="53">
        <f>(RBA!H80/RBA!H76-1)*1</f>
        <v>1.8092105263157965E-2</v>
      </c>
      <c r="Z67" s="53">
        <f>filter!J67</f>
        <v>2.5932019512313249</v>
      </c>
      <c r="AA67" s="53">
        <f>(filter!J67-AVERAGE(filter!$J$2:$J$179))</f>
        <v>-1.435006599886544</v>
      </c>
      <c r="AB67" s="53">
        <f>(filter!J67-filter!BB67)</f>
        <v>-2.3350598357987127</v>
      </c>
      <c r="AC67" s="53">
        <f>(filter!J67-filter!Y67)</f>
        <v>0.42195535782294158</v>
      </c>
      <c r="AD67" s="53">
        <f>filter!K67</f>
        <v>4.083333333333333</v>
      </c>
      <c r="AE67" s="53">
        <f>(filter!K67-AVERAGE(filter!$K$2:$K$179))</f>
        <v>-0.65949598751450278</v>
      </c>
      <c r="AF67" s="53">
        <f>(filter!K67-filter!BC67)</f>
        <v>-2.3585239135879492</v>
      </c>
      <c r="AG67" s="53">
        <f>(filter!K67-filter!Z67)</f>
        <v>-0.50343140687061183</v>
      </c>
      <c r="AH67" s="53">
        <f>filter!O67</f>
        <v>4.0888888888888886</v>
      </c>
      <c r="AI67" s="53">
        <f>(filter!O67-AVERAGE(filter!$O$2:$O$179))</f>
        <v>0.12122137891236395</v>
      </c>
      <c r="AJ67" s="53">
        <f>(filter!O67-filter!BD67)</f>
        <v>-1.3540012138634268</v>
      </c>
      <c r="AK67" s="53">
        <f>(filter!O67-filter!AD67)</f>
        <v>-0.21597870997577839</v>
      </c>
      <c r="AL67" s="53">
        <f>LN(RBA!K80)</f>
        <v>5.3958387362327738</v>
      </c>
      <c r="AM67" s="53">
        <f>LN(RBA!L80)</f>
        <v>6.684097845653179</v>
      </c>
      <c r="AN67" s="53">
        <f>(filter!L67-filter!AA67)*100</f>
        <v>6.1183920031843364</v>
      </c>
      <c r="AO67" s="53">
        <f>(filter!M67-filter!AB67)*100</f>
        <v>-1.8569998943912758</v>
      </c>
      <c r="AP67" s="53">
        <f>RBA!O80</f>
        <v>102.2857312880614</v>
      </c>
      <c r="AQ67" s="53">
        <f>RBA!Q80</f>
        <v>0.72586666666666666</v>
      </c>
      <c r="AR67" s="53">
        <f t="shared" ref="AR67:AR130" si="8">1/AP67</f>
        <v>9.7765346877538347E-3</v>
      </c>
      <c r="AS67" s="53">
        <f t="shared" ref="AS67:AS130" si="9">1/AQ67</f>
        <v>1.3776634827332843</v>
      </c>
      <c r="AT67" s="53">
        <f t="shared" ref="AT67:AT130" si="10">LN(AR67)</f>
        <v>-4.6277701841293828</v>
      </c>
      <c r="AU67" s="53">
        <f t="shared" si="7"/>
        <v>0.32038893575304511</v>
      </c>
      <c r="AV67" s="53">
        <f>RBA!T80*100</f>
        <v>-0.11192141570415259</v>
      </c>
      <c r="AW67" s="53">
        <f>RBA!U80*100</f>
        <v>2.2195274315918279</v>
      </c>
      <c r="AX67" s="53">
        <f t="shared" ref="AX67:AX130" si="11">AV67-AVERAGE($AV$2:$AV$179)</f>
        <v>-0.11449556971739829</v>
      </c>
      <c r="AY67" s="53">
        <f t="shared" ref="AY67:AY130" si="12">AW67-AVERAGE($AW$2:$AW$179)</f>
        <v>2.4830050224143085</v>
      </c>
      <c r="AZ67" s="53">
        <f>LN(RBA!K80)-LN(RBA!H80)</f>
        <v>1.2703185565422235</v>
      </c>
      <c r="BA67" s="53">
        <f t="shared" si="6"/>
        <v>2.7392429405241003</v>
      </c>
    </row>
    <row r="68" spans="1:53">
      <c r="A68" s="31">
        <v>34607</v>
      </c>
      <c r="B68" s="53">
        <f>filter!E68</f>
        <v>5.035333333333333</v>
      </c>
      <c r="C68" s="53">
        <f>(RBA!B81-AVERAGE(RBA!$B$11:$B$192))</f>
        <v>-1.961366300366298</v>
      </c>
      <c r="D68" s="53">
        <f>(filter!E68-filter!AY68)</f>
        <v>-3.7025412603859769</v>
      </c>
      <c r="E68" s="52">
        <f>(filter!E68-filter!T68)</f>
        <v>-1.3466377358395576</v>
      </c>
      <c r="F68" s="52">
        <f>filter!F68</f>
        <v>5.6466666666666656</v>
      </c>
      <c r="G68" s="53">
        <f>(RBA!C81-AVERAGE(RBA!$C$11:$C$192))</f>
        <v>-1.6150394645037496</v>
      </c>
      <c r="H68" s="53">
        <f>(filter!F68-filter!AZ68)</f>
        <v>-3.381759956852199</v>
      </c>
      <c r="I68" s="53">
        <f>(filter!F68-filter!U68)</f>
        <v>-0.83306797153198708</v>
      </c>
      <c r="J68" s="53">
        <f>filter!B68</f>
        <v>12.360179038662505</v>
      </c>
      <c r="K68" s="53">
        <f>filter!Q68</f>
        <v>12.354922057826856</v>
      </c>
      <c r="L68" s="53">
        <f>(filter!B68-filter!Q68)*100</f>
        <v>0.5256980835648406</v>
      </c>
      <c r="M68" s="53">
        <f>filter!C68</f>
        <v>11.699703742481125</v>
      </c>
      <c r="N68" s="53">
        <f>filter!R68</f>
        <v>11.699345790460708</v>
      </c>
      <c r="O68" s="53">
        <f>(filter!C68-filter!R68)*100</f>
        <v>3.5795202041732921E-2</v>
      </c>
      <c r="P68" s="53">
        <f>LN(RBA!G81)</f>
        <v>4.0181832012565364</v>
      </c>
      <c r="Q68" s="53">
        <f>(filter!D68-filter!S68)*100</f>
        <v>-3.6257911183021463</v>
      </c>
      <c r="R68" s="53">
        <f>LN(RBA!F81)</f>
        <v>3.9648413467866508</v>
      </c>
      <c r="S68" s="53">
        <f>RBA!F81/RBA!F77-1</f>
        <v>2.92356488776917E-2</v>
      </c>
      <c r="T68" s="53">
        <f>filter!I68</f>
        <v>8.5517216205163589</v>
      </c>
      <c r="U68" s="53">
        <f>(filter!I68-AVERAGE(filter!$I$2:$I$179))</f>
        <v>4.4580740123079101</v>
      </c>
      <c r="V68" s="53">
        <f>(filter!I68-filter!BA68)</f>
        <v>3.730426428292505</v>
      </c>
      <c r="W68" s="53">
        <f>(filter!I68-filter!X68)</f>
        <v>7.1152246671487802</v>
      </c>
      <c r="X68" s="53">
        <f>LN(RBA!H81)</f>
        <v>4.1319614257934072</v>
      </c>
      <c r="Y68" s="53">
        <f>(RBA!H81/RBA!H77-1)*1</f>
        <v>1.9639934533551395E-2</v>
      </c>
      <c r="Z68" s="53">
        <f>filter!J68</f>
        <v>2.5764984411428298</v>
      </c>
      <c r="AA68" s="53">
        <f>(filter!J68-AVERAGE(filter!$J$2:$J$179))</f>
        <v>-1.4517101099750391</v>
      </c>
      <c r="AB68" s="53">
        <f>(filter!J68-filter!BB68)</f>
        <v>-2.3134632081888178</v>
      </c>
      <c r="AC68" s="53">
        <f>(filter!J68-filter!Y68)</f>
        <v>0.43221804056088864</v>
      </c>
      <c r="AD68" s="53">
        <f>filter!K68</f>
        <v>4.583333333333333</v>
      </c>
      <c r="AE68" s="53">
        <f>(filter!K68-AVERAGE(filter!$K$2:$K$179))</f>
        <v>-0.15949598751450278</v>
      </c>
      <c r="AF68" s="53">
        <f>(filter!K68-filter!BC68)</f>
        <v>-1.786224852903973</v>
      </c>
      <c r="AG68" s="53">
        <f>(filter!K68-filter!Z68)</f>
        <v>-4.8266604271391067E-2</v>
      </c>
      <c r="AH68" s="53">
        <f>filter!O68</f>
        <v>4.0199999999999996</v>
      </c>
      <c r="AI68" s="53">
        <f>(filter!O68-AVERAGE(filter!$O$2:$O$179))</f>
        <v>5.2332490023474953E-2</v>
      </c>
      <c r="AJ68" s="53">
        <f>(filter!O68-filter!BD68)</f>
        <v>-1.3601146732724949</v>
      </c>
      <c r="AK68" s="53">
        <f>(filter!O68-filter!AD68)</f>
        <v>-0.18339858081131233</v>
      </c>
      <c r="AL68" s="53">
        <f>LN(RBA!K81)</f>
        <v>5.4164425658819741</v>
      </c>
      <c r="AM68" s="53">
        <f>LN(RBA!L81)</f>
        <v>6.6989681788845461</v>
      </c>
      <c r="AN68" s="53">
        <f>(filter!L68-filter!AA68)*100</f>
        <v>5.310107718795809</v>
      </c>
      <c r="AO68" s="53">
        <f>(filter!M68-filter!AB68)*100</f>
        <v>-2.0866030998350382</v>
      </c>
      <c r="AP68" s="53">
        <f>RBA!O81</f>
        <v>101.48708378440394</v>
      </c>
      <c r="AQ68" s="53">
        <f>RBA!Q81</f>
        <v>0.74036666666666662</v>
      </c>
      <c r="AR68" s="53">
        <f t="shared" si="8"/>
        <v>9.8534706359714643E-3</v>
      </c>
      <c r="AS68" s="53">
        <f t="shared" si="9"/>
        <v>1.3506820944577012</v>
      </c>
      <c r="AT68" s="53">
        <f t="shared" si="10"/>
        <v>-4.6199315370288208</v>
      </c>
      <c r="AU68" s="53">
        <f t="shared" si="7"/>
        <v>0.30060972000578357</v>
      </c>
      <c r="AV68" s="53">
        <f>RBA!T81*100</f>
        <v>0.78386471005620351</v>
      </c>
      <c r="AW68" s="53">
        <f>RBA!U81*100</f>
        <v>1.9779215747261492</v>
      </c>
      <c r="AX68" s="53">
        <f t="shared" si="11"/>
        <v>0.78129055604295783</v>
      </c>
      <c r="AY68" s="53">
        <f t="shared" si="12"/>
        <v>2.2413991655486298</v>
      </c>
      <c r="AZ68" s="53">
        <f>LN(RBA!K81)-LN(RBA!H81)</f>
        <v>1.284481140088567</v>
      </c>
      <c r="BA68" s="53">
        <f t="shared" ref="BA68:BA131" si="13">(AZ68-AZ67)*100</f>
        <v>1.4162583546343477</v>
      </c>
    </row>
    <row r="69" spans="1:53">
      <c r="A69" s="31">
        <v>34699</v>
      </c>
      <c r="B69" s="53">
        <f>filter!E69</f>
        <v>6.3663333333333334</v>
      </c>
      <c r="C69" s="53">
        <f>(RBA!B82-AVERAGE(RBA!$B$11:$B$192))</f>
        <v>-0.63036630036629759</v>
      </c>
      <c r="D69" s="53">
        <f>(filter!E69-filter!AY69)</f>
        <v>-2.2925191186426463</v>
      </c>
      <c r="E69" s="52">
        <f>(filter!E69-filter!T69)</f>
        <v>9.6206343478511869E-2</v>
      </c>
      <c r="F69" s="52">
        <f>filter!F69</f>
        <v>7.1866666666666665</v>
      </c>
      <c r="G69" s="53">
        <f>(RBA!C82-AVERAGE(RBA!$C$11:$C$192))</f>
        <v>-7.5039464503748654E-2</v>
      </c>
      <c r="H69" s="53">
        <f>(filter!F69-filter!AZ69)</f>
        <v>-1.7602919360998017</v>
      </c>
      <c r="I69" s="53">
        <f>(filter!F69-filter!U69)</f>
        <v>0.81240009164509353</v>
      </c>
      <c r="J69" s="53">
        <f>filter!B69</f>
        <v>12.370595066697513</v>
      </c>
      <c r="K69" s="53">
        <f>filter!Q69</f>
        <v>12.364077908077912</v>
      </c>
      <c r="L69" s="53">
        <f>(filter!B69-filter!Q69)*100</f>
        <v>0.65171586196015596</v>
      </c>
      <c r="M69" s="53">
        <f>filter!C69</f>
        <v>11.705189101758231</v>
      </c>
      <c r="N69" s="53">
        <f>filter!R69</f>
        <v>11.707295869918811</v>
      </c>
      <c r="O69" s="53">
        <f>(filter!C69-filter!R69)*100</f>
        <v>-0.21067681605799748</v>
      </c>
      <c r="P69" s="53">
        <f>LN(RBA!G82)</f>
        <v>4.0535225677018456</v>
      </c>
      <c r="Q69" s="53">
        <f>(filter!D69-filter!S69)*100</f>
        <v>-0.12190041923050288</v>
      </c>
      <c r="R69" s="53">
        <f>LN(RBA!F82)</f>
        <v>3.9488319705096346</v>
      </c>
      <c r="S69" s="53">
        <f>RBA!F82/RBA!F78-1</f>
        <v>1.0128546588197285E-2</v>
      </c>
      <c r="T69" s="53">
        <f>filter!I69</f>
        <v>-6.4037505108066082</v>
      </c>
      <c r="U69" s="53">
        <f>(filter!I69-AVERAGE(filter!$I$2:$I$179))</f>
        <v>-10.497398119015056</v>
      </c>
      <c r="V69" s="53">
        <f>(filter!I69-filter!BA69)</f>
        <v>-11.192705810407556</v>
      </c>
      <c r="W69" s="53">
        <f>(filter!I69-filter!X69)</f>
        <v>-7.8360413012121235</v>
      </c>
      <c r="X69" s="53">
        <f>LN(RBA!H82)</f>
        <v>4.1399550734741526</v>
      </c>
      <c r="Y69" s="53">
        <f>(RBA!H82/RBA!H78-1)*1</f>
        <v>2.614379084967311E-2</v>
      </c>
      <c r="Z69" s="53">
        <f>filter!J69</f>
        <v>3.1974590722982339</v>
      </c>
      <c r="AA69" s="53">
        <f>(filter!J69-AVERAGE(filter!$J$2:$J$179))</f>
        <v>-0.83074947881963501</v>
      </c>
      <c r="AB69" s="53">
        <f>(filter!J69-filter!BB69)</f>
        <v>-1.6542024393350228</v>
      </c>
      <c r="AC69" s="53">
        <f>(filter!J69-filter!Y69)</f>
        <v>1.0793951472841861</v>
      </c>
      <c r="AD69" s="53">
        <f>filter!K69</f>
        <v>5.25</v>
      </c>
      <c r="AE69" s="53">
        <f>(filter!K69-AVERAGE(filter!$K$2:$K$179))</f>
        <v>0.50717067915216418</v>
      </c>
      <c r="AF69" s="53">
        <f>(filter!K69-filter!BC69)</f>
        <v>-1.0472591255533299</v>
      </c>
      <c r="AG69" s="53">
        <f>(filter!K69-filter!Z69)</f>
        <v>0.56146541154495377</v>
      </c>
      <c r="AH69" s="53">
        <f>filter!O69</f>
        <v>4.4544444444444444</v>
      </c>
      <c r="AI69" s="53">
        <f>(filter!O69-AVERAGE(filter!$O$2:$O$179))</f>
        <v>0.48677693446791981</v>
      </c>
      <c r="AJ69" s="53">
        <f>(filter!O69-filter!BD69)</f>
        <v>-0.86289479934822921</v>
      </c>
      <c r="AK69" s="53">
        <f>(filter!O69-filter!AD69)</f>
        <v>0.34316816037187614</v>
      </c>
      <c r="AL69" s="53">
        <f>LN(RBA!K82)</f>
        <v>5.4293719443976602</v>
      </c>
      <c r="AM69" s="53">
        <f>LN(RBA!L82)</f>
        <v>6.7257284787432008</v>
      </c>
      <c r="AN69" s="53">
        <f>(filter!L69-filter!AA69)*100</f>
        <v>3.785876190062254</v>
      </c>
      <c r="AO69" s="53">
        <f>(filter!M69-filter!AB69)*100</f>
        <v>-1.1523186824093479</v>
      </c>
      <c r="AP69" s="53">
        <f>RBA!O82</f>
        <v>102.74823879428496</v>
      </c>
      <c r="AQ69" s="53">
        <f>RBA!Q82</f>
        <v>0.76213333333333333</v>
      </c>
      <c r="AR69" s="53">
        <f t="shared" si="8"/>
        <v>9.7325269195331632E-3</v>
      </c>
      <c r="AS69" s="53">
        <f t="shared" si="9"/>
        <v>1.312106368089573</v>
      </c>
      <c r="AT69" s="53">
        <f t="shared" si="10"/>
        <v>-4.6322817125412161</v>
      </c>
      <c r="AU69" s="53">
        <f t="shared" si="7"/>
        <v>0.27163376047464372</v>
      </c>
      <c r="AV69" s="53">
        <f>RBA!T82*100</f>
        <v>-1.2350175512395367</v>
      </c>
      <c r="AW69" s="53">
        <f>RBA!U82*100</f>
        <v>2.897595953113985</v>
      </c>
      <c r="AX69" s="53">
        <f t="shared" si="11"/>
        <v>-1.2375917052527825</v>
      </c>
      <c r="AY69" s="53">
        <f t="shared" si="12"/>
        <v>3.1610735439364657</v>
      </c>
      <c r="AZ69" s="53">
        <f>LN(RBA!K82)-LN(RBA!H82)</f>
        <v>1.2894168709235077</v>
      </c>
      <c r="BA69" s="53">
        <f t="shared" si="13"/>
        <v>0.49357308349406992</v>
      </c>
    </row>
    <row r="70" spans="1:53">
      <c r="A70" s="31">
        <v>34789</v>
      </c>
      <c r="B70" s="53">
        <f>filter!E70</f>
        <v>7.4890000000000008</v>
      </c>
      <c r="C70" s="53">
        <f>(RBA!B83-AVERAGE(RBA!$B$11:$B$192))</f>
        <v>0.49230036630036977</v>
      </c>
      <c r="D70" s="53">
        <f>(filter!E70-filter!AY70)</f>
        <v>-1.0908303102326489</v>
      </c>
      <c r="E70" s="52">
        <f>(filter!E70-filter!T70)</f>
        <v>1.3098958058946408</v>
      </c>
      <c r="F70" s="52">
        <f>filter!F70</f>
        <v>8.1933333333333334</v>
      </c>
      <c r="G70" s="53">
        <f>(RBA!C83-AVERAGE(RBA!$C$11:$C$192))</f>
        <v>0.93162720216291817</v>
      </c>
      <c r="H70" s="53">
        <f>(filter!F70-filter!AZ70)</f>
        <v>-0.67215724868074034</v>
      </c>
      <c r="I70" s="53">
        <f>(filter!F70-filter!U70)</f>
        <v>1.9070319554633031</v>
      </c>
      <c r="J70" s="53">
        <f>filter!B70</f>
        <v>12.370972488402893</v>
      </c>
      <c r="K70" s="53">
        <f>filter!Q70</f>
        <v>12.373421723149789</v>
      </c>
      <c r="L70" s="53">
        <f>(filter!B70-filter!Q70)*100</f>
        <v>-0.24492347468960673</v>
      </c>
      <c r="M70" s="53">
        <f>filter!C70</f>
        <v>11.716551788258013</v>
      </c>
      <c r="N70" s="53">
        <f>filter!R70</f>
        <v>11.715478077037691</v>
      </c>
      <c r="O70" s="53">
        <f>(filter!C70-filter!R70)*100</f>
        <v>0.1073711220321627</v>
      </c>
      <c r="P70" s="53">
        <f>LN(RBA!G83)</f>
        <v>4.0587173845789497</v>
      </c>
      <c r="Q70" s="53">
        <f>(filter!D70-filter!S70)*100</f>
        <v>0.3253880964820155</v>
      </c>
      <c r="R70" s="53">
        <f>LN(RBA!F83)</f>
        <v>3.9664193221407431</v>
      </c>
      <c r="S70" s="53">
        <f>RBA!F83/RBA!F79-1</f>
        <v>2.4465366564665025E-2</v>
      </c>
      <c r="T70" s="53">
        <f>filter!I70</f>
        <v>7.0349406524433906</v>
      </c>
      <c r="U70" s="53">
        <f>(filter!I70-AVERAGE(filter!$I$2:$I$179))</f>
        <v>2.9412930442349419</v>
      </c>
      <c r="V70" s="53">
        <f>(filter!I70-filter!BA70)</f>
        <v>2.27832524546535</v>
      </c>
      <c r="W70" s="53">
        <f>(filter!I70-filter!X70)</f>
        <v>5.6017439523046288</v>
      </c>
      <c r="X70" s="53">
        <f>LN(RBA!H83)</f>
        <v>4.1557531903507439</v>
      </c>
      <c r="Y70" s="53">
        <f>(RBA!H83/RBA!H79-1)*1</f>
        <v>3.7398373983739797E-2</v>
      </c>
      <c r="Z70" s="53">
        <f>filter!J70</f>
        <v>6.3192467506365242</v>
      </c>
      <c r="AA70" s="53">
        <f>(filter!J70-AVERAGE(filter!$J$2:$J$179))</f>
        <v>2.2910381995186553</v>
      </c>
      <c r="AB70" s="53">
        <f>(filter!J70-filter!BB70)</f>
        <v>1.5058853767016567</v>
      </c>
      <c r="AC70" s="53">
        <f>(filter!J70-filter!Y70)</f>
        <v>4.2305390011012118</v>
      </c>
      <c r="AD70" s="53">
        <f>filter!K70</f>
        <v>5.833333333333333</v>
      </c>
      <c r="AE70" s="53">
        <f>(filter!K70-AVERAGE(filter!$K$2:$K$179))</f>
        <v>1.0905040124854972</v>
      </c>
      <c r="AF70" s="53">
        <f>(filter!K70-filter!BC70)</f>
        <v>-0.39162673153602068</v>
      </c>
      <c r="AG70" s="53">
        <f>(filter!K70-filter!Z70)</f>
        <v>1.0800105132073154</v>
      </c>
      <c r="AH70" s="53">
        <f>filter!O70</f>
        <v>5.3311111111111114</v>
      </c>
      <c r="AI70" s="53">
        <f>(filter!O70-AVERAGE(filter!$O$2:$O$179))</f>
        <v>1.3634436011345867</v>
      </c>
      <c r="AJ70" s="53">
        <f>(filter!O70-filter!BD70)</f>
        <v>7.6547296798258557E-2</v>
      </c>
      <c r="AK70" s="53">
        <f>(filter!O70-filter!AD70)</f>
        <v>1.3045635176948478</v>
      </c>
      <c r="AL70" s="53">
        <f>LN(RBA!K83)</f>
        <v>5.4256282015595012</v>
      </c>
      <c r="AM70" s="53">
        <f>LN(RBA!L83)</f>
        <v>6.7419261710013076</v>
      </c>
      <c r="AN70" s="53">
        <f>(filter!L70-filter!AA70)*100</f>
        <v>0.64009634712300922</v>
      </c>
      <c r="AO70" s="53">
        <f>(filter!M70-filter!AB70)*100</f>
        <v>-1.2996121985542786</v>
      </c>
      <c r="AP70" s="53">
        <f>RBA!O83</f>
        <v>100</v>
      </c>
      <c r="AQ70" s="53">
        <f>RBA!Q83</f>
        <v>0.74193333333333333</v>
      </c>
      <c r="AR70" s="53">
        <f t="shared" si="8"/>
        <v>0.01</v>
      </c>
      <c r="AS70" s="53">
        <f t="shared" si="9"/>
        <v>1.3478299937101268</v>
      </c>
      <c r="AT70" s="53">
        <f t="shared" si="10"/>
        <v>-4.6051701859880909</v>
      </c>
      <c r="AU70" s="53">
        <f t="shared" si="7"/>
        <v>0.29849588711092206</v>
      </c>
      <c r="AV70" s="53">
        <f>RBA!T83*100</f>
        <v>2.7111526553125209</v>
      </c>
      <c r="AW70" s="53">
        <f>RBA!U83*100</f>
        <v>-2.6862126636278241</v>
      </c>
      <c r="AX70" s="53">
        <f t="shared" si="11"/>
        <v>2.7085785012992751</v>
      </c>
      <c r="AY70" s="53">
        <f t="shared" si="12"/>
        <v>-2.4227350728053434</v>
      </c>
      <c r="AZ70" s="53">
        <f>LN(RBA!K83)-LN(RBA!H83)</f>
        <v>1.2698750112087573</v>
      </c>
      <c r="BA70" s="53">
        <f t="shared" si="13"/>
        <v>-1.9541859714750309</v>
      </c>
    </row>
    <row r="71" spans="1:53">
      <c r="A71" s="31">
        <v>34880</v>
      </c>
      <c r="B71" s="53">
        <f>filter!E71</f>
        <v>7.5049999999999999</v>
      </c>
      <c r="C71" s="53">
        <f>(RBA!B84-AVERAGE(RBA!$B$11:$B$192))</f>
        <v>0.5083003663003689</v>
      </c>
      <c r="D71" s="53">
        <f>(filter!E71-filter!AY71)</f>
        <v>-0.99580816848931786</v>
      </c>
      <c r="E71" s="52">
        <f>(filter!E71-filter!T71)</f>
        <v>1.402045916073611</v>
      </c>
      <c r="F71" s="52">
        <f>filter!F71</f>
        <v>7.7133333333333338</v>
      </c>
      <c r="G71" s="53">
        <f>(RBA!C84-AVERAGE(RBA!$C$11:$C$192))</f>
        <v>0.45162720216291863</v>
      </c>
      <c r="H71" s="53">
        <f>(filter!F71-filter!AZ71)</f>
        <v>-1.0706892279283453</v>
      </c>
      <c r="I71" s="53">
        <f>(filter!F71-filter!U71)</f>
        <v>1.5031661268489902</v>
      </c>
      <c r="J71" s="53">
        <f>filter!B71</f>
        <v>12.374992296633938</v>
      </c>
      <c r="K71" s="53">
        <f>filter!Q71</f>
        <v>12.382942473943809</v>
      </c>
      <c r="L71" s="53">
        <f>(filter!B71-filter!Q71)*100</f>
        <v>-0.79501773098709094</v>
      </c>
      <c r="M71" s="53">
        <f>filter!C71</f>
        <v>11.728939662730653</v>
      </c>
      <c r="N71" s="53">
        <f>filter!R71</f>
        <v>11.723886228485293</v>
      </c>
      <c r="O71" s="53">
        <f>(filter!C71-filter!R71)*100</f>
        <v>0.50534342453598668</v>
      </c>
      <c r="P71" s="53">
        <f>LN(RBA!G84)</f>
        <v>4.0448041166619646</v>
      </c>
      <c r="Q71" s="53">
        <f>(filter!D71-filter!S71)*100</f>
        <v>-1.1722892157327358</v>
      </c>
      <c r="R71" s="53">
        <f>LN(RBA!F84)</f>
        <v>3.9754761845170474</v>
      </c>
      <c r="S71" s="53">
        <f>RBA!F84/RBA!F80-1</f>
        <v>3.2532107045514014E-2</v>
      </c>
      <c r="T71" s="53">
        <f>filter!I71</f>
        <v>3.6227449505218208</v>
      </c>
      <c r="U71" s="53">
        <f>(filter!I71-AVERAGE(filter!$I$2:$I$179))</f>
        <v>-0.47090265768662798</v>
      </c>
      <c r="V71" s="53">
        <f>(filter!I71-filter!BA71)</f>
        <v>-1.1015305638333124</v>
      </c>
      <c r="W71" s="53">
        <f>(filter!I71-filter!X71)</f>
        <v>2.1879948180158997</v>
      </c>
      <c r="X71" s="53">
        <f>LN(RBA!H84)</f>
        <v>4.169761201506855</v>
      </c>
      <c r="Y71" s="53">
        <f>(RBA!H84/RBA!H80-1)*1</f>
        <v>4.5234248788368348E-2</v>
      </c>
      <c r="Z71" s="53">
        <f>filter!J71</f>
        <v>5.6032044624442809</v>
      </c>
      <c r="AA71" s="53">
        <f>(filter!J71-AVERAGE(filter!$J$2:$J$179))</f>
        <v>1.574995911326412</v>
      </c>
      <c r="AB71" s="53">
        <f>(filter!J71-filter!BB71)</f>
        <v>0.82814322620780434</v>
      </c>
      <c r="AC71" s="53">
        <f>(filter!J71-filter!Y71)</f>
        <v>3.5502073835008834</v>
      </c>
      <c r="AD71" s="53">
        <f>filter!K71</f>
        <v>6</v>
      </c>
      <c r="AE71" s="53">
        <f>(filter!K71-AVERAGE(filter!$K$2:$K$179))</f>
        <v>1.2571706791521642</v>
      </c>
      <c r="AF71" s="53">
        <f>(filter!K71-filter!BC71)</f>
        <v>-0.15266100418537665</v>
      </c>
      <c r="AG71" s="53">
        <f>(filter!K71-filter!Z71)</f>
        <v>1.1779303241290409</v>
      </c>
      <c r="AH71" s="53">
        <f>filter!O71</f>
        <v>4.8644444444444446</v>
      </c>
      <c r="AI71" s="53">
        <f>(filter!O71-AVERAGE(filter!$O$2:$O$179))</f>
        <v>0.89677693446791995</v>
      </c>
      <c r="AJ71" s="53">
        <f>(filter!O71-filter!BD71)</f>
        <v>-0.32734394038858738</v>
      </c>
      <c r="AK71" s="53">
        <f>(filter!O71-filter!AD71)</f>
        <v>0.91697057073398813</v>
      </c>
      <c r="AL71" s="53">
        <f>LN(RBA!K84)</f>
        <v>5.429284223560396</v>
      </c>
      <c r="AM71" s="53">
        <f>LN(RBA!L84)</f>
        <v>6.7600971435674229</v>
      </c>
      <c r="AN71" s="53">
        <f>(filter!L71-filter!AA71)*100</f>
        <v>-1.7280434111780707</v>
      </c>
      <c r="AO71" s="53">
        <f>(filter!M71-filter!AB71)*100</f>
        <v>-1.2743827918940909</v>
      </c>
      <c r="AP71" s="53">
        <f>RBA!O84</f>
        <v>92.538497206247143</v>
      </c>
      <c r="AQ71" s="53">
        <f>RBA!Q84</f>
        <v>0.71743333333333326</v>
      </c>
      <c r="AR71" s="53">
        <f t="shared" si="8"/>
        <v>1.0806313374327105E-2</v>
      </c>
      <c r="AS71" s="53">
        <f t="shared" si="9"/>
        <v>1.3938577335873252</v>
      </c>
      <c r="AT71" s="53">
        <f t="shared" si="10"/>
        <v>-4.5276247439504846</v>
      </c>
      <c r="AU71" s="53">
        <f t="shared" si="7"/>
        <v>0.3320752508801133</v>
      </c>
      <c r="AV71" s="53">
        <f>RBA!T84*100</f>
        <v>7.7545442037606271</v>
      </c>
      <c r="AW71" s="53">
        <f>RBA!U84*100</f>
        <v>-3.3579363769191408</v>
      </c>
      <c r="AX71" s="53">
        <f t="shared" si="11"/>
        <v>7.7519700497473814</v>
      </c>
      <c r="AY71" s="53">
        <f t="shared" si="12"/>
        <v>-3.0944587860966601</v>
      </c>
      <c r="AZ71" s="53">
        <f>LN(RBA!K84)-LN(RBA!H84)</f>
        <v>1.2595230220535409</v>
      </c>
      <c r="BA71" s="53">
        <f t="shared" si="13"/>
        <v>-1.0351989155216401</v>
      </c>
    </row>
    <row r="72" spans="1:53">
      <c r="A72" s="31">
        <v>34972</v>
      </c>
      <c r="B72" s="53">
        <f>filter!E72</f>
        <v>7.5036666666666676</v>
      </c>
      <c r="C72" s="53">
        <f>(RBA!B85-AVERAGE(RBA!$B$11:$B$192))</f>
        <v>0.5069670329670366</v>
      </c>
      <c r="D72" s="53">
        <f>(filter!E72-filter!AY72)</f>
        <v>-0.91811936007932005</v>
      </c>
      <c r="E72" s="52">
        <f>(filter!E72-filter!T72)</f>
        <v>1.46711992046819</v>
      </c>
      <c r="F72" s="52">
        <f>filter!F72</f>
        <v>7.5433333333333339</v>
      </c>
      <c r="G72" s="53">
        <f>(RBA!C85-AVERAGE(RBA!$C$11:$C$192))</f>
        <v>0.2816272021629187</v>
      </c>
      <c r="H72" s="53">
        <f>(filter!F72-filter!AZ72)</f>
        <v>-1.1592212071759507</v>
      </c>
      <c r="I72" s="53">
        <f>(filter!F72-filter!U72)</f>
        <v>1.4019492177563366</v>
      </c>
      <c r="J72" s="53">
        <f>filter!B72</f>
        <v>12.397291999259739</v>
      </c>
      <c r="K72" s="53">
        <f>filter!Q72</f>
        <v>12.392627600589575</v>
      </c>
      <c r="L72" s="53">
        <f>(filter!B72-filter!Q72)*100</f>
        <v>0.46643986701635498</v>
      </c>
      <c r="M72" s="53">
        <f>filter!C72</f>
        <v>11.73153073384143</v>
      </c>
      <c r="N72" s="53">
        <f>filter!R72</f>
        <v>11.732514811999078</v>
      </c>
      <c r="O72" s="53">
        <f>(filter!C72-filter!R72)*100</f>
        <v>-9.8407815764822715E-2</v>
      </c>
      <c r="P72" s="53">
        <f>LN(RBA!G85)</f>
        <v>4.0500443033255209</v>
      </c>
      <c r="Q72" s="53">
        <f>(filter!D72-filter!S72)*100</f>
        <v>-0.78099190795182238</v>
      </c>
      <c r="R72" s="53">
        <f>LN(RBA!F85)</f>
        <v>3.9742435972441403</v>
      </c>
      <c r="S72" s="53">
        <f>RBA!F85/RBA!F81-1</f>
        <v>9.4465904706746429E-3</v>
      </c>
      <c r="T72" s="53">
        <f>filter!I72</f>
        <v>-0.4930349091629313</v>
      </c>
      <c r="U72" s="53">
        <f>(filter!I72-AVERAGE(filter!$I$2:$I$179))</f>
        <v>-4.5866825173713801</v>
      </c>
      <c r="V72" s="53">
        <f>(filter!I72-filter!BA72)</f>
        <v>-5.1849705308951579</v>
      </c>
      <c r="W72" s="53">
        <f>(filter!I72-filter!X72)</f>
        <v>-1.9290225365787224</v>
      </c>
      <c r="X72" s="53">
        <f>LN(RBA!H85)</f>
        <v>4.1820501426412067</v>
      </c>
      <c r="Y72" s="53">
        <f>(RBA!H85/RBA!H81-1)*1</f>
        <v>5.1364365971107606E-2</v>
      </c>
      <c r="Z72" s="53">
        <f>filter!J72</f>
        <v>4.9155764537405258</v>
      </c>
      <c r="AA72" s="53">
        <f>(filter!J72-AVERAGE(filter!$J$2:$J$179))</f>
        <v>0.88736790262265686</v>
      </c>
      <c r="AB72" s="53">
        <f>(filter!J72-filter!BB72)</f>
        <v>0.17881535520243919</v>
      </c>
      <c r="AC72" s="53">
        <f>(filter!J72-filter!Y72)</f>
        <v>2.9052152488288736</v>
      </c>
      <c r="AD72" s="53">
        <f>filter!K72</f>
        <v>5.75</v>
      </c>
      <c r="AE72" s="53">
        <f>(filter!K72-AVERAGE(filter!$K$2:$K$179))</f>
        <v>1.0071706791521642</v>
      </c>
      <c r="AF72" s="53">
        <f>(filter!K72-filter!BC72)</f>
        <v>-0.33036194350140047</v>
      </c>
      <c r="AG72" s="53">
        <f>(filter!K72-filter!Z72)</f>
        <v>0.85844479448605249</v>
      </c>
      <c r="AH72" s="53">
        <f>filter!O72</f>
        <v>4.4355555555555553</v>
      </c>
      <c r="AI72" s="53">
        <f>(filter!O72-AVERAGE(filter!$O$2:$O$179))</f>
        <v>0.46788804557903063</v>
      </c>
      <c r="AJ72" s="53">
        <f>(filter!O72-filter!BD72)</f>
        <v>-0.69345739979765586</v>
      </c>
      <c r="AK72" s="53">
        <f>(filter!O72-filter!AD72)</f>
        <v>0.56242371353378839</v>
      </c>
      <c r="AL72" s="53">
        <f>LN(RBA!K85)</f>
        <v>5.4464959632192906</v>
      </c>
      <c r="AM72" s="53">
        <f>LN(RBA!L85)</f>
        <v>6.7794274670749246</v>
      </c>
      <c r="AN72" s="53">
        <f>(filter!L72-filter!AA72)*100</f>
        <v>-2.7114480836097243</v>
      </c>
      <c r="AO72" s="53">
        <f>(filter!M72-filter!AB72)*100</f>
        <v>-1.1566990759470208</v>
      </c>
      <c r="AP72" s="53">
        <f>RBA!O85</f>
        <v>97.889175564412398</v>
      </c>
      <c r="AQ72" s="53">
        <f>RBA!Q85</f>
        <v>0.74876666666666658</v>
      </c>
      <c r="AR72" s="53">
        <f t="shared" si="8"/>
        <v>1.0215634100850982E-2</v>
      </c>
      <c r="AS72" s="53">
        <f t="shared" si="9"/>
        <v>1.3355295374616036</v>
      </c>
      <c r="AT72" s="53">
        <f t="shared" si="10"/>
        <v>-4.583835977176502</v>
      </c>
      <c r="AU72" s="53">
        <f t="shared" si="7"/>
        <v>0.28932787047912234</v>
      </c>
      <c r="AV72" s="53">
        <f>RBA!T85*100</f>
        <v>-5.6211233226017399</v>
      </c>
      <c r="AW72" s="53">
        <f>RBA!U85*100</f>
        <v>4.2747380400991073</v>
      </c>
      <c r="AX72" s="53">
        <f t="shared" si="11"/>
        <v>-5.6236974766149856</v>
      </c>
      <c r="AY72" s="53">
        <f t="shared" si="12"/>
        <v>4.538215630921588</v>
      </c>
      <c r="AZ72" s="53">
        <f>LN(RBA!K85)-LN(RBA!H85)</f>
        <v>1.264445820578084</v>
      </c>
      <c r="BA72" s="53">
        <f t="shared" si="13"/>
        <v>0.49227985245430261</v>
      </c>
    </row>
    <row r="73" spans="1:53">
      <c r="A73" s="31">
        <v>35064</v>
      </c>
      <c r="B73" s="53">
        <f>filter!E73</f>
        <v>7.498333333333334</v>
      </c>
      <c r="C73" s="53">
        <f>(RBA!B86-AVERAGE(RBA!$B$11:$B$192))</f>
        <v>0.50163369963370297</v>
      </c>
      <c r="D73" s="53">
        <f>(filter!E73-filter!AY73)</f>
        <v>-0.84443055166932357</v>
      </c>
      <c r="E73" s="52">
        <f>(filter!E73-filter!T73)</f>
        <v>1.5227047868335903</v>
      </c>
      <c r="F73" s="52">
        <f>filter!F73</f>
        <v>7.4533333333333331</v>
      </c>
      <c r="G73" s="53">
        <f>(RBA!C86-AVERAGE(RBA!$C$11:$C$192))</f>
        <v>0.19162720216291795</v>
      </c>
      <c r="H73" s="53">
        <f>(filter!F73-filter!AZ73)</f>
        <v>-1.1677531864235569</v>
      </c>
      <c r="I73" s="53">
        <f>(filter!F73-filter!U73)</f>
        <v>1.3769216946435714</v>
      </c>
      <c r="J73" s="53">
        <f>filter!B73</f>
        <v>12.397056575402781</v>
      </c>
      <c r="K73" s="53">
        <f>filter!Q73</f>
        <v>12.402459574355886</v>
      </c>
      <c r="L73" s="53">
        <f>(filter!B73-filter!Q73)*100</f>
        <v>-0.54029989531052536</v>
      </c>
      <c r="M73" s="53">
        <f>filter!C73</f>
        <v>11.742512214231297</v>
      </c>
      <c r="N73" s="53">
        <f>filter!R73</f>
        <v>11.741361473712915</v>
      </c>
      <c r="O73" s="53">
        <f>(filter!C73-filter!R73)*100</f>
        <v>0.11507405183817099</v>
      </c>
      <c r="P73" s="53">
        <f>LN(RBA!G86)</f>
        <v>4.0621656638578658</v>
      </c>
      <c r="Q73" s="53">
        <f>(filter!D73-filter!S73)*100</f>
        <v>0.28057113986887927</v>
      </c>
      <c r="R73" s="53">
        <f>LN(RBA!F86)</f>
        <v>3.9941606566759322</v>
      </c>
      <c r="S73" s="53">
        <f>RBA!F86/RBA!F82-1</f>
        <v>4.6371731305620667E-2</v>
      </c>
      <c r="T73" s="53">
        <f>filter!I73</f>
        <v>7.9668237727167819</v>
      </c>
      <c r="U73" s="53">
        <f>(filter!I73-AVERAGE(filter!$I$2:$I$179))</f>
        <v>3.8731761645083331</v>
      </c>
      <c r="V73" s="53">
        <f>(filter!I73-filter!BA73)</f>
        <v>3.3072280436074619</v>
      </c>
      <c r="W73" s="53">
        <f>(filter!I73-filter!X73)</f>
        <v>6.5295105511783547</v>
      </c>
      <c r="X73" s="53">
        <f>LN(RBA!H86)</f>
        <v>4.1896547420264252</v>
      </c>
      <c r="Y73" s="53">
        <f>(RBA!H86/RBA!H82-1)*1</f>
        <v>5.0955414012738842E-2</v>
      </c>
      <c r="Z73" s="53">
        <f>filter!J73</f>
        <v>3.0418397540876851</v>
      </c>
      <c r="AA73" s="53">
        <f>(filter!J73-AVERAGE(filter!$J$2:$J$179))</f>
        <v>-0.98636879703018376</v>
      </c>
      <c r="AB73" s="53">
        <f>(filter!J73-filter!BB73)</f>
        <v>-1.6566212067520114</v>
      </c>
      <c r="AC73" s="53">
        <f>(filter!J73-filter!Y73)</f>
        <v>1.0793914553595698</v>
      </c>
      <c r="AD73" s="53">
        <f>filter!K73</f>
        <v>5.666666666666667</v>
      </c>
      <c r="AE73" s="53">
        <f>(filter!K73-AVERAGE(filter!$K$2:$K$179))</f>
        <v>0.92383734581883115</v>
      </c>
      <c r="AF73" s="53">
        <f>(filter!K73-filter!BC73)</f>
        <v>-0.34139621615075733</v>
      </c>
      <c r="AG73" s="53">
        <f>(filter!K73-filter!Z73)</f>
        <v>0.70737100133502384</v>
      </c>
      <c r="AH73" s="53">
        <f>filter!O73</f>
        <v>4.2233333333333336</v>
      </c>
      <c r="AI73" s="53">
        <f>(filter!O73-AVERAGE(filter!$O$2:$O$179))</f>
        <v>0.25566582335680899</v>
      </c>
      <c r="AJ73" s="53">
        <f>(filter!O73-filter!BD73)</f>
        <v>-0.84290419254005666</v>
      </c>
      <c r="AK73" s="53">
        <f>(filter!O73-filter!AD73)</f>
        <v>0.42016201130980813</v>
      </c>
      <c r="AL73" s="53">
        <f>LN(RBA!K86)</f>
        <v>5.4774714120706465</v>
      </c>
      <c r="AM73" s="53">
        <f>LN(RBA!L86)</f>
        <v>6.8098954515870505</v>
      </c>
      <c r="AN73" s="53">
        <f>(filter!L73-filter!AA73)*100</f>
        <v>-2.2967387702574449</v>
      </c>
      <c r="AO73" s="53">
        <f>(filter!M73-filter!AB73)*100</f>
        <v>5.339076799906195E-2</v>
      </c>
      <c r="AP73" s="53">
        <f>RBA!O86</f>
        <v>101.34112330610374</v>
      </c>
      <c r="AQ73" s="53">
        <f>RBA!Q86</f>
        <v>0.74949999999999994</v>
      </c>
      <c r="AR73" s="53">
        <f t="shared" si="8"/>
        <v>9.8676624787300965E-3</v>
      </c>
      <c r="AS73" s="53">
        <f t="shared" si="9"/>
        <v>1.3342228152101403</v>
      </c>
      <c r="AT73" s="53">
        <f t="shared" si="10"/>
        <v>-4.6184922845146881</v>
      </c>
      <c r="AU73" s="53">
        <f t="shared" si="7"/>
        <v>0.2883489614394848</v>
      </c>
      <c r="AV73" s="53">
        <f>RBA!T86*100</f>
        <v>-3.4656307338186032</v>
      </c>
      <c r="AW73" s="53">
        <f>RBA!U86*100</f>
        <v>9.7890903963759879E-2</v>
      </c>
      <c r="AX73" s="53">
        <f t="shared" si="11"/>
        <v>-3.468204887831849</v>
      </c>
      <c r="AY73" s="53">
        <f t="shared" si="12"/>
        <v>0.36136849478624056</v>
      </c>
      <c r="AZ73" s="53">
        <f>LN(RBA!K86)-LN(RBA!H86)</f>
        <v>1.2878166700442213</v>
      </c>
      <c r="BA73" s="53">
        <f t="shared" si="13"/>
        <v>2.3370849466137322</v>
      </c>
    </row>
    <row r="74" spans="1:53">
      <c r="A74" s="31">
        <v>35155</v>
      </c>
      <c r="B74" s="53">
        <f>filter!E74</f>
        <v>7.5073333333333325</v>
      </c>
      <c r="C74" s="53">
        <f>(RBA!B87-AVERAGE(RBA!$B$11:$B$192))</f>
        <v>0.51063369963370153</v>
      </c>
      <c r="D74" s="53">
        <f>(filter!E74-filter!AY74)</f>
        <v>-0.7564084099259949</v>
      </c>
      <c r="E74" s="52">
        <f>(filter!E74-filter!T74)</f>
        <v>1.5904705329747326</v>
      </c>
      <c r="F74" s="52">
        <f>filter!F74</f>
        <v>7.4866666666666672</v>
      </c>
      <c r="G74" s="53">
        <f>(RBA!C87-AVERAGE(RBA!$C$11:$C$192))</f>
        <v>0.22496053549625206</v>
      </c>
      <c r="H74" s="53">
        <f>(filter!F74-filter!AZ74)</f>
        <v>-1.0529518323378264</v>
      </c>
      <c r="I74" s="53">
        <f>(filter!F74-filter!U74)</f>
        <v>1.4740811390411634</v>
      </c>
      <c r="J74" s="53">
        <f>filter!B74</f>
        <v>12.413342879688093</v>
      </c>
      <c r="K74" s="53">
        <f>filter!Q74</f>
        <v>12.412423781760706</v>
      </c>
      <c r="L74" s="53">
        <f>(filter!B74-filter!Q74)*100</f>
        <v>9.1909792738675833E-2</v>
      </c>
      <c r="M74" s="53">
        <f>filter!C74</f>
        <v>11.751170414019576</v>
      </c>
      <c r="N74" s="53">
        <f>filter!R74</f>
        <v>11.750423244711833</v>
      </c>
      <c r="O74" s="53">
        <f>(filter!C74-filter!R74)*100</f>
        <v>7.4716930774343382E-2</v>
      </c>
      <c r="P74" s="53">
        <f>LN(RBA!G87)</f>
        <v>4.0758410906575406</v>
      </c>
      <c r="Q74" s="53">
        <f>(filter!D74-filter!S74)*100</f>
        <v>1.4886964787452328</v>
      </c>
      <c r="R74" s="53">
        <f>LN(RBA!F87)</f>
        <v>3.9907283885552332</v>
      </c>
      <c r="S74" s="53">
        <f>RBA!F87/RBA!F83-1</f>
        <v>2.4606940552764023E-2</v>
      </c>
      <c r="T74" s="53">
        <f>filter!I74</f>
        <v>-1.3729072482796656</v>
      </c>
      <c r="U74" s="53">
        <f>(filter!I74-AVERAGE(filter!$I$2:$I$179))</f>
        <v>-5.4665548564881146</v>
      </c>
      <c r="V74" s="53">
        <f>(filter!I74-filter!BA74)</f>
        <v>-6.0001630847660783</v>
      </c>
      <c r="W74" s="53">
        <f>(filter!I74-filter!X74)</f>
        <v>-2.8108325607381923</v>
      </c>
      <c r="X74" s="53">
        <f>LN(RBA!H87)</f>
        <v>4.1926804629429624</v>
      </c>
      <c r="Y74" s="53">
        <f>(RBA!H87/RBA!H83-1)*1</f>
        <v>3.7617554858934366E-2</v>
      </c>
      <c r="Z74" s="53">
        <f>filter!J74</f>
        <v>1.2102883666148445</v>
      </c>
      <c r="AA74" s="53">
        <f>(filter!J74-AVERAGE(filter!$J$2:$J$179))</f>
        <v>-2.8179201845030244</v>
      </c>
      <c r="AB74" s="53">
        <f>(filter!J74-filter!BB74)</f>
        <v>-3.449872456526462</v>
      </c>
      <c r="AC74" s="53">
        <f>(filter!J74-filter!Y74)</f>
        <v>-0.70243392459650056</v>
      </c>
      <c r="AD74" s="53">
        <f>filter!K74</f>
        <v>5.25</v>
      </c>
      <c r="AE74" s="53">
        <f>(filter!K74-AVERAGE(filter!$K$2:$K$179))</f>
        <v>0.50717067915216418</v>
      </c>
      <c r="AF74" s="53">
        <f>(filter!K74-filter!BC74)</f>
        <v>-0.68576382213344722</v>
      </c>
      <c r="AG74" s="53">
        <f>(filter!K74-filter!Z74)</f>
        <v>0.22665616040273928</v>
      </c>
      <c r="AH74" s="53">
        <f>filter!O74</f>
        <v>3.6522222222222225</v>
      </c>
      <c r="AI74" s="53">
        <f>(filter!O74-AVERAGE(filter!$O$2:$O$179))</f>
        <v>-0.31544528775430214</v>
      </c>
      <c r="AJ74" s="53">
        <f>(filter!O74-filter!BD74)</f>
        <v>-1.3512398741713469</v>
      </c>
      <c r="AK74" s="53">
        <f>(filter!O74-filter!AD74)</f>
        <v>-8.5371429987800784E-2</v>
      </c>
      <c r="AL74" s="53">
        <f>LN(RBA!K87)</f>
        <v>5.5182638125632755</v>
      </c>
      <c r="AM74" s="53">
        <f>LN(RBA!L87)</f>
        <v>6.8320463336467983</v>
      </c>
      <c r="AN74" s="53">
        <f>(filter!L74-filter!AA74)*100</f>
        <v>-0.8843168247194555</v>
      </c>
      <c r="AO74" s="53">
        <f>(filter!M74-filter!AB74)*100</f>
        <v>0.413254143554731</v>
      </c>
      <c r="AP74" s="53">
        <f>RBA!O87</f>
        <v>103.54649667898887</v>
      </c>
      <c r="AQ74" s="53">
        <f>RBA!Q87</f>
        <v>0.76250000000000007</v>
      </c>
      <c r="AR74" s="53">
        <f t="shared" si="8"/>
        <v>9.657497183126959E-3</v>
      </c>
      <c r="AS74" s="53">
        <f t="shared" si="9"/>
        <v>1.3114754098360655</v>
      </c>
      <c r="AT74" s="53">
        <f t="shared" si="10"/>
        <v>-4.6400207551011299</v>
      </c>
      <c r="AU74" s="53">
        <f t="shared" si="7"/>
        <v>0.27115277050057029</v>
      </c>
      <c r="AV74" s="53">
        <f>RBA!T87*100</f>
        <v>-2.1528470586441806</v>
      </c>
      <c r="AW74" s="53">
        <f>RBA!U87*100</f>
        <v>1.7196190938914446</v>
      </c>
      <c r="AX74" s="53">
        <f t="shared" si="11"/>
        <v>-2.1554212126574264</v>
      </c>
      <c r="AY74" s="53">
        <f t="shared" si="12"/>
        <v>1.9830966847139253</v>
      </c>
      <c r="AZ74" s="53">
        <f>LN(RBA!K87)-LN(RBA!H87)</f>
        <v>1.3255833496203131</v>
      </c>
      <c r="BA74" s="53">
        <f t="shared" si="13"/>
        <v>3.7766679576091811</v>
      </c>
    </row>
    <row r="75" spans="1:53">
      <c r="A75" s="31">
        <v>35246</v>
      </c>
      <c r="B75" s="53">
        <f>filter!E75</f>
        <v>7.5056666666666665</v>
      </c>
      <c r="C75" s="53">
        <f>(RBA!B88-AVERAGE(RBA!$B$11:$B$192))</f>
        <v>0.50896703296703549</v>
      </c>
      <c r="D75" s="53">
        <f>(filter!E75-filter!AY75)</f>
        <v>-0.67905293484933082</v>
      </c>
      <c r="E75" s="52">
        <f>(filter!E75-filter!T75)</f>
        <v>1.6478021528714377</v>
      </c>
      <c r="F75" s="52">
        <f>filter!F75</f>
        <v>7.5633333333333335</v>
      </c>
      <c r="G75" s="53">
        <f>(RBA!C88-AVERAGE(RBA!$C$11:$C$192))</f>
        <v>0.30162720216291827</v>
      </c>
      <c r="H75" s="53">
        <f>(filter!F75-filter!AZ75)</f>
        <v>-0.8948171449187674</v>
      </c>
      <c r="I75" s="53">
        <f>(filter!F75-filter!U75)</f>
        <v>1.6152312230870898</v>
      </c>
      <c r="J75" s="53">
        <f>filter!B75</f>
        <v>12.420187561099748</v>
      </c>
      <c r="K75" s="53">
        <f>filter!Q75</f>
        <v>12.422502232447659</v>
      </c>
      <c r="L75" s="53">
        <f>(filter!B75-filter!Q75)*100</f>
        <v>-0.23146713479107461</v>
      </c>
      <c r="M75" s="53">
        <f>filter!C75</f>
        <v>11.757305908648204</v>
      </c>
      <c r="N75" s="53">
        <f>filter!R75</f>
        <v>11.759697875293673</v>
      </c>
      <c r="O75" s="53">
        <f>(filter!C75-filter!R75)*100</f>
        <v>-0.23919666454688127</v>
      </c>
      <c r="P75" s="53">
        <f>LN(RBA!G88)</f>
        <v>4.0960098415411617</v>
      </c>
      <c r="Q75" s="53">
        <f>(filter!D75-filter!S75)*100</f>
        <v>3.3461418445382307</v>
      </c>
      <c r="R75" s="53">
        <f>LN(RBA!F88)</f>
        <v>3.9993895118217835</v>
      </c>
      <c r="S75" s="53">
        <f>RBA!F88/RBA!F84-1</f>
        <v>2.4201543735240305E-2</v>
      </c>
      <c r="T75" s="53">
        <f>filter!I75</f>
        <v>3.4644493066201232</v>
      </c>
      <c r="U75" s="53">
        <f>(filter!I75-AVERAGE(filter!$I$2:$I$179))</f>
        <v>-0.62919830158832557</v>
      </c>
      <c r="V75" s="53">
        <f>(filter!I75-filter!BA75)</f>
        <v>-1.1304666372433827</v>
      </c>
      <c r="W75" s="53">
        <f>(filter!I75-filter!X75)</f>
        <v>2.023346064764854</v>
      </c>
      <c r="X75" s="53">
        <f>LN(RBA!H88)</f>
        <v>4.2002049529215784</v>
      </c>
      <c r="Y75" s="53">
        <f>(RBA!H88/RBA!H84-1)*1</f>
        <v>3.0911901081916549E-2</v>
      </c>
      <c r="Z75" s="53">
        <f>filter!J75</f>
        <v>3.0097959914462002</v>
      </c>
      <c r="AA75" s="53">
        <f>(filter!J75-AVERAGE(filter!$J$2:$J$179))</f>
        <v>-1.0184125596716687</v>
      </c>
      <c r="AB75" s="53">
        <f>(filter!J75-filter!BB75)</f>
        <v>-1.6120646939967163</v>
      </c>
      <c r="AC75" s="53">
        <f>(filter!J75-filter!Y75)</f>
        <v>1.1444742586067012</v>
      </c>
      <c r="AD75" s="53">
        <f>filter!K75</f>
        <v>5.25</v>
      </c>
      <c r="AE75" s="53">
        <f>(filter!K75-AVERAGE(filter!$K$2:$K$179))</f>
        <v>0.50717067915216418</v>
      </c>
      <c r="AF75" s="53">
        <f>(filter!K75-filter!BC75)</f>
        <v>-0.61346476144947104</v>
      </c>
      <c r="AG75" s="53">
        <f>(filter!K75-filter!Z75)</f>
        <v>0.16780538054014738</v>
      </c>
      <c r="AH75" s="53">
        <f>filter!O75</f>
        <v>3.5</v>
      </c>
      <c r="AI75" s="53">
        <f>(filter!O75-AVERAGE(filter!$O$2:$O$179))</f>
        <v>-0.46766750997652462</v>
      </c>
      <c r="AJ75" s="53">
        <f>(filter!O75-filter!BD75)</f>
        <v>-1.4406866669137486</v>
      </c>
      <c r="AK75" s="53">
        <f>(filter!O75-filter!AD75)</f>
        <v>-0.17666277233261951</v>
      </c>
      <c r="AL75" s="53">
        <f>LN(RBA!K88)</f>
        <v>5.5479898920884994</v>
      </c>
      <c r="AM75" s="53">
        <f>LN(RBA!L88)</f>
        <v>6.8472491501451316</v>
      </c>
      <c r="AN75" s="53">
        <f>(filter!L75-filter!AA75)*100</f>
        <v>-0.56679964461165966</v>
      </c>
      <c r="AO75" s="53">
        <f>(filter!M75-filter!AB75)*100</f>
        <v>6.2605119897352068E-2</v>
      </c>
      <c r="AP75" s="53">
        <f>RBA!O88</f>
        <v>108.82628887775169</v>
      </c>
      <c r="AQ75" s="53">
        <f>RBA!Q88</f>
        <v>0.79090000000000005</v>
      </c>
      <c r="AR75" s="53">
        <f t="shared" si="8"/>
        <v>9.1889561824839427E-3</v>
      </c>
      <c r="AS75" s="53">
        <f t="shared" si="9"/>
        <v>1.2643823492224049</v>
      </c>
      <c r="AT75" s="53">
        <f t="shared" si="10"/>
        <v>-4.6897529309496804</v>
      </c>
      <c r="AU75" s="53">
        <f t="shared" si="7"/>
        <v>0.23458374145676553</v>
      </c>
      <c r="AV75" s="53">
        <f>RBA!T88*100</f>
        <v>-4.9732175848550497</v>
      </c>
      <c r="AW75" s="53">
        <f>RBA!U88*100</f>
        <v>3.6569029043804853</v>
      </c>
      <c r="AX75" s="53">
        <f t="shared" si="11"/>
        <v>-4.9757917388682955</v>
      </c>
      <c r="AY75" s="53">
        <f t="shared" si="12"/>
        <v>3.9203804952029659</v>
      </c>
      <c r="AZ75" s="53">
        <f>LN(RBA!K88)-LN(RBA!H88)</f>
        <v>1.347784939166921</v>
      </c>
      <c r="BA75" s="53">
        <f t="shared" si="13"/>
        <v>2.2201589546607892</v>
      </c>
    </row>
    <row r="76" spans="1:53">
      <c r="A76" s="31">
        <v>35338</v>
      </c>
      <c r="B76" s="53">
        <f>filter!E76</f>
        <v>7.1726666666666672</v>
      </c>
      <c r="C76" s="53">
        <f>(RBA!B89-AVERAGE(RBA!$B$11:$B$192))</f>
        <v>0.1759670329670362</v>
      </c>
      <c r="D76" s="53">
        <f>(filter!E76-filter!AY76)</f>
        <v>-0.93303079310600001</v>
      </c>
      <c r="E76" s="52">
        <f>(filter!E76-filter!T76)</f>
        <v>1.3754239297537429</v>
      </c>
      <c r="F76" s="52">
        <f>filter!F76</f>
        <v>7.13</v>
      </c>
      <c r="G76" s="53">
        <f>(RBA!C89-AVERAGE(RBA!$C$11:$C$192))</f>
        <v>-0.1317061311704153</v>
      </c>
      <c r="H76" s="53">
        <f>(filter!F76-filter!AZ76)</f>
        <v>-1.2466824574997046</v>
      </c>
      <c r="I76" s="53">
        <f>(filter!F76-filter!U76)</f>
        <v>1.2479209848740966</v>
      </c>
      <c r="J76" s="53">
        <f>filter!B76</f>
        <v>12.427895324876967</v>
      </c>
      <c r="K76" s="53">
        <f>filter!Q76</f>
        <v>12.432677510496573</v>
      </c>
      <c r="L76" s="53">
        <f>(filter!B76-filter!Q76)*100</f>
        <v>-0.47821856196055279</v>
      </c>
      <c r="M76" s="53">
        <f>filter!C76</f>
        <v>11.759199433673292</v>
      </c>
      <c r="N76" s="53">
        <f>filter!R76</f>
        <v>11.769183582737099</v>
      </c>
      <c r="O76" s="53">
        <f>(filter!C76-filter!R76)*100</f>
        <v>-0.99841490638077346</v>
      </c>
      <c r="P76" s="53">
        <f>LN(RBA!G89)</f>
        <v>4.0993321037331398</v>
      </c>
      <c r="Q76" s="53">
        <f>(filter!D76-filter!S76)*100</f>
        <v>3.5268274785889453</v>
      </c>
      <c r="R76" s="53">
        <f>LN(RBA!F89)</f>
        <v>3.9970819028107138</v>
      </c>
      <c r="S76" s="53">
        <f>RBA!F89/RBA!F85-1</f>
        <v>2.3101096419838152E-2</v>
      </c>
      <c r="T76" s="53">
        <f>filter!I76</f>
        <v>-0.92304360442779876</v>
      </c>
      <c r="U76" s="53">
        <f>(filter!I76-AVERAGE(filter!$I$2:$I$179))</f>
        <v>-5.016691212636248</v>
      </c>
      <c r="V76" s="53">
        <f>(filter!I76-filter!BA76)</f>
        <v>-5.4856196556683976</v>
      </c>
      <c r="W76" s="53">
        <f>(filter!I76-filter!X76)</f>
        <v>-2.3714131854851757</v>
      </c>
      <c r="X76" s="53">
        <f>LN(RBA!H89)</f>
        <v>4.203198967134183</v>
      </c>
      <c r="Y76" s="53">
        <f>(RBA!H89/RBA!H85-1)*1</f>
        <v>2.1374045801526798E-2</v>
      </c>
      <c r="Z76" s="53">
        <f>filter!J76</f>
        <v>1.1976056850418799</v>
      </c>
      <c r="AA76" s="53">
        <f>(filter!J76-AVERAGE(filter!$J$2:$J$179))</f>
        <v>-2.830602866075989</v>
      </c>
      <c r="AB76" s="53">
        <f>(filter!J76-filter!BB76)</f>
        <v>-3.3859548627026466</v>
      </c>
      <c r="AC76" s="53">
        <f>(filter!J76-filter!Y76)</f>
        <v>-0.62634046784598274</v>
      </c>
      <c r="AD76" s="53">
        <f>filter!K76</f>
        <v>5.25</v>
      </c>
      <c r="AE76" s="53">
        <f>(filter!K76-AVERAGE(filter!$K$2:$K$179))</f>
        <v>0.50717067915216418</v>
      </c>
      <c r="AF76" s="53">
        <f>(filter!K76-filter!BC76)</f>
        <v>-0.54116570076549486</v>
      </c>
      <c r="AG76" s="53">
        <f>(filter!K76-filter!Z76)</f>
        <v>0.11551544383127599</v>
      </c>
      <c r="AH76" s="53">
        <f>filter!O76</f>
        <v>3.3055555555555554</v>
      </c>
      <c r="AI76" s="53">
        <f>(filter!O76-AVERAGE(filter!$O$2:$O$179))</f>
        <v>-0.66211195442096926</v>
      </c>
      <c r="AJ76" s="53">
        <f>(filter!O76-filter!BD76)</f>
        <v>-1.5723556818783724</v>
      </c>
      <c r="AK76" s="53">
        <f>(filter!O76-filter!AD76)</f>
        <v>-0.31503370944337705</v>
      </c>
      <c r="AL76" s="53">
        <f>LN(RBA!K89)</f>
        <v>5.566759278489533</v>
      </c>
      <c r="AM76" s="53">
        <f>LN(RBA!L89)</f>
        <v>6.8677506586538968</v>
      </c>
      <c r="AN76" s="53">
        <f>(filter!L76-filter!AA76)*100</f>
        <v>-1.3369618843453779</v>
      </c>
      <c r="AO76" s="53">
        <f>(filter!M76-filter!AB76)*100</f>
        <v>0.22867155045283027</v>
      </c>
      <c r="AP76" s="53">
        <f>RBA!O89</f>
        <v>108.79607810388418</v>
      </c>
      <c r="AQ76" s="53">
        <f>RBA!Q89</f>
        <v>0.78546666666666665</v>
      </c>
      <c r="AR76" s="53">
        <f t="shared" si="8"/>
        <v>9.1915077953926578E-3</v>
      </c>
      <c r="AS76" s="53">
        <f t="shared" si="9"/>
        <v>1.2731285011033782</v>
      </c>
      <c r="AT76" s="53">
        <f t="shared" si="10"/>
        <v>-4.68947528693284</v>
      </c>
      <c r="AU76" s="53">
        <f t="shared" si="7"/>
        <v>0.24147725800271458</v>
      </c>
      <c r="AV76" s="53">
        <f>RBA!T89*100</f>
        <v>2.7764401684038376E-2</v>
      </c>
      <c r="AW76" s="53">
        <f>RBA!U89*100</f>
        <v>-0.68935165459490522</v>
      </c>
      <c r="AX76" s="53">
        <f t="shared" si="11"/>
        <v>2.5190247670792688E-2</v>
      </c>
      <c r="AY76" s="53">
        <f t="shared" si="12"/>
        <v>-0.42587406377242454</v>
      </c>
      <c r="AZ76" s="53">
        <f>LN(RBA!K89)-LN(RBA!H89)</f>
        <v>1.3635603113553501</v>
      </c>
      <c r="BA76" s="53">
        <f t="shared" si="13"/>
        <v>1.577537218842906</v>
      </c>
    </row>
    <row r="77" spans="1:53">
      <c r="A77" s="31">
        <v>35430</v>
      </c>
      <c r="B77" s="53">
        <f>filter!E77</f>
        <v>6.6023333333333332</v>
      </c>
      <c r="C77" s="53">
        <f>(RBA!B90-AVERAGE(RBA!$B$11:$B$192))</f>
        <v>-0.39436630036629783</v>
      </c>
      <c r="D77" s="53">
        <f>(filter!E77-filter!AY77)</f>
        <v>-1.4243419846960039</v>
      </c>
      <c r="E77" s="52">
        <f>(filter!E77-filter!T77)</f>
        <v>0.86769693717281093</v>
      </c>
      <c r="F77" s="52">
        <f>filter!F77</f>
        <v>6.4266666666666667</v>
      </c>
      <c r="G77" s="53">
        <f>(RBA!C90-AVERAGE(RBA!$C$11:$C$192))</f>
        <v>-0.83503946450374844</v>
      </c>
      <c r="H77" s="53">
        <f>(filter!F77-filter!AZ77)</f>
        <v>-1.8685477700806432</v>
      </c>
      <c r="I77" s="53">
        <f>(filter!F77-filter!U77)</f>
        <v>0.6120232763138338</v>
      </c>
      <c r="J77" s="53">
        <f>filter!B77</f>
        <v>12.43711293537099</v>
      </c>
      <c r="K77" s="53">
        <f>filter!Q77</f>
        <v>12.442930753317683</v>
      </c>
      <c r="L77" s="53">
        <f>(filter!B77-filter!Q77)*100</f>
        <v>-0.58178179466921165</v>
      </c>
      <c r="M77" s="53">
        <f>filter!C77</f>
        <v>11.766768914800736</v>
      </c>
      <c r="N77" s="53">
        <f>filter!R77</f>
        <v>11.778877089341618</v>
      </c>
      <c r="O77" s="53">
        <f>(filter!C77-filter!R77)*100</f>
        <v>-1.2108174540882644</v>
      </c>
      <c r="P77" s="53">
        <f>LN(RBA!G90)</f>
        <v>4.1009891049407692</v>
      </c>
      <c r="Q77" s="53">
        <f>(filter!D77-filter!S77)*100</f>
        <v>3.5546863318741906</v>
      </c>
      <c r="R77" s="53">
        <f>LN(RBA!F90)</f>
        <v>4.0020874750774214</v>
      </c>
      <c r="S77" s="53">
        <f>RBA!F90/RBA!F86-1</f>
        <v>7.9583188041210118E-3</v>
      </c>
      <c r="T77" s="53">
        <f>filter!I77</f>
        <v>2.0022289066828369</v>
      </c>
      <c r="U77" s="53">
        <f>(filter!I77-AVERAGE(filter!$I$2:$I$179))</f>
        <v>-2.0914187015256118</v>
      </c>
      <c r="V77" s="53">
        <f>(filter!I77-filter!BA77)</f>
        <v>-2.5280072519348549</v>
      </c>
      <c r="W77" s="53">
        <f>(filter!I77-filter!X77)</f>
        <v>0.53971741399878992</v>
      </c>
      <c r="X77" s="53">
        <f>LN(RBA!H90)</f>
        <v>4.2046926193909657</v>
      </c>
      <c r="Y77" s="53">
        <f>(RBA!H90/RBA!H86-1)*1</f>
        <v>1.5151515151515138E-2</v>
      </c>
      <c r="Z77" s="53">
        <f>filter!J77</f>
        <v>0.59746090271326002</v>
      </c>
      <c r="AA77" s="53">
        <f>(filter!J77-AVERAGE(filter!$J$2:$J$179))</f>
        <v>-3.4307476484046089</v>
      </c>
      <c r="AB77" s="53">
        <f>(filter!J77-filter!BB77)</f>
        <v>-3.9477995073328764</v>
      </c>
      <c r="AC77" s="53">
        <f>(filter!J77-filter!Y77)</f>
        <v>-1.1955494743300892</v>
      </c>
      <c r="AD77" s="53">
        <f>filter!K77</f>
        <v>5.25</v>
      </c>
      <c r="AE77" s="53">
        <f>(filter!K77-AVERAGE(filter!$K$2:$K$179))</f>
        <v>0.50717067915216418</v>
      </c>
      <c r="AF77" s="53">
        <f>(filter!K77-filter!BC77)</f>
        <v>-0.46886664008151779</v>
      </c>
      <c r="AG77" s="53">
        <f>(filter!K77-filter!Z77)</f>
        <v>7.1044920663983824E-2</v>
      </c>
      <c r="AH77" s="53">
        <f>filter!O77</f>
        <v>2.9444444444444442</v>
      </c>
      <c r="AI77" s="53">
        <f>(filter!O77-AVERAGE(filter!$O$2:$O$179))</f>
        <v>-1.0232230655320804</v>
      </c>
      <c r="AJ77" s="53">
        <f>(filter!O77-filter!BD77)</f>
        <v>-1.8706913635096627</v>
      </c>
      <c r="AK77" s="53">
        <f>(filter!O77-filter!AD77)</f>
        <v>-0.62502885413942666</v>
      </c>
      <c r="AL77" s="53">
        <f>LN(RBA!K90)</f>
        <v>5.6135221893111353</v>
      </c>
      <c r="AM77" s="53">
        <f>LN(RBA!L90)</f>
        <v>6.8969015902240542</v>
      </c>
      <c r="AN77" s="53">
        <f>(filter!L77-filter!AA77)*100</f>
        <v>0.69683502160078348</v>
      </c>
      <c r="AO77" s="53">
        <f>(filter!M77-filter!AB77)*100</f>
        <v>1.2490395083585959</v>
      </c>
      <c r="AP77" s="53">
        <f>RBA!O90</f>
        <v>110.75107004754166</v>
      </c>
      <c r="AQ77" s="53">
        <f>RBA!Q90</f>
        <v>0.79969999999999997</v>
      </c>
      <c r="AR77" s="53">
        <f t="shared" si="8"/>
        <v>9.0292581333140543E-3</v>
      </c>
      <c r="AS77" s="53">
        <f t="shared" si="9"/>
        <v>1.2504689258471928</v>
      </c>
      <c r="AT77" s="53">
        <f t="shared" si="10"/>
        <v>-4.7072850707073881</v>
      </c>
      <c r="AU77" s="53">
        <f t="shared" si="7"/>
        <v>0.22351862164429293</v>
      </c>
      <c r="AV77" s="53">
        <f>RBA!T90*100</f>
        <v>-1.7809783774548116</v>
      </c>
      <c r="AW77" s="53">
        <f>RBA!U90*100</f>
        <v>1.7958636358421627</v>
      </c>
      <c r="AX77" s="53">
        <f t="shared" si="11"/>
        <v>-1.7835525314680574</v>
      </c>
      <c r="AY77" s="53">
        <f t="shared" si="12"/>
        <v>2.0593412266646434</v>
      </c>
      <c r="AZ77" s="53">
        <f>LN(RBA!K90)-LN(RBA!H90)</f>
        <v>1.4088295699201696</v>
      </c>
      <c r="BA77" s="53">
        <f t="shared" si="13"/>
        <v>4.5269258564819559</v>
      </c>
    </row>
    <row r="78" spans="1:53">
      <c r="A78" s="31">
        <v>35520</v>
      </c>
      <c r="B78" s="53">
        <f>filter!E78</f>
        <v>6.0270000000000001</v>
      </c>
      <c r="C78" s="53">
        <f>(RBA!B91-AVERAGE(RBA!$B$11:$B$192))</f>
        <v>-0.96969963369963086</v>
      </c>
      <c r="D78" s="53">
        <f>(filter!E78-filter!AY78)</f>
        <v>-1.9206531762860077</v>
      </c>
      <c r="E78" s="52">
        <f>(filter!E78-filter!T78)</f>
        <v>0.35645594205704256</v>
      </c>
      <c r="F78" s="52">
        <f>filter!F78</f>
        <v>5.9266666666666667</v>
      </c>
      <c r="G78" s="53">
        <f>(RBA!C91-AVERAGE(RBA!$C$11:$C$192))</f>
        <v>-1.3350394645037484</v>
      </c>
      <c r="H78" s="53">
        <f>(filter!F78-filter!AZ78)</f>
        <v>-2.2870797493282486</v>
      </c>
      <c r="I78" s="53">
        <f>(filter!F78-filter!U78)</f>
        <v>0.17996433203573492</v>
      </c>
      <c r="J78" s="53">
        <f>filter!B78</f>
        <v>12.443284768763254</v>
      </c>
      <c r="K78" s="53">
        <f>filter!Q78</f>
        <v>12.453240109455214</v>
      </c>
      <c r="L78" s="53">
        <f>(filter!B78-filter!Q78)*100</f>
        <v>-0.9955340691959691</v>
      </c>
      <c r="M78" s="53">
        <f>filter!C78</f>
        <v>11.776489010013201</v>
      </c>
      <c r="N78" s="53">
        <f>filter!R78</f>
        <v>11.788768877313572</v>
      </c>
      <c r="O78" s="53">
        <f>(filter!C78-filter!R78)*100</f>
        <v>-1.227986730037145</v>
      </c>
      <c r="P78" s="53">
        <f>LN(RBA!G91)</f>
        <v>4.1026433650367959</v>
      </c>
      <c r="Q78" s="53">
        <f>(filter!D78-filter!S78)*100</f>
        <v>3.5995763047417029</v>
      </c>
      <c r="R78" s="53">
        <f>LN(RBA!F91)</f>
        <v>4.0048266060379207</v>
      </c>
      <c r="S78" s="53">
        <f>RBA!F91/RBA!F87-1</f>
        <v>1.4198066027825362E-2</v>
      </c>
      <c r="T78" s="53">
        <f>filter!I78</f>
        <v>1.0956523841998576</v>
      </c>
      <c r="U78" s="53">
        <f>(filter!I78-AVERAGE(filter!$I$2:$I$179))</f>
        <v>-2.9979952240085912</v>
      </c>
      <c r="V78" s="53">
        <f>(filter!I78-filter!BA78)</f>
        <v>-3.4022438817949276</v>
      </c>
      <c r="W78" s="53">
        <f>(filter!I78-filter!X78)</f>
        <v>-0.38918162191369299</v>
      </c>
      <c r="X78" s="53">
        <f>LN(RBA!H91)</f>
        <v>4.2061840439776361</v>
      </c>
      <c r="Y78" s="53">
        <f>(RBA!H91/RBA!H87-1)*1</f>
        <v>1.3595166163141936E-2</v>
      </c>
      <c r="Z78" s="53">
        <f>filter!J78</f>
        <v>0.59656983466795932</v>
      </c>
      <c r="AA78" s="53">
        <f>(filter!J78-AVERAGE(filter!$J$2:$J$179))</f>
        <v>-3.4316387164499096</v>
      </c>
      <c r="AB78" s="53">
        <f>(filter!J78-filter!BB78)</f>
        <v>-3.9103904376797862</v>
      </c>
      <c r="AC78" s="53">
        <f>(filter!J78-filter!Y78)</f>
        <v>-1.1799679335325097</v>
      </c>
      <c r="AD78" s="53">
        <f>filter!K78</f>
        <v>5.333333333333333</v>
      </c>
      <c r="AE78" s="53">
        <f>(filter!K78-AVERAGE(filter!$K$2:$K$179))</f>
        <v>0.59050401248549722</v>
      </c>
      <c r="AF78" s="53">
        <f>(filter!K78-filter!BC78)</f>
        <v>-0.31323424606420858</v>
      </c>
      <c r="AG78" s="53">
        <f>(filter!K78-filter!Z78)</f>
        <v>0.11891351760706481</v>
      </c>
      <c r="AH78" s="53">
        <f>filter!O78</f>
        <v>2.9444444444444442</v>
      </c>
      <c r="AI78" s="53">
        <f>(filter!O78-AVERAGE(filter!$O$2:$O$179))</f>
        <v>-1.0232230655320804</v>
      </c>
      <c r="AJ78" s="53">
        <f>(filter!O78-filter!BD78)</f>
        <v>-1.8079159340298419</v>
      </c>
      <c r="AK78" s="53">
        <f>(filter!O78-filter!AD78)</f>
        <v>-0.57877370094949843</v>
      </c>
      <c r="AL78" s="53">
        <f>LN(RBA!K91)</f>
        <v>5.6387496091283511</v>
      </c>
      <c r="AM78" s="53">
        <f>LN(RBA!L91)</f>
        <v>6.9168735806266648</v>
      </c>
      <c r="AN78" s="53">
        <f>(filter!L78-filter!AA78)*100</f>
        <v>0.57914194295394239</v>
      </c>
      <c r="AO78" s="53">
        <f>(filter!M78-filter!AB78)*100</f>
        <v>1.3432426190428615</v>
      </c>
      <c r="AP78" s="53">
        <f>RBA!O91</f>
        <v>111.8690638277283</v>
      </c>
      <c r="AQ78" s="53">
        <f>RBA!Q91</f>
        <v>0.77476666666666671</v>
      </c>
      <c r="AR78" s="53">
        <f t="shared" si="8"/>
        <v>8.9390217973035029E-3</v>
      </c>
      <c r="AS78" s="53">
        <f t="shared" si="9"/>
        <v>1.2907111818612054</v>
      </c>
      <c r="AT78" s="53">
        <f t="shared" si="10"/>
        <v>-4.7173291144295115</v>
      </c>
      <c r="AU78" s="53">
        <f t="shared" si="7"/>
        <v>0.25519337022986505</v>
      </c>
      <c r="AV78" s="53">
        <f>RBA!T91*100</f>
        <v>-1.0044043722123419</v>
      </c>
      <c r="AW78" s="53">
        <f>RBA!U91*100</f>
        <v>-3.167474858557223</v>
      </c>
      <c r="AX78" s="53">
        <f t="shared" si="11"/>
        <v>-1.0069785262255877</v>
      </c>
      <c r="AY78" s="53">
        <f t="shared" si="12"/>
        <v>-2.9039972677347423</v>
      </c>
      <c r="AZ78" s="53">
        <f>LN(RBA!K91)-LN(RBA!H91)</f>
        <v>1.432565565150715</v>
      </c>
      <c r="BA78" s="53">
        <f t="shared" si="13"/>
        <v>2.373599523054537</v>
      </c>
    </row>
    <row r="79" spans="1:53">
      <c r="A79" s="31">
        <v>35611</v>
      </c>
      <c r="B79" s="53">
        <f>filter!E79</f>
        <v>5.844666666666666</v>
      </c>
      <c r="C79" s="53">
        <f>(RBA!B92-AVERAGE(RBA!$B$11:$B$192))</f>
        <v>-1.152032967032965</v>
      </c>
      <c r="D79" s="53">
        <f>(filter!E79-filter!AY79)</f>
        <v>-2.0239643678760117</v>
      </c>
      <c r="E79" s="52">
        <f>(filter!E79-filter!T79)</f>
        <v>0.23866006741576751</v>
      </c>
      <c r="F79" s="52">
        <f>filter!F79</f>
        <v>5.753333333333333</v>
      </c>
      <c r="G79" s="53">
        <f>(RBA!C92-AVERAGE(RBA!$C$11:$C$192))</f>
        <v>-1.5083727978370822</v>
      </c>
      <c r="H79" s="53">
        <f>(filter!F79-filter!AZ79)</f>
        <v>-2.3789450619091861</v>
      </c>
      <c r="I79" s="53">
        <f>(filter!F79-filter!U79)</f>
        <v>7.3787872121537035E-2</v>
      </c>
      <c r="J79" s="53">
        <f>filter!B79</f>
        <v>12.472585982985422</v>
      </c>
      <c r="K79" s="53">
        <f>filter!Q79</f>
        <v>12.46358009131718</v>
      </c>
      <c r="L79" s="53">
        <f>(filter!B79-filter!Q79)*100</f>
        <v>0.90058916682416168</v>
      </c>
      <c r="M79" s="53">
        <f>filter!C79</f>
        <v>11.79257788588286</v>
      </c>
      <c r="N79" s="53">
        <f>filter!R79</f>
        <v>11.798841861250219</v>
      </c>
      <c r="O79" s="53">
        <f>(filter!C79-filter!R79)*100</f>
        <v>-0.62639753673590093</v>
      </c>
      <c r="P79" s="53">
        <f>LN(RBA!G92)</f>
        <v>4.1108738641733114</v>
      </c>
      <c r="Q79" s="53">
        <f>(filter!D79-filter!S79)*100</f>
        <v>4.3207796465162041</v>
      </c>
      <c r="R79" s="53">
        <f>LN(RBA!F92)</f>
        <v>4.0005582901670467</v>
      </c>
      <c r="S79" s="53">
        <f>RBA!F92/RBA!F88-1</f>
        <v>1.1694616328510321E-3</v>
      </c>
      <c r="T79" s="53">
        <f>filter!I79</f>
        <v>-1.7073263483496748</v>
      </c>
      <c r="U79" s="53">
        <f>(filter!I79-AVERAGE(filter!$I$2:$I$179))</f>
        <v>-5.8009739565581233</v>
      </c>
      <c r="V79" s="53">
        <f>(filter!I79-filter!BA79)</f>
        <v>-6.1728827217215532</v>
      </c>
      <c r="W79" s="53">
        <f>(filter!I79-filter!X79)</f>
        <v>-3.2243058224575822</v>
      </c>
      <c r="X79" s="53">
        <f>LN(RBA!H92)</f>
        <v>4.203198967134183</v>
      </c>
      <c r="Y79" s="53">
        <f>(RBA!H92/RBA!H88-1)*1</f>
        <v>2.9985007496251548E-3</v>
      </c>
      <c r="Z79" s="53">
        <f>filter!J79</f>
        <v>-1.1940307373812697</v>
      </c>
      <c r="AA79" s="53">
        <f>(filter!J79-AVERAGE(filter!$J$2:$J$179))</f>
        <v>-5.2222392884991384</v>
      </c>
      <c r="AB79" s="53">
        <f>(filter!J79-filter!BB79)</f>
        <v>-5.6626908720306259</v>
      </c>
      <c r="AC79" s="53">
        <f>(filter!J79-filter!Y79)</f>
        <v>-2.9718352082135469</v>
      </c>
      <c r="AD79" s="53">
        <f>filter!K79</f>
        <v>5.5</v>
      </c>
      <c r="AE79" s="53">
        <f>(filter!K79-AVERAGE(filter!$K$2:$K$179))</f>
        <v>0.75717067915216418</v>
      </c>
      <c r="AF79" s="53">
        <f>(filter!K79-filter!BC79)</f>
        <v>-7.4268518713565435E-2</v>
      </c>
      <c r="AG79" s="53">
        <f>(filter!K79-filter!Z79)</f>
        <v>0.26026320482056597</v>
      </c>
      <c r="AH79" s="53">
        <f>filter!O79</f>
        <v>3.0277777777777781</v>
      </c>
      <c r="AI79" s="53">
        <f>(filter!O79-AVERAGE(filter!$O$2:$O$179))</f>
        <v>-0.9398897321987465</v>
      </c>
      <c r="AJ79" s="53">
        <f>(filter!O79-filter!BD79)</f>
        <v>-1.6618071712166871</v>
      </c>
      <c r="AK79" s="53">
        <f>(filter!O79-filter!AD79)</f>
        <v>-0.45355865692404107</v>
      </c>
      <c r="AL79" s="53">
        <f>LN(RBA!K92)</f>
        <v>5.6744291846289086</v>
      </c>
      <c r="AM79" s="53">
        <f>LN(RBA!L92)</f>
        <v>6.9368780638518235</v>
      </c>
      <c r="AN79" s="53">
        <f>(filter!L79-filter!AA79)*100</f>
        <v>1.5057404388211459</v>
      </c>
      <c r="AO79" s="53">
        <f>(filter!M79-filter!AB79)*100</f>
        <v>1.4340136801444636</v>
      </c>
      <c r="AP79" s="53">
        <f>RBA!O92</f>
        <v>110.83212410102898</v>
      </c>
      <c r="AQ79" s="53">
        <f>RBA!Q92</f>
        <v>0.76263333333333339</v>
      </c>
      <c r="AR79" s="53">
        <f t="shared" si="8"/>
        <v>9.0226548314498636E-3</v>
      </c>
      <c r="AS79" s="53">
        <f t="shared" si="9"/>
        <v>1.3112461208968922</v>
      </c>
      <c r="AT79" s="53">
        <f t="shared" si="10"/>
        <v>-4.7080166610016247</v>
      </c>
      <c r="AU79" s="53">
        <f t="shared" si="7"/>
        <v>0.27097792239941226</v>
      </c>
      <c r="AV79" s="53">
        <f>RBA!T92*100</f>
        <v>0.93124534278867799</v>
      </c>
      <c r="AW79" s="53">
        <f>RBA!U92*100</f>
        <v>-1.5784552169547217</v>
      </c>
      <c r="AX79" s="53">
        <f t="shared" si="11"/>
        <v>0.92867118877543231</v>
      </c>
      <c r="AY79" s="53">
        <f t="shared" si="12"/>
        <v>-1.314977626132241</v>
      </c>
      <c r="AZ79" s="53">
        <f>LN(RBA!K92)-LN(RBA!H92)</f>
        <v>1.4712302174947256</v>
      </c>
      <c r="BA79" s="53">
        <f t="shared" si="13"/>
        <v>3.8664652344010619</v>
      </c>
    </row>
    <row r="80" spans="1:53">
      <c r="A80" s="31">
        <v>35703</v>
      </c>
      <c r="B80" s="53">
        <f>filter!E80</f>
        <v>5.1339999999999995</v>
      </c>
      <c r="C80" s="53">
        <f>(RBA!B93-AVERAGE(RBA!$B$11:$B$192))</f>
        <v>-1.8626996336996315</v>
      </c>
      <c r="D80" s="53">
        <f>(filter!E80-filter!AY80)</f>
        <v>-2.6556088927993482</v>
      </c>
      <c r="E80" s="52">
        <f>(filter!E80-filter!T80)</f>
        <v>-0.40828768203879839</v>
      </c>
      <c r="F80" s="52">
        <f>filter!F80</f>
        <v>4.9533333333333331</v>
      </c>
      <c r="G80" s="53">
        <f>(RBA!C93-AVERAGE(RBA!$C$11:$C$192))</f>
        <v>-2.308372797837082</v>
      </c>
      <c r="H80" s="53">
        <f>(filter!F80-filter!AZ80)</f>
        <v>-3.0974770411567931</v>
      </c>
      <c r="I80" s="53">
        <f>(filter!F80-filter!U80)</f>
        <v>-0.66124152772120848</v>
      </c>
      <c r="J80" s="53">
        <f>filter!B80</f>
        <v>12.47399451478586</v>
      </c>
      <c r="K80" s="53">
        <f>filter!Q80</f>
        <v>12.473918989223657</v>
      </c>
      <c r="L80" s="53">
        <f>(filter!B80-filter!Q80)*100</f>
        <v>7.5525562202471974E-3</v>
      </c>
      <c r="M80" s="53">
        <f>filter!C80</f>
        <v>11.807183369170861</v>
      </c>
      <c r="N80" s="53">
        <f>filter!R80</f>
        <v>11.809071280831757</v>
      </c>
      <c r="O80" s="53">
        <f>(filter!C80-filter!R80)*100</f>
        <v>-0.188791166089608</v>
      </c>
      <c r="P80" s="53">
        <f>LN(RBA!G93)</f>
        <v>4.1108738641733114</v>
      </c>
      <c r="Q80" s="53">
        <f>(filter!D80-filter!S80)*100</f>
        <v>4.2367570384224784</v>
      </c>
      <c r="R80" s="53">
        <f>LN(RBA!F93)</f>
        <v>4.0060183155531375</v>
      </c>
      <c r="S80" s="53">
        <f>RBA!F93/RBA!F89-1</f>
        <v>8.9764616878496017E-3</v>
      </c>
      <c r="T80" s="53">
        <f>filter!I80</f>
        <v>2.1840101544364106</v>
      </c>
      <c r="U80" s="53">
        <f>(filter!I80-AVERAGE(filter!$I$2:$I$179))</f>
        <v>-1.9096374537720382</v>
      </c>
      <c r="V80" s="53">
        <f>(filter!I80-filter!BA80)</f>
        <v>-2.2492063263125606</v>
      </c>
      <c r="W80" s="53">
        <f>(filter!I80-filter!X80)</f>
        <v>0.62366314352096919</v>
      </c>
      <c r="X80" s="53">
        <f>LN(RBA!H93)</f>
        <v>4.1987045775463434</v>
      </c>
      <c r="Y80" s="53">
        <f>(RBA!H93/RBA!H89-1)*1</f>
        <v>-4.48430493273555E-3</v>
      </c>
      <c r="Z80" s="53">
        <f>filter!J80</f>
        <v>-1.7977558351357752</v>
      </c>
      <c r="AA80" s="53">
        <f>(filter!J80-AVERAGE(filter!$J$2:$J$179))</f>
        <v>-5.8259643862536441</v>
      </c>
      <c r="AB80" s="53">
        <f>(filter!J80-filter!BB80)</f>
        <v>-6.2281158320867407</v>
      </c>
      <c r="AC80" s="53">
        <f>(filter!J80-filter!Y80)</f>
        <v>-3.5971049845891452</v>
      </c>
      <c r="AD80" s="53">
        <f>filter!K80</f>
        <v>5.5</v>
      </c>
      <c r="AE80" s="53">
        <f>(filter!K80-AVERAGE(filter!$K$2:$K$179))</f>
        <v>0.75717067915216418</v>
      </c>
      <c r="AF80" s="53">
        <f>(filter!K80-filter!BC80)</f>
        <v>-1.969458029589255E-3</v>
      </c>
      <c r="AG80" s="53">
        <f>(filter!K80-filter!Z80)</f>
        <v>0.24616163151602866</v>
      </c>
      <c r="AH80" s="53">
        <f>filter!O80</f>
        <v>3.0833333333333335</v>
      </c>
      <c r="AI80" s="53">
        <f>(filter!O80-AVERAGE(filter!$O$2:$O$179))</f>
        <v>-0.88433417664319114</v>
      </c>
      <c r="AJ80" s="53">
        <f>(filter!O80-filter!BD80)</f>
        <v>-1.5434761861813109</v>
      </c>
      <c r="AK80" s="53">
        <f>(filter!O80-filter!AD80)</f>
        <v>-0.35964572888374535</v>
      </c>
      <c r="AL80" s="53">
        <f>LN(RBA!K93)</f>
        <v>5.7139077077048377</v>
      </c>
      <c r="AM80" s="53">
        <f>LN(RBA!L93)</f>
        <v>6.9478217881952204</v>
      </c>
      <c r="AN80" s="53">
        <f>(filter!L80-filter!AA80)*100</f>
        <v>2.8079646250253276</v>
      </c>
      <c r="AO80" s="53">
        <f>(filter!M80-filter!AB80)*100</f>
        <v>0.61277739322491698</v>
      </c>
      <c r="AP80" s="53">
        <f>RBA!O93</f>
        <v>108.31646277431997</v>
      </c>
      <c r="AQ80" s="53">
        <f>RBA!Q93</f>
        <v>0.7331333333333333</v>
      </c>
      <c r="AR80" s="53">
        <f t="shared" si="8"/>
        <v>9.2322069460809911E-3</v>
      </c>
      <c r="AS80" s="53">
        <f t="shared" si="9"/>
        <v>1.3640083659179776</v>
      </c>
      <c r="AT80" s="53">
        <f t="shared" si="10"/>
        <v>-4.6850571532976808</v>
      </c>
      <c r="AU80" s="53">
        <f t="shared" si="7"/>
        <v>0.31042769277341264</v>
      </c>
      <c r="AV80" s="53">
        <f>RBA!T93*100</f>
        <v>2.2959507703943949</v>
      </c>
      <c r="AW80" s="53">
        <f>RBA!U93*100</f>
        <v>-3.9449770374000384</v>
      </c>
      <c r="AX80" s="53">
        <f t="shared" si="11"/>
        <v>2.2933766163811491</v>
      </c>
      <c r="AY80" s="53">
        <f t="shared" si="12"/>
        <v>-3.6814994465775577</v>
      </c>
      <c r="AZ80" s="53">
        <f>LN(RBA!K93)-LN(RBA!H93)</f>
        <v>1.5152031301584943</v>
      </c>
      <c r="BA80" s="53">
        <f t="shared" si="13"/>
        <v>4.3972912663768682</v>
      </c>
    </row>
    <row r="81" spans="1:53">
      <c r="A81" s="31">
        <v>35795</v>
      </c>
      <c r="B81" s="53">
        <f>filter!E81</f>
        <v>5.0039999999999996</v>
      </c>
      <c r="C81" s="53">
        <f>(RBA!B94-AVERAGE(RBA!$B$11:$B$192))</f>
        <v>-1.9926996336996314</v>
      </c>
      <c r="D81" s="53">
        <f>(filter!E81-filter!AY81)</f>
        <v>-2.7065867510560171</v>
      </c>
      <c r="E81" s="52">
        <f>(filter!E81-filter!T81)</f>
        <v>-0.47680013080324191</v>
      </c>
      <c r="F81" s="52">
        <f>filter!F81</f>
        <v>4.95</v>
      </c>
      <c r="G81" s="53">
        <f>(RBA!C94-AVERAGE(RBA!$C$11:$C$192))</f>
        <v>-2.311706131170415</v>
      </c>
      <c r="H81" s="53">
        <f>(filter!F81-filter!AZ81)</f>
        <v>-3.0193423537377297</v>
      </c>
      <c r="I81" s="53">
        <f>(filter!F81-filter!U81)</f>
        <v>-0.60323874253836074</v>
      </c>
      <c r="J81" s="53">
        <f>filter!B81</f>
        <v>12.488363963941667</v>
      </c>
      <c r="K81" s="53">
        <f>filter!Q81</f>
        <v>12.484230722177012</v>
      </c>
      <c r="L81" s="53">
        <f>(filter!B81-filter!Q81)*100</f>
        <v>0.41332417646557928</v>
      </c>
      <c r="M81" s="53">
        <f>filter!C81</f>
        <v>11.820910039759839</v>
      </c>
      <c r="N81" s="53">
        <f>filter!R81</f>
        <v>11.819428460753775</v>
      </c>
      <c r="O81" s="53">
        <f>(filter!C81-filter!R81)*100</f>
        <v>0.14815790060644929</v>
      </c>
      <c r="P81" s="53">
        <f>LN(RBA!G94)</f>
        <v>4.1042948930752692</v>
      </c>
      <c r="Q81" s="53">
        <f>(filter!D81-filter!S81)*100</f>
        <v>3.50909529595409</v>
      </c>
      <c r="R81" s="53">
        <f>LN(RBA!F94)</f>
        <v>4.0179014220382507</v>
      </c>
      <c r="S81" s="53">
        <f>RBA!F94/RBA!F90-1</f>
        <v>1.5939649161916591E-2</v>
      </c>
      <c r="T81" s="53">
        <f>filter!I81</f>
        <v>4.7532425940454219</v>
      </c>
      <c r="U81" s="53">
        <f>(filter!I81-AVERAGE(filter!$I$2:$I$179))</f>
        <v>0.65959498583697318</v>
      </c>
      <c r="V81" s="53">
        <f>(filter!I81-filter!BA81)</f>
        <v>0.35236600591935741</v>
      </c>
      <c r="W81" s="53">
        <f>(filter!I81-filter!X81)</f>
        <v>3.1389220543999823</v>
      </c>
      <c r="X81" s="53">
        <f>LN(RBA!H94)</f>
        <v>4.2017030805426003</v>
      </c>
      <c r="Y81" s="53">
        <f>(RBA!H94/RBA!H90-1)*1</f>
        <v>-2.9850746268657025E-3</v>
      </c>
      <c r="Z81" s="53">
        <f>filter!J81</f>
        <v>1.1994011985026531</v>
      </c>
      <c r="AA81" s="53">
        <f>(filter!J81-AVERAGE(filter!$J$2:$J$179))</f>
        <v>-2.8288073526152155</v>
      </c>
      <c r="AB81" s="53">
        <f>(filter!J81-filter!BB81)</f>
        <v>-3.1926586607499221</v>
      </c>
      <c r="AC81" s="53">
        <f>(filter!J81-filter!Y81)</f>
        <v>-0.64245187307055729</v>
      </c>
      <c r="AD81" s="53">
        <f>filter!K81</f>
        <v>5.5</v>
      </c>
      <c r="AE81" s="53">
        <f>(filter!K81-AVERAGE(filter!$K$2:$K$179))</f>
        <v>0.75717067915216418</v>
      </c>
      <c r="AF81" s="53">
        <f>(filter!K81-filter!BC81)</f>
        <v>7.0329602654387813E-2</v>
      </c>
      <c r="AG81" s="53">
        <f>(filter!K81-filter!Z81)</f>
        <v>0.24418044906865077</v>
      </c>
      <c r="AH81" s="53">
        <f>filter!O81</f>
        <v>3.2777777777777772</v>
      </c>
      <c r="AI81" s="53">
        <f>(filter!O81-AVERAGE(filter!$O$2:$O$179))</f>
        <v>-0.68988973219874739</v>
      </c>
      <c r="AJ81" s="53">
        <f>(filter!O81-filter!BD81)</f>
        <v>-1.2862563122570463</v>
      </c>
      <c r="AK81" s="53">
        <f>(filter!O81-filter!AD81)</f>
        <v>-0.12923567171094374</v>
      </c>
      <c r="AL81" s="53">
        <f>LN(RBA!K94)</f>
        <v>5.7495076290180096</v>
      </c>
      <c r="AM81" s="53">
        <f>LN(RBA!L94)</f>
        <v>6.962660990726266</v>
      </c>
      <c r="AN81" s="53">
        <f>(filter!L81-filter!AA81)*100</f>
        <v>3.7137734065994188</v>
      </c>
      <c r="AO81" s="53">
        <f>(filter!M81-filter!AB81)*100</f>
        <v>0.17501107866788601</v>
      </c>
      <c r="AP81" s="53">
        <f>RBA!O94</f>
        <v>111.18671862705006</v>
      </c>
      <c r="AQ81" s="53">
        <f>RBA!Q94</f>
        <v>0.67886666666666662</v>
      </c>
      <c r="AR81" s="53">
        <f t="shared" si="8"/>
        <v>8.9938799557010667E-3</v>
      </c>
      <c r="AS81" s="53">
        <f t="shared" si="9"/>
        <v>1.4730433074732399</v>
      </c>
      <c r="AT81" s="53">
        <f t="shared" si="10"/>
        <v>-4.7112109378762348</v>
      </c>
      <c r="AU81" s="53">
        <f t="shared" si="7"/>
        <v>0.38733053791268179</v>
      </c>
      <c r="AV81" s="53">
        <f>RBA!T94*100</f>
        <v>-2.6153784578553996</v>
      </c>
      <c r="AW81" s="53">
        <f>RBA!U94*100</f>
        <v>-7.6902845139269038</v>
      </c>
      <c r="AX81" s="53">
        <f t="shared" si="11"/>
        <v>-2.6179526118686454</v>
      </c>
      <c r="AY81" s="53">
        <f t="shared" si="12"/>
        <v>-7.4268069231044231</v>
      </c>
      <c r="AZ81" s="53">
        <f>LN(RBA!K94)-LN(RBA!H94)</f>
        <v>1.5478045484754093</v>
      </c>
      <c r="BA81" s="53">
        <f t="shared" si="13"/>
        <v>3.2601418316914987</v>
      </c>
    </row>
    <row r="82" spans="1:53">
      <c r="A82" s="31">
        <v>35885</v>
      </c>
      <c r="B82" s="53">
        <f>filter!E82</f>
        <v>4.9933333333333332</v>
      </c>
      <c r="C82" s="53">
        <f>(RBA!B95-AVERAGE(RBA!$B$11:$B$192))</f>
        <v>-2.0033663003662978</v>
      </c>
      <c r="D82" s="53">
        <f>(filter!E82-filter!AY82)</f>
        <v>-2.6382312759793534</v>
      </c>
      <c r="E82" s="52">
        <f>(filter!E82-filter!T82)</f>
        <v>-0.42936825690620495</v>
      </c>
      <c r="F82" s="52">
        <f>filter!F82</f>
        <v>4.9733333333333336</v>
      </c>
      <c r="G82" s="53">
        <f>(RBA!C95-AVERAGE(RBA!$C$11:$C$192))</f>
        <v>-2.2883727978370816</v>
      </c>
      <c r="H82" s="53">
        <f>(filter!F82-filter!AZ82)</f>
        <v>-2.9145409996520018</v>
      </c>
      <c r="I82" s="53">
        <f>(filter!F82-filter!U82)</f>
        <v>-0.52323870475428436</v>
      </c>
      <c r="J82" s="53">
        <f>filter!B82</f>
        <v>12.495063860680583</v>
      </c>
      <c r="K82" s="53">
        <f>filter!Q82</f>
        <v>12.494489256383082</v>
      </c>
      <c r="L82" s="53">
        <f>(filter!B82-filter!Q82)*100</f>
        <v>5.7460429750122444E-2</v>
      </c>
      <c r="M82" s="53">
        <f>filter!C82</f>
        <v>11.823838106137158</v>
      </c>
      <c r="N82" s="53">
        <f>filter!R82</f>
        <v>11.829883545767069</v>
      </c>
      <c r="O82" s="53">
        <f>(filter!C82-filter!R82)*100</f>
        <v>-0.60454396299114421</v>
      </c>
      <c r="P82" s="53">
        <f>LN(RBA!G95)</f>
        <v>4.0876555740713041</v>
      </c>
      <c r="Q82" s="53">
        <f>(filter!D82-filter!S82)*100</f>
        <v>1.7834427768202765</v>
      </c>
      <c r="R82" s="53">
        <f>LN(RBA!F95)</f>
        <v>4.0181434863064096</v>
      </c>
      <c r="S82" s="53">
        <f>RBA!F95/RBA!F91-1</f>
        <v>1.3405944833451588E-2</v>
      </c>
      <c r="T82" s="53">
        <f>filter!I82</f>
        <v>9.682570726340696E-2</v>
      </c>
      <c r="U82" s="53">
        <f>(filter!I82-AVERAGE(filter!$I$2:$I$179))</f>
        <v>-3.9968219009450419</v>
      </c>
      <c r="V82" s="53">
        <f>(filter!I82-filter!BA82)</f>
        <v>-4.271710988239751</v>
      </c>
      <c r="W82" s="53">
        <f>(filter!I82-filter!X82)</f>
        <v>-1.5818480656084837</v>
      </c>
      <c r="X82" s="53">
        <f>LN(RBA!H95)</f>
        <v>4.2046926193909657</v>
      </c>
      <c r="Y82" s="53">
        <f>(RBA!H95/RBA!H91-1)*1</f>
        <v>-1.4903129657226621E-3</v>
      </c>
      <c r="Z82" s="53">
        <f>filter!J82</f>
        <v>1.1958155393463943</v>
      </c>
      <c r="AA82" s="53">
        <f>(filter!J82-AVERAGE(filter!$J$2:$J$179))</f>
        <v>-2.8323930117714746</v>
      </c>
      <c r="AB82" s="53">
        <f>(filter!J82-filter!BB82)</f>
        <v>-3.1579441822077912</v>
      </c>
      <c r="AC82" s="53">
        <f>(filter!J82-filter!Y82)</f>
        <v>-0.70793377473949803</v>
      </c>
      <c r="AD82" s="53">
        <f>filter!K82</f>
        <v>5.5</v>
      </c>
      <c r="AE82" s="53">
        <f>(filter!K82-AVERAGE(filter!$K$2:$K$179))</f>
        <v>0.75717067915216418</v>
      </c>
      <c r="AF82" s="53">
        <f>(filter!K82-filter!BC82)</f>
        <v>0.14262866333836399</v>
      </c>
      <c r="AG82" s="53">
        <f>(filter!K82-filter!Z82)</f>
        <v>0.25507079116726761</v>
      </c>
      <c r="AH82" s="53">
        <f>filter!O82</f>
        <v>3.5833333333333335</v>
      </c>
      <c r="AI82" s="53">
        <f>(filter!O82-AVERAGE(filter!$O$2:$O$179))</f>
        <v>-0.38433417664319114</v>
      </c>
      <c r="AJ82" s="53">
        <f>(filter!O82-filter!BD82)</f>
        <v>-0.9179253272216692</v>
      </c>
      <c r="AK82" s="53">
        <f>(filter!O82-filter!AD82)</f>
        <v>0.211251093848142</v>
      </c>
      <c r="AL82" s="53">
        <f>LN(RBA!K95)</f>
        <v>5.7577465327105983</v>
      </c>
      <c r="AM82" s="53">
        <f>LN(RBA!L95)</f>
        <v>6.9767616170450806</v>
      </c>
      <c r="AN82" s="53">
        <f>(filter!L82-filter!AA82)*100</f>
        <v>1.8688840587162581</v>
      </c>
      <c r="AO82" s="53">
        <f>(filter!M82-filter!AB82)*100</f>
        <v>-0.34322007594234094</v>
      </c>
      <c r="AP82" s="53">
        <f>RBA!O95</f>
        <v>117.16365642119418</v>
      </c>
      <c r="AQ82" s="53">
        <f>RBA!Q95</f>
        <v>0.6690666666666667</v>
      </c>
      <c r="AR82" s="53">
        <f t="shared" si="8"/>
        <v>8.5350699230918349E-3</v>
      </c>
      <c r="AS82" s="53">
        <f t="shared" si="9"/>
        <v>1.4946193702670385</v>
      </c>
      <c r="AT82" s="53">
        <f t="shared" si="10"/>
        <v>-4.763571730257067</v>
      </c>
      <c r="AU82" s="53">
        <f t="shared" si="7"/>
        <v>0.40187157259803413</v>
      </c>
      <c r="AV82" s="53">
        <f>RBA!T95*100</f>
        <v>-5.2360792380832244</v>
      </c>
      <c r="AW82" s="53">
        <f>RBA!U95*100</f>
        <v>-1.454103468535245</v>
      </c>
      <c r="AX82" s="53">
        <f t="shared" si="11"/>
        <v>-5.2386533920964702</v>
      </c>
      <c r="AY82" s="53">
        <f t="shared" si="12"/>
        <v>-1.1906258777127643</v>
      </c>
      <c r="AZ82" s="53">
        <f>LN(RBA!K95)-LN(RBA!H95)</f>
        <v>1.5530539133196326</v>
      </c>
      <c r="BA82" s="53">
        <f t="shared" si="13"/>
        <v>0.52493648442233365</v>
      </c>
    </row>
    <row r="83" spans="1:53">
      <c r="A83" s="31">
        <v>35976</v>
      </c>
      <c r="B83" s="53">
        <f>filter!E83</f>
        <v>5.0173333333333332</v>
      </c>
      <c r="C83" s="53">
        <f>(RBA!B96-AVERAGE(RBA!$B$11:$B$192))</f>
        <v>-1.9793663003662978</v>
      </c>
      <c r="D83" s="53">
        <f>(filter!E83-filter!AY83)</f>
        <v>-2.5352091342360232</v>
      </c>
      <c r="E83" s="52">
        <f>(filter!E83-filter!T83)</f>
        <v>-0.35151837162790933</v>
      </c>
      <c r="F83" s="52">
        <f>filter!F83</f>
        <v>5.0666666666666664</v>
      </c>
      <c r="G83" s="53">
        <f>(RBA!C96-AVERAGE(RBA!$C$11:$C$192))</f>
        <v>-2.1950394645037488</v>
      </c>
      <c r="H83" s="53">
        <f>(filter!F83-filter!AZ83)</f>
        <v>-2.7397396455662744</v>
      </c>
      <c r="I83" s="53">
        <f>(filter!F83-filter!U83)</f>
        <v>-0.37856598924592166</v>
      </c>
      <c r="J83" s="53">
        <f>filter!B83</f>
        <v>12.50420121285411</v>
      </c>
      <c r="K83" s="53">
        <f>filter!Q83</f>
        <v>12.504671141323806</v>
      </c>
      <c r="L83" s="53">
        <f>(filter!B83-filter!Q83)*100</f>
        <v>-4.6992846969651225E-2</v>
      </c>
      <c r="M83" s="53">
        <f>filter!C83</f>
        <v>11.839470013339071</v>
      </c>
      <c r="N83" s="53">
        <f>filter!R83</f>
        <v>11.840407606609315</v>
      </c>
      <c r="O83" s="53">
        <f>(filter!C83-filter!R83)*100</f>
        <v>-9.3759327024400818E-2</v>
      </c>
      <c r="P83" s="53">
        <f>LN(RBA!G96)</f>
        <v>4.0842942263685993</v>
      </c>
      <c r="Q83" s="53">
        <f>(filter!D83-filter!S83)*100</f>
        <v>1.3852242556768424</v>
      </c>
      <c r="R83" s="53">
        <f>LN(RBA!F96)</f>
        <v>4.0170101218083145</v>
      </c>
      <c r="S83" s="53">
        <f>RBA!F96/RBA!F92-1</f>
        <v>1.6587908235651705E-2</v>
      </c>
      <c r="T83" s="53">
        <f>filter!I83</f>
        <v>-0.45334579923791168</v>
      </c>
      <c r="U83" s="53">
        <f>(filter!I83-AVERAGE(filter!$I$2:$I$179))</f>
        <v>-4.5469934074463607</v>
      </c>
      <c r="V83" s="53">
        <f>(filter!I83-filter!BA83)</f>
        <v>-4.7895426021181624</v>
      </c>
      <c r="W83" s="53">
        <f>(filter!I83-filter!X83)</f>
        <v>-2.2084880486906919</v>
      </c>
      <c r="X83" s="53">
        <f>LN(RBA!H96)</f>
        <v>4.2106450179182611</v>
      </c>
      <c r="Y83" s="53">
        <f>(RBA!H96/RBA!H92-1)*1</f>
        <v>7.4738415545589909E-3</v>
      </c>
      <c r="Z83" s="53">
        <f>filter!J83</f>
        <v>2.3809594109181407</v>
      </c>
      <c r="AA83" s="53">
        <f>(filter!J83-AVERAGE(filter!$J$2:$J$179))</f>
        <v>-1.6472491401997282</v>
      </c>
      <c r="AB83" s="53">
        <f>(filter!J83-filter!BB83)</f>
        <v>-1.9345001729376547</v>
      </c>
      <c r="AC83" s="53">
        <f>(filter!J83-filter!Y83)</f>
        <v>0.39788998945330101</v>
      </c>
      <c r="AD83" s="53">
        <f>filter!K83</f>
        <v>5.5</v>
      </c>
      <c r="AE83" s="53">
        <f>(filter!K83-AVERAGE(filter!$K$2:$K$179))</f>
        <v>0.75717067915216418</v>
      </c>
      <c r="AF83" s="53">
        <f>(filter!K83-filter!BC83)</f>
        <v>0.21492772402234017</v>
      </c>
      <c r="AG83" s="53">
        <f>(filter!K83-filter!Z83)</f>
        <v>0.27943117872004919</v>
      </c>
      <c r="AH83" s="53">
        <f>filter!O83</f>
        <v>3.5833333333333335</v>
      </c>
      <c r="AI83" s="53">
        <f>(filter!O83-AVERAGE(filter!$O$2:$O$179))</f>
        <v>-0.38433417664319114</v>
      </c>
      <c r="AJ83" s="53">
        <f>(filter!O83-filter!BD83)</f>
        <v>-0.85514989774184835</v>
      </c>
      <c r="AK83" s="53">
        <f>(filter!O83-filter!AD83)</f>
        <v>0.24658603045321748</v>
      </c>
      <c r="AL83" s="53">
        <f>LN(RBA!K96)</f>
        <v>5.7813020017852992</v>
      </c>
      <c r="AM83" s="53">
        <f>LN(RBA!L96)</f>
        <v>6.9940137059093344</v>
      </c>
      <c r="AN83" s="53">
        <f>(filter!L83-filter!AA83)*100</f>
        <v>1.5326926342216218</v>
      </c>
      <c r="AO83" s="53">
        <f>(filter!M83-filter!AB83)*100</f>
        <v>-0.55355094919056214</v>
      </c>
      <c r="AP83" s="53">
        <f>RBA!O96</f>
        <v>110.83967439898422</v>
      </c>
      <c r="AQ83" s="53">
        <f>RBA!Q96</f>
        <v>0.629</v>
      </c>
      <c r="AR83" s="53">
        <f t="shared" si="8"/>
        <v>9.0220402163971401E-3</v>
      </c>
      <c r="AS83" s="53">
        <f t="shared" si="9"/>
        <v>1.589825119236884</v>
      </c>
      <c r="AT83" s="53">
        <f t="shared" si="10"/>
        <v>-4.7080847824136329</v>
      </c>
      <c r="AU83" s="53">
        <f t="shared" si="7"/>
        <v>0.46362402228169652</v>
      </c>
      <c r="AV83" s="53">
        <f>RBA!T96*100</f>
        <v>5.5486947843434109</v>
      </c>
      <c r="AW83" s="53">
        <f>RBA!U96*100</f>
        <v>-6.1752449683662336</v>
      </c>
      <c r="AX83" s="53">
        <f t="shared" si="11"/>
        <v>5.5461206303301651</v>
      </c>
      <c r="AY83" s="53">
        <f t="shared" si="12"/>
        <v>-5.9117673775437529</v>
      </c>
      <c r="AZ83" s="53">
        <f>LN(RBA!K96)-LN(RBA!H96)</f>
        <v>1.5706569838670381</v>
      </c>
      <c r="BA83" s="53">
        <f t="shared" si="13"/>
        <v>1.7603070547405508</v>
      </c>
    </row>
    <row r="84" spans="1:53">
      <c r="A84" s="31">
        <v>36068</v>
      </c>
      <c r="B84" s="53">
        <f>filter!E84</f>
        <v>4.9733333333333327</v>
      </c>
      <c r="C84" s="53">
        <f>(RBA!B97-AVERAGE(RBA!$B$11:$B$192))</f>
        <v>-2.0233663003662983</v>
      </c>
      <c r="D84" s="53">
        <f>(filter!E84-filter!AY84)</f>
        <v>-2.5001869924926936</v>
      </c>
      <c r="E84" s="52">
        <f>(filter!E84-filter!T84)</f>
        <v>-0.34650843108800977</v>
      </c>
      <c r="F84" s="52">
        <f>filter!F84</f>
        <v>5.13</v>
      </c>
      <c r="G84" s="53">
        <f>(RBA!C97-AVERAGE(RBA!$C$11:$C$192))</f>
        <v>-2.1317061311704153</v>
      </c>
      <c r="H84" s="53">
        <f>(filter!F84-filter!AZ84)</f>
        <v>-2.5949382914805454</v>
      </c>
      <c r="I84" s="53">
        <f>(filter!F84-filter!U84)</f>
        <v>-0.2695514800330745</v>
      </c>
      <c r="J84" s="53">
        <f>filter!B84</f>
        <v>12.522914168648612</v>
      </c>
      <c r="K84" s="53">
        <f>filter!Q84</f>
        <v>12.514753285608805</v>
      </c>
      <c r="L84" s="53">
        <f>(filter!B84-filter!Q84)*100</f>
        <v>0.81608830398067767</v>
      </c>
      <c r="M84" s="53">
        <f>filter!C84</f>
        <v>11.858845784698588</v>
      </c>
      <c r="N84" s="53">
        <f>filter!R84</f>
        <v>11.850967935618414</v>
      </c>
      <c r="O84" s="53">
        <f>(filter!C84-filter!R84)*100</f>
        <v>0.78778490801738599</v>
      </c>
      <c r="P84" s="53">
        <f>LN(RBA!G97)</f>
        <v>4.0517849478033048</v>
      </c>
      <c r="Q84" s="53">
        <f>(filter!D84-filter!S84)*100</f>
        <v>-1.937672281659264</v>
      </c>
      <c r="R84" s="53">
        <f>LN(RBA!F97)</f>
        <v>4.0158307257429113</v>
      </c>
      <c r="S84" s="53">
        <f>RBA!F97/RBA!F93-1</f>
        <v>9.8607097356957496E-3</v>
      </c>
      <c r="T84" s="53">
        <f>filter!I84</f>
        <v>-0.47175842616130026</v>
      </c>
      <c r="U84" s="53">
        <f>(filter!I84-AVERAGE(filter!$I$2:$I$179))</f>
        <v>-4.5654060343697491</v>
      </c>
      <c r="V84" s="53">
        <f>(filter!I84-filter!BA84)</f>
        <v>-4.7756153364186442</v>
      </c>
      <c r="W84" s="53">
        <f>(filter!I84-filter!X84)</f>
        <v>-2.3162312793663911</v>
      </c>
      <c r="X84" s="53">
        <f>LN(RBA!H97)</f>
        <v>4.2121275978784842</v>
      </c>
      <c r="Y84" s="53">
        <f>(RBA!H97/RBA!H93-1)*1</f>
        <v>1.3513513513513598E-2</v>
      </c>
      <c r="Z84" s="53">
        <f>filter!J84</f>
        <v>0.59303198408906976</v>
      </c>
      <c r="AA84" s="53">
        <f>(filter!J84-AVERAGE(filter!$J$2:$J$179))</f>
        <v>-3.4351765670287993</v>
      </c>
      <c r="AB84" s="53">
        <f>(filter!J84-filter!BB84)</f>
        <v>-3.6841274620683357</v>
      </c>
      <c r="AC84" s="53">
        <f>(filter!J84-filter!Y84)</f>
        <v>-1.4843704954851948</v>
      </c>
      <c r="AD84" s="53">
        <f>filter!K84</f>
        <v>5.416666666666667</v>
      </c>
      <c r="AE84" s="53">
        <f>(filter!K84-AVERAGE(filter!$K$2:$K$179))</f>
        <v>0.67383734581883115</v>
      </c>
      <c r="AF84" s="53">
        <f>(filter!K84-filter!BC84)</f>
        <v>0.2038934513729842</v>
      </c>
      <c r="AG84" s="53">
        <f>(filter!K84-filter!Z84)</f>
        <v>0.23436738005735247</v>
      </c>
      <c r="AH84" s="53">
        <f>filter!O84</f>
        <v>3.7222222222222219</v>
      </c>
      <c r="AI84" s="53">
        <f>(filter!O84-AVERAGE(filter!$O$2:$O$179))</f>
        <v>-0.24544528775430274</v>
      </c>
      <c r="AJ84" s="53">
        <f>(filter!O84-filter!BD84)</f>
        <v>-0.65348557937313911</v>
      </c>
      <c r="AK84" s="53">
        <f>(filter!O84-filter!AD84)</f>
        <v>0.42251967994144701</v>
      </c>
      <c r="AL84" s="53">
        <f>LN(RBA!K97)</f>
        <v>5.8014051301415872</v>
      </c>
      <c r="AM84" s="53">
        <f>LN(RBA!L97)</f>
        <v>7.0221583868904061</v>
      </c>
      <c r="AN84" s="53">
        <f>(filter!L84-filter!AA84)*100</f>
        <v>0.8187782231028784</v>
      </c>
      <c r="AO84" s="53">
        <f>(filter!M84-filter!AB84)*100</f>
        <v>0.31770717425674277</v>
      </c>
      <c r="AP84" s="53">
        <f>RBA!O97</f>
        <v>107.30742581147021</v>
      </c>
      <c r="AQ84" s="53">
        <f>RBA!Q97</f>
        <v>0.59163333333333334</v>
      </c>
      <c r="AR84" s="53">
        <f t="shared" si="8"/>
        <v>9.3190195593445026E-3</v>
      </c>
      <c r="AS84" s="53">
        <f t="shared" si="9"/>
        <v>1.6902360696377261</v>
      </c>
      <c r="AT84" s="53">
        <f t="shared" si="10"/>
        <v>-4.6756978533135065</v>
      </c>
      <c r="AU84" s="53">
        <f t="shared" si="7"/>
        <v>0.52486820535594592</v>
      </c>
      <c r="AV84" s="53">
        <f>RBA!T97*100</f>
        <v>3.2386929100126416</v>
      </c>
      <c r="AW84" s="53">
        <f>RBA!U97*100</f>
        <v>-6.1244183074249392</v>
      </c>
      <c r="AX84" s="53">
        <f t="shared" si="11"/>
        <v>3.2361187559993958</v>
      </c>
      <c r="AY84" s="53">
        <f t="shared" si="12"/>
        <v>-5.8609407166024585</v>
      </c>
      <c r="AZ84" s="53">
        <f>LN(RBA!K97)-LN(RBA!H97)</f>
        <v>1.589277532263103</v>
      </c>
      <c r="BA84" s="53">
        <f t="shared" si="13"/>
        <v>1.8620548396064862</v>
      </c>
    </row>
    <row r="85" spans="1:53">
      <c r="A85" s="31">
        <v>36160</v>
      </c>
      <c r="B85" s="53">
        <f>filter!E85</f>
        <v>4.9003333333333332</v>
      </c>
      <c r="C85" s="53">
        <f>(RBA!B98-AVERAGE(RBA!$B$11:$B$192))</f>
        <v>-2.0963663003662978</v>
      </c>
      <c r="D85" s="53">
        <f>(filter!E85-filter!AY85)</f>
        <v>-2.494164850749363</v>
      </c>
      <c r="E85" s="52">
        <f>(filter!E85-filter!T85)</f>
        <v>-0.375710025757229</v>
      </c>
      <c r="F85" s="52">
        <f>filter!F85</f>
        <v>4.8366666666666669</v>
      </c>
      <c r="G85" s="53">
        <f>(RBA!C98-AVERAGE(RBA!$C$11:$C$192))</f>
        <v>-2.4250394645037483</v>
      </c>
      <c r="H85" s="53">
        <f>(filter!F85-filter!AZ85)</f>
        <v>-2.8068036040614839</v>
      </c>
      <c r="I85" s="53">
        <f>(filter!F85-filter!U85)</f>
        <v>-0.52295612405893621</v>
      </c>
      <c r="J85" s="53">
        <f>filter!B85</f>
        <v>12.537826625808414</v>
      </c>
      <c r="K85" s="53">
        <f>filter!Q85</f>
        <v>12.524712304142412</v>
      </c>
      <c r="L85" s="53">
        <f>(filter!B85-filter!Q85)*100</f>
        <v>1.3114321666002127</v>
      </c>
      <c r="M85" s="53">
        <f>filter!C85</f>
        <v>11.868296559266325</v>
      </c>
      <c r="N85" s="53">
        <f>filter!R85</f>
        <v>11.861531239136477</v>
      </c>
      <c r="O85" s="53">
        <f>(filter!C85-filter!R85)*100</f>
        <v>0.67653201298476517</v>
      </c>
      <c r="P85" s="53">
        <f>LN(RBA!G98)</f>
        <v>4.0395363257271057</v>
      </c>
      <c r="Q85" s="53">
        <f>(filter!D85-filter!S85)*100</f>
        <v>-3.2547756629774049</v>
      </c>
      <c r="R85" s="53">
        <f>LN(RBA!F98)</f>
        <v>4.0194074366648751</v>
      </c>
      <c r="S85" s="53">
        <f>RBA!F98/RBA!F94-1</f>
        <v>1.5071492361602434E-3</v>
      </c>
      <c r="T85" s="53">
        <f>filter!I85</f>
        <v>1.4306843687855686</v>
      </c>
      <c r="U85" s="53">
        <f>(filter!I85-AVERAGE(filter!$I$2:$I$179))</f>
        <v>-2.6629632394228802</v>
      </c>
      <c r="V85" s="53">
        <f>(filter!I85-filter!BA85)</f>
        <v>-2.8408326488488687</v>
      </c>
      <c r="W85" s="53">
        <f>(filter!I85-filter!X85)</f>
        <v>-0.51534779412980414</v>
      </c>
      <c r="X85" s="53">
        <f>LN(RBA!H98)</f>
        <v>4.2165621949463494</v>
      </c>
      <c r="Y85" s="53">
        <f>(RBA!H98/RBA!H94-1)*1</f>
        <v>1.4970059880239583E-2</v>
      </c>
      <c r="Z85" s="53">
        <f>filter!J85</f>
        <v>1.7738388271463099</v>
      </c>
      <c r="AA85" s="53">
        <f>(filter!J85-AVERAGE(filter!$J$2:$J$179))</f>
        <v>-2.2543697239715588</v>
      </c>
      <c r="AB85" s="53">
        <f>(filter!J85-filter!BB85)</f>
        <v>-2.4650204813127052</v>
      </c>
      <c r="AC85" s="53">
        <f>(filter!J85-filter!Y85)</f>
        <v>-0.41074742837547817</v>
      </c>
      <c r="AD85" s="53">
        <f>filter!K85</f>
        <v>4.833333333333333</v>
      </c>
      <c r="AE85" s="53">
        <f>(filter!K85-AVERAGE(filter!$K$2:$K$179))</f>
        <v>9.0504012485497221E-2</v>
      </c>
      <c r="AF85" s="53">
        <f>(filter!K85-filter!BC85)</f>
        <v>-0.30714082127637354</v>
      </c>
      <c r="AG85" s="53">
        <f>(filter!K85-filter!Z85)</f>
        <v>-0.29652281431050209</v>
      </c>
      <c r="AH85" s="53">
        <f>filter!O85</f>
        <v>3.3888888888888893</v>
      </c>
      <c r="AI85" s="53">
        <f>(filter!O85-AVERAGE(filter!$O$2:$O$179))</f>
        <v>-0.57877862108763534</v>
      </c>
      <c r="AJ85" s="53">
        <f>(filter!O85-filter!BD85)</f>
        <v>-0.92404348322665086</v>
      </c>
      <c r="AK85" s="53">
        <f>(filter!O85-filter!AD85)</f>
        <v>0.12909291232540676</v>
      </c>
      <c r="AL85" s="53">
        <f>LN(RBA!K98)</f>
        <v>5.8130672802061811</v>
      </c>
      <c r="AM85" s="53">
        <f>LN(RBA!L98)</f>
        <v>7.037588968521276</v>
      </c>
      <c r="AN85" s="53">
        <f>(filter!L85-filter!AA85)*100</f>
        <v>-0.78221116482470876</v>
      </c>
      <c r="AO85" s="53">
        <f>(filter!M85-filter!AB85)*100</f>
        <v>-9.0193124763615629E-2</v>
      </c>
      <c r="AP85" s="53">
        <f>RBA!O98</f>
        <v>103.54795779295607</v>
      </c>
      <c r="AQ85" s="53">
        <f>RBA!Q98</f>
        <v>0.62416666666666665</v>
      </c>
      <c r="AR85" s="53">
        <f t="shared" si="8"/>
        <v>9.6573609109655064E-3</v>
      </c>
      <c r="AS85" s="53">
        <f t="shared" si="9"/>
        <v>1.602136181575434</v>
      </c>
      <c r="AT85" s="53">
        <f t="shared" si="10"/>
        <v>-4.6400348657055979</v>
      </c>
      <c r="AU85" s="53">
        <f t="shared" si="7"/>
        <v>0.47133785225887226</v>
      </c>
      <c r="AV85" s="53">
        <f>RBA!T98*100</f>
        <v>3.5662987607908647</v>
      </c>
      <c r="AW85" s="53">
        <f>RBA!U98*100</f>
        <v>5.3530353097073711</v>
      </c>
      <c r="AX85" s="53">
        <f t="shared" si="11"/>
        <v>3.5637246067776189</v>
      </c>
      <c r="AY85" s="53">
        <f t="shared" si="12"/>
        <v>5.6165129005298517</v>
      </c>
      <c r="AZ85" s="53">
        <f>LN(RBA!K98)-LN(RBA!H98)</f>
        <v>1.5965050852598317</v>
      </c>
      <c r="BA85" s="53">
        <f t="shared" si="13"/>
        <v>0.72275529967287255</v>
      </c>
    </row>
    <row r="86" spans="1:53">
      <c r="A86" s="31">
        <v>36250</v>
      </c>
      <c r="B86" s="53">
        <f>filter!E86</f>
        <v>4.7256666666666662</v>
      </c>
      <c r="C86" s="53">
        <f>(RBA!B99-AVERAGE(RBA!$B$11:$B$192))</f>
        <v>-2.2710329670329648</v>
      </c>
      <c r="D86" s="53">
        <f>(filter!E86-filter!AY86)</f>
        <v>-2.5898093756726999</v>
      </c>
      <c r="E86" s="52">
        <f>(filter!E86-filter!T86)</f>
        <v>-0.51194484500352821</v>
      </c>
      <c r="F86" s="52">
        <f>filter!F86</f>
        <v>4.7899999999999991</v>
      </c>
      <c r="G86" s="53">
        <f>(RBA!C99-AVERAGE(RBA!$C$11:$C$192))</f>
        <v>-2.471706131170416</v>
      </c>
      <c r="H86" s="53">
        <f>(filter!F86-filter!AZ86)</f>
        <v>-2.7720022499757571</v>
      </c>
      <c r="I86" s="53">
        <f>(filter!F86-filter!U86)</f>
        <v>-0.53537239859168206</v>
      </c>
      <c r="J86" s="53">
        <f>filter!B86</f>
        <v>12.545234120050397</v>
      </c>
      <c r="K86" s="53">
        <f>filter!Q86</f>
        <v>12.534529912380862</v>
      </c>
      <c r="L86" s="53">
        <f>(filter!B86-filter!Q86)*100</f>
        <v>1.0704207669535393</v>
      </c>
      <c r="M86" s="53">
        <f>filter!C86</f>
        <v>11.886308055611538</v>
      </c>
      <c r="N86" s="53">
        <f>filter!R86</f>
        <v>11.872069147161296</v>
      </c>
      <c r="O86" s="53">
        <f>(filter!C86-filter!R86)*100</f>
        <v>1.4238908450241894</v>
      </c>
      <c r="P86" s="53">
        <f>LN(RBA!G99)</f>
        <v>4.0517849478033048</v>
      </c>
      <c r="Q86" s="53">
        <f>(filter!D86-filter!S86)*100</f>
        <v>-2.151603639729327</v>
      </c>
      <c r="R86" s="53">
        <f>LN(RBA!F99)</f>
        <v>4.0209390298199637</v>
      </c>
      <c r="S86" s="53">
        <f>RBA!F99/RBA!F95-1</f>
        <v>2.7994546890932615E-3</v>
      </c>
      <c r="T86" s="53">
        <f>filter!I86</f>
        <v>0.61263726203522217</v>
      </c>
      <c r="U86" s="53">
        <f>(filter!I86-AVERAGE(filter!$I$2:$I$179))</f>
        <v>-3.4810103461732265</v>
      </c>
      <c r="V86" s="53">
        <f>(filter!I86-filter!BA86)</f>
        <v>-3.6265398629763075</v>
      </c>
      <c r="W86" s="53">
        <f>(filter!I86-filter!X86)</f>
        <v>-1.4451018507853504</v>
      </c>
      <c r="X86" s="53">
        <f>LN(RBA!H99)</f>
        <v>4.2165621949463494</v>
      </c>
      <c r="Y86" s="53">
        <f>(RBA!H99/RBA!H95-1)*1</f>
        <v>1.1940298507462588E-2</v>
      </c>
      <c r="Z86" s="53">
        <f>filter!J86</f>
        <v>0</v>
      </c>
      <c r="AA86" s="53">
        <f>(filter!J86-AVERAGE(filter!$J$2:$J$179))</f>
        <v>-4.0282085511178689</v>
      </c>
      <c r="AB86" s="53">
        <f>(filter!J86-filter!BB86)</f>
        <v>-4.2005591707606253</v>
      </c>
      <c r="AC86" s="53">
        <f>(filter!J86-filter!Y86)</f>
        <v>-2.3015307848553532</v>
      </c>
      <c r="AD86" s="53">
        <f>filter!K86</f>
        <v>4.75</v>
      </c>
      <c r="AE86" s="53">
        <f>(filter!K86-AVERAGE(filter!$K$2:$K$179))</f>
        <v>7.1706791521641833E-3</v>
      </c>
      <c r="AF86" s="53">
        <f>(filter!K86-filter!BC86)</f>
        <v>-0.3181750939257304</v>
      </c>
      <c r="AG86" s="53">
        <f>(filter!K86-filter!Z86)</f>
        <v>-0.31312142681906074</v>
      </c>
      <c r="AH86" s="53">
        <f>filter!O86</f>
        <v>3.2666666666666671</v>
      </c>
      <c r="AI86" s="53">
        <f>(filter!O86-AVERAGE(filter!$O$2:$O$179))</f>
        <v>-0.70100084330985757</v>
      </c>
      <c r="AJ86" s="53">
        <f>(filter!O86-filter!BD86)</f>
        <v>-0.98349027596905225</v>
      </c>
      <c r="AK86" s="53">
        <f>(filter!O86-filter!AD86)</f>
        <v>5.052696726214867E-2</v>
      </c>
      <c r="AL86" s="53">
        <f>LN(RBA!K99)</f>
        <v>5.8419024900966345</v>
      </c>
      <c r="AM86" s="53">
        <f>LN(RBA!L99)</f>
        <v>7.059720715761193</v>
      </c>
      <c r="AN86" s="53">
        <f>(filter!L86-filter!AA86)*100</f>
        <v>-0.71987168705200943</v>
      </c>
      <c r="AO86" s="53">
        <f>(filter!M86-filter!AB86)*100</f>
        <v>0.16399781022800042</v>
      </c>
      <c r="AP86" s="53">
        <f>RBA!O99</f>
        <v>105.45687620043552</v>
      </c>
      <c r="AQ86" s="53">
        <f>RBA!Q99</f>
        <v>0.62680000000000002</v>
      </c>
      <c r="AR86" s="53">
        <f t="shared" si="8"/>
        <v>9.4825490383326008E-3</v>
      </c>
      <c r="AS86" s="53">
        <f t="shared" si="9"/>
        <v>1.5954052329291639</v>
      </c>
      <c r="AT86" s="53">
        <f t="shared" si="10"/>
        <v>-4.6583021129584781</v>
      </c>
      <c r="AU86" s="53">
        <f t="shared" si="7"/>
        <v>0.46712776850027121</v>
      </c>
      <c r="AV86" s="53">
        <f>RBA!T99*100</f>
        <v>-1.8267247252880203</v>
      </c>
      <c r="AW86" s="53">
        <f>RBA!U99*100</f>
        <v>0.42100837586009354</v>
      </c>
      <c r="AX86" s="53">
        <f t="shared" si="11"/>
        <v>-1.8292988793012661</v>
      </c>
      <c r="AY86" s="53">
        <f t="shared" si="12"/>
        <v>0.68448596668257422</v>
      </c>
      <c r="AZ86" s="53">
        <f>LN(RBA!K99)-LN(RBA!H99)</f>
        <v>1.6253402951502851</v>
      </c>
      <c r="BA86" s="53">
        <f t="shared" si="13"/>
        <v>2.8835209890453406</v>
      </c>
    </row>
    <row r="87" spans="1:53">
      <c r="A87" s="31">
        <v>36341</v>
      </c>
      <c r="B87" s="53">
        <f>filter!E87</f>
        <v>4.75</v>
      </c>
      <c r="C87" s="53">
        <f>(RBA!B100-AVERAGE(RBA!$B$11:$B$192))</f>
        <v>-2.246699633699631</v>
      </c>
      <c r="D87" s="53">
        <f>(filter!E87-filter!AY87)</f>
        <v>-2.486453900596036</v>
      </c>
      <c r="E87" s="52">
        <f>(filter!E87-filter!T87)</f>
        <v>-0.45446642609543364</v>
      </c>
      <c r="F87" s="52">
        <f>filter!F87</f>
        <v>4.8500000000000005</v>
      </c>
      <c r="G87" s="53">
        <f>(RBA!C100-AVERAGE(RBA!$C$11:$C$192))</f>
        <v>-2.4117061311704147</v>
      </c>
      <c r="H87" s="53">
        <f>(filter!F87-filter!AZ87)</f>
        <v>-2.6305342292233602</v>
      </c>
      <c r="I87" s="53">
        <f>(filter!F87-filter!U87)</f>
        <v>-0.44639926665527874</v>
      </c>
      <c r="J87" s="53">
        <f>filter!B87</f>
        <v>12.54844884796705</v>
      </c>
      <c r="K87" s="53">
        <f>filter!Q87</f>
        <v>12.54419602223143</v>
      </c>
      <c r="L87" s="53">
        <f>(filter!B87-filter!Q87)*100</f>
        <v>0.42528257356195809</v>
      </c>
      <c r="M87" s="53">
        <f>filter!C87</f>
        <v>11.892833420214085</v>
      </c>
      <c r="N87" s="53">
        <f>filter!R87</f>
        <v>11.882557518015743</v>
      </c>
      <c r="O87" s="53">
        <f>(filter!C87-filter!R87)*100</f>
        <v>1.0275902198342735</v>
      </c>
      <c r="P87" s="53">
        <f>LN(RBA!G100)</f>
        <v>4.0448041166619646</v>
      </c>
      <c r="Q87" s="53">
        <f>(filter!D87-filter!S87)*100</f>
        <v>-3.0079682319013479</v>
      </c>
      <c r="R87" s="53">
        <f>LN(RBA!F100)</f>
        <v>4.0235019952475266</v>
      </c>
      <c r="S87" s="53">
        <f>RBA!F100/RBA!F96-1</f>
        <v>6.5129913230643766E-3</v>
      </c>
      <c r="T87" s="53">
        <f>filter!I87</f>
        <v>1.0251861710253705</v>
      </c>
      <c r="U87" s="53">
        <f>(filter!I87-AVERAGE(filter!$I$2:$I$179))</f>
        <v>-3.0684614371830783</v>
      </c>
      <c r="V87" s="53">
        <f>(filter!I87-filter!BA87)</f>
        <v>-3.1816510613632527</v>
      </c>
      <c r="W87" s="53">
        <f>(filter!I87-filter!X87)</f>
        <v>-1.1520043737609353</v>
      </c>
      <c r="X87" s="53">
        <f>LN(RBA!H100)</f>
        <v>4.220977213155467</v>
      </c>
      <c r="Y87" s="53">
        <f>(RBA!H100/RBA!H96-1)*1</f>
        <v>1.0385756676557722E-2</v>
      </c>
      <c r="Z87" s="53">
        <f>filter!J87</f>
        <v>1.7660072836466774</v>
      </c>
      <c r="AA87" s="53">
        <f>(filter!J87-AVERAGE(filter!$J$2:$J$179))</f>
        <v>-2.2622012674711915</v>
      </c>
      <c r="AB87" s="53">
        <f>(filter!J87-filter!BB87)</f>
        <v>-2.3962517494155571</v>
      </c>
      <c r="AC87" s="53">
        <f>(filter!J87-filter!Y87)</f>
        <v>-0.65888210233349076</v>
      </c>
      <c r="AD87" s="53">
        <f>filter!K87</f>
        <v>4.833333333333333</v>
      </c>
      <c r="AE87" s="53">
        <f>(filter!K87-AVERAGE(filter!$K$2:$K$179))</f>
        <v>9.0504012485497221E-2</v>
      </c>
      <c r="AF87" s="53">
        <f>(filter!K87-filter!BC87)</f>
        <v>-0.1625426999084203</v>
      </c>
      <c r="AG87" s="53">
        <f>(filter!K87-filter!Z87)</f>
        <v>-0.14845848647826099</v>
      </c>
      <c r="AH87" s="53">
        <f>filter!O87</f>
        <v>3.1388888888888888</v>
      </c>
      <c r="AI87" s="53">
        <f>(filter!O87-AVERAGE(filter!$O$2:$O$179))</f>
        <v>-0.82877862108763578</v>
      </c>
      <c r="AJ87" s="53">
        <f>(filter!O87-filter!BD87)</f>
        <v>-1.0484926242670096</v>
      </c>
      <c r="AK87" s="53">
        <f>(filter!O87-filter!AD87)</f>
        <v>-2.9037598661475261E-2</v>
      </c>
      <c r="AL87" s="53">
        <f>LN(RBA!K100)</f>
        <v>5.8546076310548827</v>
      </c>
      <c r="AM87" s="53">
        <f>LN(RBA!L100)</f>
        <v>7.0890546468522908</v>
      </c>
      <c r="AN87" s="53">
        <f>(filter!L87-filter!AA87)*100</f>
        <v>-2.3350273066537142</v>
      </c>
      <c r="AO87" s="53">
        <f>(filter!M87-filter!AB87)*100</f>
        <v>1.1301613347026063</v>
      </c>
      <c r="AP87" s="53">
        <f>RBA!O100</f>
        <v>110.46133775611737</v>
      </c>
      <c r="AQ87" s="53">
        <f>RBA!Q100</f>
        <v>0.65616666666666668</v>
      </c>
      <c r="AR87" s="53">
        <f t="shared" si="8"/>
        <v>9.0529412400187931E-3</v>
      </c>
      <c r="AS87" s="53">
        <f t="shared" si="9"/>
        <v>1.524003048006096</v>
      </c>
      <c r="AT87" s="53">
        <f t="shared" si="10"/>
        <v>-4.7046655751738999</v>
      </c>
      <c r="AU87" s="53">
        <f t="shared" si="7"/>
        <v>0.42134045726645453</v>
      </c>
      <c r="AV87" s="53">
        <f>RBA!T100*100</f>
        <v>-4.6363462215421869</v>
      </c>
      <c r="AW87" s="53">
        <f>RBA!U100*100</f>
        <v>4.5787311233816741</v>
      </c>
      <c r="AX87" s="53">
        <f t="shared" si="11"/>
        <v>-4.6389203755554327</v>
      </c>
      <c r="AY87" s="53">
        <f t="shared" si="12"/>
        <v>4.8422087142041548</v>
      </c>
      <c r="AZ87" s="53">
        <f>LN(RBA!K100)-LN(RBA!H100)</f>
        <v>1.6336304178994157</v>
      </c>
      <c r="BA87" s="53">
        <f t="shared" si="13"/>
        <v>0.82901227491305463</v>
      </c>
    </row>
    <row r="88" spans="1:53">
      <c r="A88" s="31">
        <v>36433</v>
      </c>
      <c r="B88" s="53">
        <f>filter!E88</f>
        <v>4.74</v>
      </c>
      <c r="C88" s="53">
        <f>(RBA!B101-AVERAGE(RBA!$B$11:$B$192))</f>
        <v>-2.2566996336996308</v>
      </c>
      <c r="D88" s="53">
        <f>(filter!E88-filter!AY88)</f>
        <v>-2.4174317588527057</v>
      </c>
      <c r="E88" s="52">
        <f>(filter!E88-filter!T88)</f>
        <v>-0.43620834077334703</v>
      </c>
      <c r="F88" s="52">
        <f>filter!F88</f>
        <v>4.9399999999999995</v>
      </c>
      <c r="G88" s="53">
        <f>(RBA!C101-AVERAGE(RBA!$C$11:$C$192))</f>
        <v>-2.3217061311704157</v>
      </c>
      <c r="H88" s="53">
        <f>(filter!F88-filter!AZ88)</f>
        <v>-2.4590662084709667</v>
      </c>
      <c r="I88" s="53">
        <f>(filter!F88-filter!U88)</f>
        <v>-0.33196775019124924</v>
      </c>
      <c r="J88" s="53">
        <f>filter!B88</f>
        <v>12.559949678965243</v>
      </c>
      <c r="K88" s="53">
        <f>filter!Q88</f>
        <v>12.553707235731189</v>
      </c>
      <c r="L88" s="53">
        <f>(filter!B88-filter!Q88)*100</f>
        <v>0.62424432340542069</v>
      </c>
      <c r="M88" s="53">
        <f>filter!C88</f>
        <v>11.904203747607847</v>
      </c>
      <c r="N88" s="53">
        <f>filter!R88</f>
        <v>11.892981109340475</v>
      </c>
      <c r="O88" s="53">
        <f>(filter!C88-filter!R88)*100</f>
        <v>1.1222638267371465</v>
      </c>
      <c r="P88" s="53">
        <f>LN(RBA!G101)</f>
        <v>4.0587173845789497</v>
      </c>
      <c r="Q88" s="53">
        <f>(filter!D88-filter!S88)*100</f>
        <v>-1.8173117426248275</v>
      </c>
      <c r="R88" s="53">
        <f>LN(RBA!F101)</f>
        <v>4.0306589501875951</v>
      </c>
      <c r="S88" s="53">
        <f>RBA!F101/RBA!F97-1</f>
        <v>1.4938707980867827E-2</v>
      </c>
      <c r="T88" s="53">
        <f>filter!I88</f>
        <v>2.8627819760270783</v>
      </c>
      <c r="U88" s="53">
        <f>(filter!I88-AVERAGE(filter!$I$2:$I$179))</f>
        <v>-1.2308656321813705</v>
      </c>
      <c r="V88" s="53">
        <f>(filter!I88-filter!BA88)</f>
        <v>-1.3117153637386383</v>
      </c>
      <c r="W88" s="53">
        <f>(filter!I88-filter!X88)</f>
        <v>0.56170186400563082</v>
      </c>
      <c r="X88" s="53">
        <f>LN(RBA!H101)</f>
        <v>4.2297491992283041</v>
      </c>
      <c r="Y88" s="53">
        <f>(RBA!H101/RBA!H97-1)*1</f>
        <v>1.7777777777777892E-2</v>
      </c>
      <c r="Z88" s="53">
        <f>filter!J88</f>
        <v>3.5087944291348165</v>
      </c>
      <c r="AA88" s="53">
        <f>(filter!J88-AVERAGE(filter!$J$2:$J$179))</f>
        <v>-0.51941412198305237</v>
      </c>
      <c r="AB88" s="53">
        <f>(filter!J88-filter!BB88)</f>
        <v>-0.61516446622902876</v>
      </c>
      <c r="AC88" s="53">
        <f>(filter!J88-filter!Y88)</f>
        <v>0.95891750857390923</v>
      </c>
      <c r="AD88" s="53">
        <f>filter!K88</f>
        <v>5.166666666666667</v>
      </c>
      <c r="AE88" s="53">
        <f>(filter!K88-AVERAGE(filter!$K$2:$K$179))</f>
        <v>0.42383734581883115</v>
      </c>
      <c r="AF88" s="53">
        <f>(filter!K88-filter!BC88)</f>
        <v>0.24308969410888981</v>
      </c>
      <c r="AG88" s="53">
        <f>(filter!K88-filter!Z88)</f>
        <v>0.28129834526038877</v>
      </c>
      <c r="AH88" s="53">
        <f>filter!O88</f>
        <v>3.2222222222222219</v>
      </c>
      <c r="AI88" s="53">
        <f>(filter!O88-AVERAGE(filter!$O$2:$O$179))</f>
        <v>-0.74544528775430274</v>
      </c>
      <c r="AJ88" s="53">
        <f>(filter!O88-filter!BD88)</f>
        <v>-0.90238386145385574</v>
      </c>
      <c r="AK88" s="53">
        <f>(filter!O88-filter!AD88)</f>
        <v>0.10784152512018119</v>
      </c>
      <c r="AL88" s="53">
        <f>LN(RBA!K101)</f>
        <v>5.8704826505471983</v>
      </c>
      <c r="AM88" s="53">
        <f>LN(RBA!L101)</f>
        <v>7.1102176411777274</v>
      </c>
      <c r="AN88" s="53">
        <f>(filter!L88-filter!AA88)*100</f>
        <v>-3.7077444444665986</v>
      </c>
      <c r="AO88" s="53">
        <f>(filter!M88-filter!AB88)*100</f>
        <v>1.2706624196018979</v>
      </c>
      <c r="AP88" s="53">
        <f>RBA!O101</f>
        <v>109.3837648448708</v>
      </c>
      <c r="AQ88" s="53">
        <f>RBA!Q101</f>
        <v>0.64783333333333337</v>
      </c>
      <c r="AR88" s="53">
        <f t="shared" si="8"/>
        <v>9.1421245320839929E-3</v>
      </c>
      <c r="AS88" s="53">
        <f t="shared" si="9"/>
        <v>1.5436068947774633</v>
      </c>
      <c r="AT88" s="53">
        <f t="shared" si="10"/>
        <v>-4.6948624771916156</v>
      </c>
      <c r="AU88" s="53">
        <f t="shared" si="7"/>
        <v>0.43412181735796884</v>
      </c>
      <c r="AV88" s="53">
        <f>RBA!T101*100</f>
        <v>0.98030979822842923</v>
      </c>
      <c r="AW88" s="53">
        <f>RBA!U101*100</f>
        <v>-1.2781360091514316</v>
      </c>
      <c r="AX88" s="53">
        <f t="shared" si="11"/>
        <v>0.97773564421518355</v>
      </c>
      <c r="AY88" s="53">
        <f t="shared" si="12"/>
        <v>-1.0146584183289509</v>
      </c>
      <c r="AZ88" s="53">
        <f>LN(RBA!K101)-LN(RBA!H101)</f>
        <v>1.6407334513188943</v>
      </c>
      <c r="BA88" s="53">
        <f t="shared" si="13"/>
        <v>0.71030334194785993</v>
      </c>
    </row>
    <row r="89" spans="1:53">
      <c r="A89" s="31">
        <v>36525</v>
      </c>
      <c r="B89" s="53">
        <f>filter!E89</f>
        <v>4.8999999999999995</v>
      </c>
      <c r="C89" s="53">
        <f>(RBA!B102-AVERAGE(RBA!$B$11:$B$192))</f>
        <v>-2.0966996336996315</v>
      </c>
      <c r="D89" s="53">
        <f>(filter!E89-filter!AY89)</f>
        <v>-2.1784096171093763</v>
      </c>
      <c r="E89" s="52">
        <f>(filter!E89-filter!T89)</f>
        <v>-0.25215345259469668</v>
      </c>
      <c r="F89" s="52">
        <f>filter!F89</f>
        <v>5.4666666666666659</v>
      </c>
      <c r="G89" s="53">
        <f>(RBA!C102-AVERAGE(RBA!$C$11:$C$192))</f>
        <v>-1.7950394645037493</v>
      </c>
      <c r="H89" s="53">
        <f>(filter!F89-filter!AZ89)</f>
        <v>-1.8509315210519057</v>
      </c>
      <c r="I89" s="53">
        <f>(filter!F89-filter!U89)</f>
        <v>0.2156034617338829</v>
      </c>
      <c r="J89" s="53">
        <f>filter!B89</f>
        <v>12.576863489704317</v>
      </c>
      <c r="K89" s="53">
        <f>filter!Q89</f>
        <v>12.563062812933294</v>
      </c>
      <c r="L89" s="53">
        <f>(filter!B89-filter!Q89)*100</f>
        <v>1.3800676771023035</v>
      </c>
      <c r="M89" s="53">
        <f>filter!C89</f>
        <v>11.917997162369213</v>
      </c>
      <c r="N89" s="53">
        <f>filter!R89</f>
        <v>11.903331101215027</v>
      </c>
      <c r="O89" s="53">
        <f>(filter!C89-filter!R89)*100</f>
        <v>1.4666061154185783</v>
      </c>
      <c r="P89" s="53">
        <f>LN(RBA!G102)</f>
        <v>4.0775374439057197</v>
      </c>
      <c r="Q89" s="53">
        <f>(filter!D89-filter!S89)*100</f>
        <v>-0.1822824873267237</v>
      </c>
      <c r="R89" s="53">
        <f>LN(RBA!F102)</f>
        <v>4.0311609593070079</v>
      </c>
      <c r="S89" s="53">
        <f>RBA!F102/RBA!F98-1</f>
        <v>1.1822866702068113E-2</v>
      </c>
      <c r="T89" s="53">
        <f>filter!I89</f>
        <v>0.200803647765365</v>
      </c>
      <c r="U89" s="53">
        <f>(filter!I89-AVERAGE(filter!$I$2:$I$179))</f>
        <v>-3.8928439604430838</v>
      </c>
      <c r="V89" s="53">
        <f>(filter!I89-filter!BA89)</f>
        <v>-3.9413537993774441</v>
      </c>
      <c r="W89" s="53">
        <f>(filter!I89-filter!X89)</f>
        <v>-2.224577817235907</v>
      </c>
      <c r="X89" s="53">
        <f>LN(RBA!H102)</f>
        <v>4.2355547307736243</v>
      </c>
      <c r="Y89" s="53">
        <f>(RBA!H102/RBA!H98-1)*1</f>
        <v>1.9174041297935096E-2</v>
      </c>
      <c r="Z89" s="53">
        <f>filter!J89</f>
        <v>2.3222126181281983</v>
      </c>
      <c r="AA89" s="53">
        <f>(filter!J89-AVERAGE(filter!$J$2:$J$179))</f>
        <v>-1.7059959329896706</v>
      </c>
      <c r="AB89" s="53">
        <f>(filter!J89-filter!BB89)</f>
        <v>-1.763446139537256</v>
      </c>
      <c r="AC89" s="53">
        <f>(filter!J89-filter!Y89)</f>
        <v>-0.34908383082008854</v>
      </c>
      <c r="AD89" s="53">
        <f>filter!K89</f>
        <v>5.416666666666667</v>
      </c>
      <c r="AE89" s="53">
        <f>(filter!K89-AVERAGE(filter!$K$2:$K$179))</f>
        <v>0.67383734581883115</v>
      </c>
      <c r="AF89" s="53">
        <f>(filter!K89-filter!BC89)</f>
        <v>0.56538875479286599</v>
      </c>
      <c r="AG89" s="53">
        <f>(filter!K89-filter!Z89)</f>
        <v>0.64340752683275948</v>
      </c>
      <c r="AH89" s="53">
        <f>filter!O89</f>
        <v>3.3611111111111107</v>
      </c>
      <c r="AI89" s="53">
        <f>(filter!O89-AVERAGE(filter!$O$2:$O$179))</f>
        <v>-0.6065563988654139</v>
      </c>
      <c r="AJ89" s="53">
        <f>(filter!O89-filter!BD89)</f>
        <v>-0.70071954308514606</v>
      </c>
      <c r="AK89" s="53">
        <f>(filter!O89-filter!AD89)</f>
        <v>0.30640257544970417</v>
      </c>
      <c r="AL89" s="53">
        <f>LN(RBA!K102)</f>
        <v>5.8966812284879255</v>
      </c>
      <c r="AM89" s="53">
        <f>LN(RBA!L102)</f>
        <v>7.1310548181296118</v>
      </c>
      <c r="AN89" s="53">
        <f>(filter!L89-filter!AA89)*100</f>
        <v>-4.1312568844536379</v>
      </c>
      <c r="AO89" s="53">
        <f>(filter!M89-filter!AB89)*100</f>
        <v>1.3689836859287041</v>
      </c>
      <c r="AP89" s="53">
        <f>RBA!O102</f>
        <v>106.46814798748179</v>
      </c>
      <c r="AQ89" s="53">
        <f>RBA!Q102</f>
        <v>0.64533333333333331</v>
      </c>
      <c r="AR89" s="53">
        <f t="shared" si="8"/>
        <v>9.3924804638996547E-3</v>
      </c>
      <c r="AS89" s="53">
        <f t="shared" si="9"/>
        <v>1.5495867768595042</v>
      </c>
      <c r="AT89" s="53">
        <f t="shared" si="10"/>
        <v>-4.6678458604864099</v>
      </c>
      <c r="AU89" s="53">
        <f t="shared" si="7"/>
        <v>0.43798829981372445</v>
      </c>
      <c r="AV89" s="53">
        <f>RBA!T102*100</f>
        <v>2.701661670520572</v>
      </c>
      <c r="AW89" s="53">
        <f>RBA!U102*100</f>
        <v>-0.38664824557556043</v>
      </c>
      <c r="AX89" s="53">
        <f t="shared" si="11"/>
        <v>2.6990875165073263</v>
      </c>
      <c r="AY89" s="53">
        <f t="shared" si="12"/>
        <v>-0.12317065475307976</v>
      </c>
      <c r="AZ89" s="53">
        <f>LN(RBA!K102)-LN(RBA!H102)</f>
        <v>1.6611264977143012</v>
      </c>
      <c r="BA89" s="53">
        <f t="shared" si="13"/>
        <v>2.0393046395406955</v>
      </c>
    </row>
    <row r="90" spans="1:53">
      <c r="A90" s="31">
        <v>36616</v>
      </c>
      <c r="B90" s="53">
        <f>filter!E90</f>
        <v>5.3100000000000005</v>
      </c>
      <c r="C90" s="53">
        <f>(RBA!B103-AVERAGE(RBA!$B$11:$B$192))</f>
        <v>-1.6866996336996305</v>
      </c>
      <c r="D90" s="53">
        <f>(filter!E90-filter!AY90)</f>
        <v>-1.6893874753660452</v>
      </c>
      <c r="E90" s="52">
        <f>(filter!E90-filter!T90)</f>
        <v>0.17865467176274663</v>
      </c>
      <c r="F90" s="52">
        <f>filter!F90</f>
        <v>5.7833333333333341</v>
      </c>
      <c r="G90" s="53">
        <f>(RBA!C103-AVERAGE(RBA!$C$11:$C$192))</f>
        <v>-1.4783727978370811</v>
      </c>
      <c r="H90" s="53">
        <f>(filter!F90-filter!AZ90)</f>
        <v>-1.4527968336328421</v>
      </c>
      <c r="I90" s="53">
        <f>(filter!F90-filter!U90)</f>
        <v>0.55086982656413053</v>
      </c>
      <c r="J90" s="53">
        <f>filter!B90</f>
        <v>12.580855153505755</v>
      </c>
      <c r="K90" s="53">
        <f>filter!Q90</f>
        <v>12.572265915417921</v>
      </c>
      <c r="L90" s="53">
        <f>(filter!B90-filter!Q90)*100</f>
        <v>0.85892380878345165</v>
      </c>
      <c r="M90" s="53">
        <f>filter!C90</f>
        <v>11.920980549525268</v>
      </c>
      <c r="N90" s="53">
        <f>filter!R90</f>
        <v>11.91360568786784</v>
      </c>
      <c r="O90" s="53">
        <f>(filter!C90-filter!R90)*100</f>
        <v>0.73748616574285109</v>
      </c>
      <c r="P90" s="53">
        <f>LN(RBA!G103)</f>
        <v>4.1092331747158513</v>
      </c>
      <c r="Q90" s="53">
        <f>(filter!D90-filter!S90)*100</f>
        <v>2.6912258106169595</v>
      </c>
      <c r="R90" s="53">
        <f>LN(RBA!F103)</f>
        <v>4.0571051458692251</v>
      </c>
      <c r="S90" s="53">
        <f>RBA!F103/RBA!F99-1</f>
        <v>3.6828065968399937E-2</v>
      </c>
      <c r="T90" s="53">
        <f>filter!I90</f>
        <v>10.377674624886593</v>
      </c>
      <c r="U90" s="53">
        <f>(filter!I90-AVERAGE(filter!$I$2:$I$179))</f>
        <v>6.2840270166781442</v>
      </c>
      <c r="V90" s="53">
        <f>(filter!I90-filter!BA90)</f>
        <v>6.2678570703666905</v>
      </c>
      <c r="W90" s="53">
        <f>(filter!I90-filter!X90)</f>
        <v>7.8312553070205357</v>
      </c>
      <c r="X90" s="53">
        <f>LN(RBA!H103)</f>
        <v>4.2442003177664782</v>
      </c>
      <c r="Y90" s="53">
        <f>(RBA!H103/RBA!H99-1)*1</f>
        <v>2.8023598820059004E-2</v>
      </c>
      <c r="Z90" s="53">
        <f>filter!J90</f>
        <v>3.4582347971416127</v>
      </c>
      <c r="AA90" s="53">
        <f>(filter!J90-AVERAGE(filter!$J$2:$J$179))</f>
        <v>-0.56997375397625616</v>
      </c>
      <c r="AB90" s="53">
        <f>(filter!J90-filter!BB90)</f>
        <v>-0.5891238228254525</v>
      </c>
      <c r="AC90" s="53">
        <f>(filter!J90-filter!Y90)</f>
        <v>0.6736844422057322</v>
      </c>
      <c r="AD90" s="53">
        <f>filter!K90</f>
        <v>5.75</v>
      </c>
      <c r="AE90" s="53">
        <f>(filter!K90-AVERAGE(filter!$K$2:$K$179))</f>
        <v>1.0071706791521642</v>
      </c>
      <c r="AF90" s="53">
        <f>(filter!K90-filter!BC90)</f>
        <v>0.97102114881017521</v>
      </c>
      <c r="AG90" s="53">
        <f>(filter!K90-filter!Z90)</f>
        <v>1.1049517052089382</v>
      </c>
      <c r="AH90" s="53">
        <f>filter!O90</f>
        <v>3.5833333333333335</v>
      </c>
      <c r="AI90" s="53">
        <f>(filter!O90-AVERAGE(filter!$O$2:$O$179))</f>
        <v>-0.38433417664319114</v>
      </c>
      <c r="AJ90" s="53">
        <f>(filter!O90-filter!BD90)</f>
        <v>-0.41572189138310245</v>
      </c>
      <c r="AK90" s="53">
        <f>(filter!O90-filter!AD90)</f>
        <v>0.59514972154981471</v>
      </c>
      <c r="AL90" s="53">
        <f>LN(RBA!K103)</f>
        <v>5.9233302355244053</v>
      </c>
      <c r="AM90" s="53">
        <f>LN(RBA!L103)</f>
        <v>7.1405774410686398</v>
      </c>
      <c r="AN90" s="53">
        <f>(filter!L90-filter!AA90)*100</f>
        <v>-4.5991619970003228</v>
      </c>
      <c r="AO90" s="53">
        <f>(filter!M90-filter!AB90)*100</f>
        <v>0.32442798753242741</v>
      </c>
      <c r="AP90" s="53">
        <f>RBA!O103</f>
        <v>105.87412336309725</v>
      </c>
      <c r="AQ90" s="53">
        <f>RBA!Q103</f>
        <v>0.6193333333333334</v>
      </c>
      <c r="AR90" s="53">
        <f t="shared" si="8"/>
        <v>9.4451785595473757E-3</v>
      </c>
      <c r="AS90" s="53">
        <f t="shared" si="9"/>
        <v>1.6146393972012916</v>
      </c>
      <c r="AT90" s="53">
        <f t="shared" si="10"/>
        <v>-4.6622508730144192</v>
      </c>
      <c r="AU90" s="53">
        <f t="shared" si="7"/>
        <v>0.47911164827646285</v>
      </c>
      <c r="AV90" s="53">
        <f>RBA!T103*100</f>
        <v>0.559498747199072</v>
      </c>
      <c r="AW90" s="53">
        <f>RBA!U103*100</f>
        <v>-4.1123348462738356</v>
      </c>
      <c r="AX90" s="53">
        <f t="shared" si="11"/>
        <v>0.55692459318582632</v>
      </c>
      <c r="AY90" s="53">
        <f t="shared" si="12"/>
        <v>-3.8488572554513549</v>
      </c>
      <c r="AZ90" s="53">
        <f>LN(RBA!K103)-LN(RBA!H103)</f>
        <v>1.6791299177579271</v>
      </c>
      <c r="BA90" s="53">
        <f t="shared" si="13"/>
        <v>1.8003420043625873</v>
      </c>
    </row>
    <row r="91" spans="1:53">
      <c r="A91" s="31">
        <v>36707</v>
      </c>
      <c r="B91" s="53">
        <f>filter!E91</f>
        <v>5.8999999999999995</v>
      </c>
      <c r="C91" s="53">
        <f>(RBA!B104-AVERAGE(RBA!$B$11:$B$192))</f>
        <v>-1.0966996336996315</v>
      </c>
      <c r="D91" s="53">
        <f>(filter!E91-filter!AY91)</f>
        <v>-1.0203653336227161</v>
      </c>
      <c r="E91" s="52">
        <f>(filter!E91-filter!T91)</f>
        <v>0.78733006152907414</v>
      </c>
      <c r="F91" s="52">
        <f>filter!F91</f>
        <v>6.1933333333333325</v>
      </c>
      <c r="G91" s="53">
        <f>(RBA!C104-AVERAGE(RBA!$C$11:$C$192))</f>
        <v>-1.0683727978370827</v>
      </c>
      <c r="H91" s="53">
        <f>(filter!F91-filter!AZ91)</f>
        <v>-0.96132881288044914</v>
      </c>
      <c r="I91" s="53">
        <f>(filter!F91-filter!U91)</f>
        <v>0.97825204957991918</v>
      </c>
      <c r="J91" s="53">
        <f>filter!B91</f>
        <v>12.590218777265772</v>
      </c>
      <c r="K91" s="53">
        <f>filter!Q91</f>
        <v>12.581328330188223</v>
      </c>
      <c r="L91" s="53">
        <f>(filter!B91-filter!Q91)*100</f>
        <v>0.88904470775492683</v>
      </c>
      <c r="M91" s="53">
        <f>filter!C91</f>
        <v>11.929548095774269</v>
      </c>
      <c r="N91" s="53">
        <f>filter!R91</f>
        <v>11.923812229815578</v>
      </c>
      <c r="O91" s="53">
        <f>(filter!C91-filter!R91)*100</f>
        <v>0.57358659586910221</v>
      </c>
      <c r="P91" s="53">
        <f>LN(RBA!G104)</f>
        <v>4.0926765051214034</v>
      </c>
      <c r="Q91" s="53">
        <f>(filter!D91-filter!S91)*100</f>
        <v>0.68773815823304218</v>
      </c>
      <c r="R91" s="53">
        <f>LN(RBA!F104)</f>
        <v>4.0597866561835998</v>
      </c>
      <c r="S91" s="53">
        <f>RBA!F104/RBA!F100-1</f>
        <v>3.6950983919626701E-2</v>
      </c>
      <c r="T91" s="53">
        <f>filter!I91</f>
        <v>1.0726041257500851</v>
      </c>
      <c r="U91" s="53">
        <f>(filter!I91-AVERAGE(filter!$I$2:$I$179))</f>
        <v>-3.0210434824583636</v>
      </c>
      <c r="V91" s="53">
        <f>(filter!I91-filter!BA91)</f>
        <v>-3.0048735361469108</v>
      </c>
      <c r="W91" s="53">
        <f>(filter!I91-filter!X91)</f>
        <v>-1.5865238978702223</v>
      </c>
      <c r="X91" s="53">
        <f>LN(RBA!H104)</f>
        <v>4.2513483110317658</v>
      </c>
      <c r="Y91" s="53">
        <f>(RBA!H104/RBA!H100-1)*1</f>
        <v>3.0837004405286361E-2</v>
      </c>
      <c r="Z91" s="53">
        <f>filter!J91</f>
        <v>2.8591973061148601</v>
      </c>
      <c r="AA91" s="53">
        <f>(filter!J91-AVERAGE(filter!$J$2:$J$179))</f>
        <v>-1.1690112450030088</v>
      </c>
      <c r="AB91" s="53">
        <f>(filter!J91-filter!BB91)</f>
        <v>-1.1498611761538142</v>
      </c>
      <c r="AC91" s="53">
        <f>(filter!J91-filter!Y91)</f>
        <v>-2.5625538808139225E-2</v>
      </c>
      <c r="AD91" s="53">
        <f>filter!K91</f>
        <v>6.333333333333333</v>
      </c>
      <c r="AE91" s="53">
        <f>(filter!K91-AVERAGE(filter!$K$2:$K$179))</f>
        <v>1.5905040124854972</v>
      </c>
      <c r="AF91" s="53">
        <f>(filter!K91-filter!BC91)</f>
        <v>1.6266535428274853</v>
      </c>
      <c r="AG91" s="53">
        <f>(filter!K91-filter!Z91)</f>
        <v>1.8326113976547411</v>
      </c>
      <c r="AH91" s="53">
        <f>filter!O91</f>
        <v>3.9722222222222219</v>
      </c>
      <c r="AI91" s="53">
        <f>(filter!O91-AVERAGE(filter!$O$2:$O$179))</f>
        <v>4.5547122456972566E-3</v>
      </c>
      <c r="AJ91" s="53">
        <f>(filter!O91-filter!BD91)</f>
        <v>3.594242698560679E-2</v>
      </c>
      <c r="AK91" s="53">
        <f>(filter!O91-filter!AD91)</f>
        <v>1.0579511865891313</v>
      </c>
      <c r="AL91" s="53">
        <f>LN(RBA!K104)</f>
        <v>5.9419328580769326</v>
      </c>
      <c r="AM91" s="53">
        <f>LN(RBA!L104)</f>
        <v>7.1607340991718385</v>
      </c>
      <c r="AN91" s="53">
        <f>(filter!L91-filter!AA91)*100</f>
        <v>-5.9648435396437272</v>
      </c>
      <c r="AO91" s="53">
        <f>(filter!M91-filter!AB91)*100</f>
        <v>0.32917514509183121</v>
      </c>
      <c r="AP91" s="53">
        <f>RBA!O104</f>
        <v>100.45053298429994</v>
      </c>
      <c r="AQ91" s="53">
        <f>RBA!Q104</f>
        <v>0.58766666666666667</v>
      </c>
      <c r="AR91" s="53">
        <f t="shared" si="8"/>
        <v>9.9551487711498406E-3</v>
      </c>
      <c r="AS91" s="53">
        <f t="shared" si="9"/>
        <v>1.7016449234259785</v>
      </c>
      <c r="AT91" s="53">
        <f t="shared" si="10"/>
        <v>-4.6096653972130186</v>
      </c>
      <c r="AU91" s="53">
        <f t="shared" si="7"/>
        <v>0.5315953852523766</v>
      </c>
      <c r="AV91" s="53">
        <f>RBA!T104*100</f>
        <v>5.2585475801400605</v>
      </c>
      <c r="AW91" s="53">
        <f>RBA!U104*100</f>
        <v>-5.2483736975913686</v>
      </c>
      <c r="AX91" s="53">
        <f t="shared" si="11"/>
        <v>5.2559734261268147</v>
      </c>
      <c r="AY91" s="53">
        <f t="shared" si="12"/>
        <v>-4.9848961067688879</v>
      </c>
      <c r="AZ91" s="53">
        <f>LN(RBA!K104)-LN(RBA!H104)</f>
        <v>1.6905845470451668</v>
      </c>
      <c r="BA91" s="53">
        <f t="shared" si="13"/>
        <v>1.1454629287239726</v>
      </c>
    </row>
    <row r="92" spans="1:53">
      <c r="A92" s="31">
        <v>36799</v>
      </c>
      <c r="B92" s="53">
        <f>filter!E92</f>
        <v>6.1566666666666663</v>
      </c>
      <c r="C92" s="53">
        <f>(RBA!B105-AVERAGE(RBA!$B$11:$B$192))</f>
        <v>-0.84003296703296471</v>
      </c>
      <c r="D92" s="53">
        <f>(filter!E92-filter!AY92)</f>
        <v>-0.68467652521271827</v>
      </c>
      <c r="E92" s="52">
        <f>(filter!E92-filter!T92)</f>
        <v>1.0615417534311993</v>
      </c>
      <c r="F92" s="52">
        <f>filter!F92</f>
        <v>6.4200000000000008</v>
      </c>
      <c r="G92" s="53">
        <f>(RBA!C105-AVERAGE(RBA!$C$11:$C$192))</f>
        <v>-0.84170613117041437</v>
      </c>
      <c r="H92" s="53">
        <f>(filter!F92-filter!AZ92)</f>
        <v>-0.65319412546138622</v>
      </c>
      <c r="I92" s="53">
        <f>(filter!F92-filter!U92)</f>
        <v>1.2218265424200805</v>
      </c>
      <c r="J92" s="53">
        <f>filter!B92</f>
        <v>12.59269806257022</v>
      </c>
      <c r="K92" s="53">
        <f>filter!Q92</f>
        <v>12.590267212521162</v>
      </c>
      <c r="L92" s="53">
        <f>(filter!B92-filter!Q92)*100</f>
        <v>0.24308500490572982</v>
      </c>
      <c r="M92" s="53">
        <f>filter!C92</f>
        <v>11.9400020209881</v>
      </c>
      <c r="N92" s="53">
        <f>filter!R92</f>
        <v>11.933962696863443</v>
      </c>
      <c r="O92" s="53">
        <f>(filter!C92-filter!R92)*100</f>
        <v>0.60393241246572416</v>
      </c>
      <c r="P92" s="53">
        <f>LN(RBA!G105)</f>
        <v>4.1075897889721213</v>
      </c>
      <c r="Q92" s="53">
        <f>(filter!D92-filter!S92)*100</f>
        <v>1.7751401201853589</v>
      </c>
      <c r="R92" s="53">
        <f>LN(RBA!F105)</f>
        <v>4.081831175632197</v>
      </c>
      <c r="S92" s="53">
        <f>RBA!F105/RBA!F101-1</f>
        <v>5.2504145669052926E-2</v>
      </c>
      <c r="T92" s="53">
        <f>filter!I92</f>
        <v>8.8178077794387555</v>
      </c>
      <c r="U92" s="53">
        <f>(filter!I92-AVERAGE(filter!$I$2:$I$179))</f>
        <v>4.7241601712303067</v>
      </c>
      <c r="V92" s="53">
        <f>(filter!I92-filter!BA92)</f>
        <v>4.7726700101646671</v>
      </c>
      <c r="W92" s="53">
        <f>(filter!I92-filter!X92)</f>
        <v>6.0544713096033389</v>
      </c>
      <c r="X92" s="53">
        <f>LN(RBA!H105)</f>
        <v>4.2890886390146123</v>
      </c>
      <c r="Y92" s="53">
        <f>(RBA!H105/RBA!H101-1)*1</f>
        <v>6.1135371179039444E-2</v>
      </c>
      <c r="Z92" s="53">
        <f>filter!J92</f>
        <v>15.096131193138845</v>
      </c>
      <c r="AA92" s="53">
        <f>(filter!J92-AVERAGE(filter!$J$2:$J$179))</f>
        <v>11.067922642020976</v>
      </c>
      <c r="AB92" s="53">
        <f>(filter!J92-filter!BB92)</f>
        <v>11.12537284856856</v>
      </c>
      <c r="AC92" s="53">
        <f>(filter!J92-filter!Y92)</f>
        <v>12.128412015053513</v>
      </c>
      <c r="AD92" s="53">
        <f>filter!K92</f>
        <v>6.5</v>
      </c>
      <c r="AE92" s="53">
        <f>(filter!K92-AVERAGE(filter!$K$2:$K$179))</f>
        <v>1.7571706791521642</v>
      </c>
      <c r="AF92" s="53">
        <f>(filter!K92-filter!BC92)</f>
        <v>1.8656192701781285</v>
      </c>
      <c r="AG92" s="53">
        <f>(filter!K92-filter!Z92)</f>
        <v>2.1590431932868954</v>
      </c>
      <c r="AH92" s="53">
        <f>filter!O92</f>
        <v>4.1388888888888893</v>
      </c>
      <c r="AI92" s="53">
        <f>(filter!O92-AVERAGE(filter!$O$2:$O$179))</f>
        <v>0.17122137891236466</v>
      </c>
      <c r="AJ92" s="53">
        <f>(filter!O92-filter!BD92)</f>
        <v>0.26538452313209504</v>
      </c>
      <c r="AK92" s="53">
        <f>(filter!O92-filter!AD92)</f>
        <v>1.3060810029380852</v>
      </c>
      <c r="AL92" s="53">
        <f>LN(RBA!K105)</f>
        <v>5.9660441697610711</v>
      </c>
      <c r="AM92" s="53">
        <f>LN(RBA!L105)</f>
        <v>7.1802054325172602</v>
      </c>
      <c r="AN92" s="53">
        <f>(filter!L92-filter!AA92)*100</f>
        <v>-6.873622074146013</v>
      </c>
      <c r="AO92" s="53">
        <f>(filter!M92-filter!AB92)*100</f>
        <v>0.24840730189596982</v>
      </c>
      <c r="AP92" s="53">
        <f>RBA!O105</f>
        <v>100.03673680448586</v>
      </c>
      <c r="AQ92" s="53">
        <f>RBA!Q105</f>
        <v>0.56676666666666664</v>
      </c>
      <c r="AR92" s="53">
        <f t="shared" si="8"/>
        <v>9.9963276686486028E-3</v>
      </c>
      <c r="AS92" s="53">
        <f t="shared" si="9"/>
        <v>1.7643945186143624</v>
      </c>
      <c r="AT92" s="53">
        <f t="shared" si="10"/>
        <v>-4.6055374865698315</v>
      </c>
      <c r="AU92" s="53">
        <f t="shared" si="7"/>
        <v>0.56780758258680675</v>
      </c>
      <c r="AV92" s="53">
        <f>RBA!T105*100</f>
        <v>0.41279106431870716</v>
      </c>
      <c r="AW92" s="53">
        <f>RBA!U105*100</f>
        <v>-3.6212197334430152</v>
      </c>
      <c r="AX92" s="53">
        <f t="shared" si="11"/>
        <v>0.41021691030546148</v>
      </c>
      <c r="AY92" s="53">
        <f t="shared" si="12"/>
        <v>-3.3577421426205345</v>
      </c>
      <c r="AZ92" s="53">
        <f>LN(RBA!K105)-LN(RBA!H105)</f>
        <v>1.6769555307464588</v>
      </c>
      <c r="BA92" s="53">
        <f t="shared" si="13"/>
        <v>-1.3629016298708052</v>
      </c>
    </row>
    <row r="93" spans="1:53">
      <c r="A93" s="31">
        <v>36891</v>
      </c>
      <c r="B93" s="53">
        <f>filter!E93</f>
        <v>6.2266666666666666</v>
      </c>
      <c r="C93" s="53">
        <f>(RBA!B106-AVERAGE(RBA!$B$11:$B$192))</f>
        <v>-0.77003296703296442</v>
      </c>
      <c r="D93" s="53">
        <f>(filter!E93-filter!AY93)</f>
        <v>-0.53565438346938787</v>
      </c>
      <c r="E93" s="52">
        <f>(filter!E93-filter!T93)</f>
        <v>1.1484667029075757</v>
      </c>
      <c r="F93" s="52">
        <f>filter!F93</f>
        <v>6.3133333333333335</v>
      </c>
      <c r="G93" s="53">
        <f>(RBA!C106-AVERAGE(RBA!$C$11:$C$192))</f>
        <v>-0.94837279783708173</v>
      </c>
      <c r="H93" s="53">
        <f>(filter!F93-filter!AZ93)</f>
        <v>-0.67839277137565812</v>
      </c>
      <c r="I93" s="53">
        <f>(filter!F93-filter!U93)</f>
        <v>1.1317249758591146</v>
      </c>
      <c r="J93" s="53">
        <f>filter!B93</f>
        <v>12.589063761421997</v>
      </c>
      <c r="K93" s="53">
        <f>filter!Q93</f>
        <v>12.599105274223124</v>
      </c>
      <c r="L93" s="53">
        <f>(filter!B93-filter!Q93)*100</f>
        <v>-1.0041512801127084</v>
      </c>
      <c r="M93" s="53">
        <f>filter!C93</f>
        <v>11.946764207266233</v>
      </c>
      <c r="N93" s="53">
        <f>filter!R93</f>
        <v>11.944072643732857</v>
      </c>
      <c r="O93" s="53">
        <f>(filter!C93-filter!R93)*100</f>
        <v>0.26915635333750743</v>
      </c>
      <c r="P93" s="53">
        <f>LN(RBA!G106)</f>
        <v>4.1009891049407692</v>
      </c>
      <c r="Q93" s="53">
        <f>(filter!D93-filter!S93)*100</f>
        <v>0.65025990709077774</v>
      </c>
      <c r="R93" s="53">
        <f>LN(RBA!F106)</f>
        <v>4.0800796479425996</v>
      </c>
      <c r="S93" s="53">
        <f>RBA!F106/RBA!F102-1</f>
        <v>5.0134959362071685E-2</v>
      </c>
      <c r="T93" s="53">
        <f>filter!I93</f>
        <v>-0.70061107583886217</v>
      </c>
      <c r="U93" s="53">
        <f>(filter!I93-AVERAGE(filter!$I$2:$I$179))</f>
        <v>-4.7942586840473105</v>
      </c>
      <c r="V93" s="53">
        <f>(filter!I93-filter!BA93)</f>
        <v>-4.7134089524900435</v>
      </c>
      <c r="W93" s="53">
        <f>(filter!I93-filter!X93)</f>
        <v>-3.5584930424854702</v>
      </c>
      <c r="X93" s="53">
        <f>LN(RBA!H106)</f>
        <v>4.2918283667557331</v>
      </c>
      <c r="Y93" s="53">
        <f>(RBA!H106/RBA!H102-1)*1</f>
        <v>5.7887120115774238E-2</v>
      </c>
      <c r="Z93" s="53">
        <f>filter!J93</f>
        <v>1.0958910964481077</v>
      </c>
      <c r="AA93" s="53">
        <f>(filter!J93-AVERAGE(filter!$J$2:$J$179))</f>
        <v>-2.9323174546697612</v>
      </c>
      <c r="AB93" s="53">
        <f>(filter!J93-filter!BB93)</f>
        <v>-2.8365671104237866</v>
      </c>
      <c r="AC93" s="53">
        <f>(filter!J93-filter!Y93)</f>
        <v>-1.9329375011887078</v>
      </c>
      <c r="AD93" s="53">
        <f>filter!K93</f>
        <v>6.5</v>
      </c>
      <c r="AE93" s="53">
        <f>(filter!K93-AVERAGE(filter!$K$2:$K$179))</f>
        <v>1.7571706791521642</v>
      </c>
      <c r="AF93" s="53">
        <f>(filter!K93-filter!BC93)</f>
        <v>1.9379183308621046</v>
      </c>
      <c r="AG93" s="53">
        <f>(filter!K93-filter!Z93)</f>
        <v>2.3324249657652603</v>
      </c>
      <c r="AH93" s="53">
        <f>filter!O93</f>
        <v>4.166666666666667</v>
      </c>
      <c r="AI93" s="53">
        <f>(filter!O93-AVERAGE(filter!$O$2:$O$179))</f>
        <v>0.19899915669014234</v>
      </c>
      <c r="AJ93" s="53">
        <f>(filter!O93-filter!BD93)</f>
        <v>0.35593773038969356</v>
      </c>
      <c r="AK93" s="53">
        <f>(filter!O93-filter!AD93)</f>
        <v>1.4223742056977078</v>
      </c>
      <c r="AL93" s="53">
        <f>LN(RBA!K106)</f>
        <v>5.9954615484448004</v>
      </c>
      <c r="AM93" s="53">
        <f>LN(RBA!L106)</f>
        <v>7.1833781810408972</v>
      </c>
      <c r="AN93" s="53">
        <f>(filter!L93-filter!AA93)*100</f>
        <v>-7.342859709815297</v>
      </c>
      <c r="AO93" s="53">
        <f>(filter!M93-filter!AB93)*100</f>
        <v>-1.4822891474377542</v>
      </c>
      <c r="AP93" s="53">
        <f>RBA!O106</f>
        <v>95.56453463087152</v>
      </c>
      <c r="AQ93" s="53">
        <f>RBA!Q106</f>
        <v>0.53050000000000008</v>
      </c>
      <c r="AR93" s="53">
        <f t="shared" si="8"/>
        <v>1.0464132995180791E-2</v>
      </c>
      <c r="AS93" s="53">
        <f t="shared" si="9"/>
        <v>1.8850141376060316</v>
      </c>
      <c r="AT93" s="53">
        <f t="shared" si="10"/>
        <v>-4.5598017745639661</v>
      </c>
      <c r="AU93" s="53">
        <f t="shared" si="7"/>
        <v>0.63393532092809901</v>
      </c>
      <c r="AV93" s="53">
        <f>RBA!T106*100</f>
        <v>4.5735712005865459</v>
      </c>
      <c r="AW93" s="53">
        <f>RBA!U106*100</f>
        <v>-6.6127738341292481</v>
      </c>
      <c r="AX93" s="53">
        <f t="shared" si="11"/>
        <v>4.5709970465733001</v>
      </c>
      <c r="AY93" s="53">
        <f t="shared" si="12"/>
        <v>-6.3492962433067675</v>
      </c>
      <c r="AZ93" s="53">
        <f>LN(RBA!K106)-LN(RBA!H106)</f>
        <v>1.7036331816890673</v>
      </c>
      <c r="BA93" s="53">
        <f t="shared" si="13"/>
        <v>2.6677650942608544</v>
      </c>
    </row>
    <row r="94" spans="1:53">
      <c r="A94" s="31">
        <v>36981</v>
      </c>
      <c r="B94" s="53">
        <f>filter!E94</f>
        <v>5.873333333333334</v>
      </c>
      <c r="C94" s="53">
        <f>(RBA!B107-AVERAGE(RBA!$B$11:$B$192))</f>
        <v>-1.123366300366297</v>
      </c>
      <c r="D94" s="53">
        <f>(filter!E94-filter!AY94)</f>
        <v>-0.80996557505939037</v>
      </c>
      <c r="E94" s="52">
        <f>(filter!E94-filter!T94)</f>
        <v>0.81128506846743331</v>
      </c>
      <c r="F94" s="52">
        <f>filter!F94</f>
        <v>5.5466666666666669</v>
      </c>
      <c r="G94" s="53">
        <f>(RBA!C107-AVERAGE(RBA!$C$11:$C$192))</f>
        <v>-1.7150394645037483</v>
      </c>
      <c r="H94" s="53">
        <f>(filter!F94-filter!AZ94)</f>
        <v>-1.3635914172899302</v>
      </c>
      <c r="I94" s="53">
        <f>(filter!F94-filter!U94)</f>
        <v>0.38064871241585241</v>
      </c>
      <c r="J94" s="53">
        <f>filter!B94</f>
        <v>12.599421311793083</v>
      </c>
      <c r="K94" s="53">
        <f>filter!Q94</f>
        <v>12.607866746381776</v>
      </c>
      <c r="L94" s="53">
        <f>(filter!B94-filter!Q94)*100</f>
        <v>-0.844543458869218</v>
      </c>
      <c r="M94" s="53">
        <f>filter!C94</f>
        <v>11.955853331678226</v>
      </c>
      <c r="N94" s="53">
        <f>filter!R94</f>
        <v>11.954161399722823</v>
      </c>
      <c r="O94" s="53">
        <f>(filter!C94-filter!R94)*100</f>
        <v>0.16919319554027368</v>
      </c>
      <c r="P94" s="53">
        <f>LN(RBA!G107)</f>
        <v>4.1009891049407692</v>
      </c>
      <c r="Q94" s="53">
        <f>(filter!D94-filter!S94)*100</f>
        <v>0.11867359105686148</v>
      </c>
      <c r="R94" s="53">
        <f>LN(RBA!F107)</f>
        <v>4.0979751004170568</v>
      </c>
      <c r="S94" s="53">
        <f>RBA!F107/RBA!F103-1</f>
        <v>4.1716626226747655E-2</v>
      </c>
      <c r="T94" s="53">
        <f>filter!I94</f>
        <v>7.1581809897829061</v>
      </c>
      <c r="U94" s="53">
        <f>(filter!I94-AVERAGE(filter!$I$2:$I$179))</f>
        <v>3.0645333815744573</v>
      </c>
      <c r="V94" s="53">
        <f>(filter!I94-filter!BA94)</f>
        <v>3.1777230057546308</v>
      </c>
      <c r="W94" s="53">
        <f>(filter!I94-filter!X94)</f>
        <v>4.2127951210252981</v>
      </c>
      <c r="X94" s="53">
        <f>LN(RBA!H107)</f>
        <v>4.3027128279541564</v>
      </c>
      <c r="Y94" s="53">
        <f>(RBA!H107/RBA!H103-1)*1</f>
        <v>6.0258249641319983E-2</v>
      </c>
      <c r="Z94" s="53">
        <f>filter!J94</f>
        <v>4.3537844793693523</v>
      </c>
      <c r="AA94" s="53">
        <f>(filter!J94-AVERAGE(filter!$J$2:$J$179))</f>
        <v>0.3255759282514834</v>
      </c>
      <c r="AB94" s="53">
        <f>(filter!J94-filter!BB94)</f>
        <v>0.45962641019584805</v>
      </c>
      <c r="AC94" s="53">
        <f>(filter!J94-filter!Y94)</f>
        <v>1.282463875068562</v>
      </c>
      <c r="AD94" s="53">
        <f>filter!K94</f>
        <v>5.333333333333333</v>
      </c>
      <c r="AE94" s="53">
        <f>(filter!K94-AVERAGE(filter!$K$2:$K$179))</f>
        <v>0.59050401248549722</v>
      </c>
      <c r="AF94" s="53">
        <f>(filter!K94-filter!BC94)</f>
        <v>0.84355072487941474</v>
      </c>
      <c r="AG94" s="53">
        <f>(filter!K94-filter!Z94)</f>
        <v>1.3495851867538908</v>
      </c>
      <c r="AH94" s="53">
        <f>filter!O94</f>
        <v>3.6</v>
      </c>
      <c r="AI94" s="53">
        <f>(filter!O94-AVERAGE(filter!$O$2:$O$179))</f>
        <v>-0.36766750997652453</v>
      </c>
      <c r="AJ94" s="53">
        <f>(filter!O94-filter!BD94)</f>
        <v>-0.14795350679715247</v>
      </c>
      <c r="AK94" s="53">
        <f>(filter!O94-filter!AD94)</f>
        <v>0.94996064045330986</v>
      </c>
      <c r="AL94" s="53">
        <f>LN(RBA!K107)</f>
        <v>6.0337119252861156</v>
      </c>
      <c r="AM94" s="53">
        <f>LN(RBA!L107)</f>
        <v>7.2045521848414271</v>
      </c>
      <c r="AN94" s="53">
        <f>(filter!L94-filter!AA94)*100</f>
        <v>-7.0126672131616274</v>
      </c>
      <c r="AO94" s="53">
        <f>(filter!M94-filter!AB94)*100</f>
        <v>-1.4361730465865641</v>
      </c>
      <c r="AP94" s="53">
        <f>RBA!O107</f>
        <v>97.70947940161102</v>
      </c>
      <c r="AQ94" s="53">
        <f>RBA!Q107</f>
        <v>0.5202</v>
      </c>
      <c r="AR94" s="53">
        <f t="shared" si="8"/>
        <v>1.0234421533347277E-2</v>
      </c>
      <c r="AS94" s="53">
        <f t="shared" si="9"/>
        <v>1.9223375624759709</v>
      </c>
      <c r="AT94" s="53">
        <f t="shared" si="10"/>
        <v>-4.5819985799470837</v>
      </c>
      <c r="AU94" s="53">
        <f t="shared" si="7"/>
        <v>0.65354192596758598</v>
      </c>
      <c r="AV94" s="53">
        <f>RBA!T107*100</f>
        <v>-2.2196805383117635</v>
      </c>
      <c r="AW94" s="53">
        <f>RBA!U107*100</f>
        <v>-1.9606605039486746</v>
      </c>
      <c r="AX94" s="53">
        <f t="shared" si="11"/>
        <v>-2.2222546923250093</v>
      </c>
      <c r="AY94" s="53">
        <f t="shared" si="12"/>
        <v>-1.697182913126194</v>
      </c>
      <c r="AZ94" s="53">
        <f>LN(RBA!K107)-LN(RBA!H107)</f>
        <v>1.7309990973319591</v>
      </c>
      <c r="BA94" s="53">
        <f t="shared" si="13"/>
        <v>2.7365915642891814</v>
      </c>
    </row>
    <row r="95" spans="1:53">
      <c r="A95" s="31">
        <v>37072</v>
      </c>
      <c r="B95" s="53">
        <f>filter!E95</f>
        <v>5.0133333333333328</v>
      </c>
      <c r="C95" s="53">
        <f>(RBA!B108-AVERAGE(RBA!$B$11:$B$192))</f>
        <v>-1.9833663003662982</v>
      </c>
      <c r="D95" s="53">
        <f>(filter!E95-filter!AY95)</f>
        <v>-1.5909434333160615</v>
      </c>
      <c r="E95" s="52">
        <f>(filter!E95-filter!T95)</f>
        <v>-3.4207449735982998E-2</v>
      </c>
      <c r="F95" s="52">
        <f>filter!F95</f>
        <v>4.9066666666666663</v>
      </c>
      <c r="G95" s="53">
        <f>(RBA!C108-AVERAGE(RBA!$C$11:$C$192))</f>
        <v>-2.3550394645037489</v>
      </c>
      <c r="H95" s="53">
        <f>(filter!F95-filter!AZ95)</f>
        <v>-1.9221233965375362</v>
      </c>
      <c r="I95" s="53">
        <f>(filter!F95-filter!U95)</f>
        <v>-0.24607488016745727</v>
      </c>
      <c r="J95" s="53">
        <f>filter!B95</f>
        <v>12.607556505644101</v>
      </c>
      <c r="K95" s="53">
        <f>filter!Q95</f>
        <v>12.616569584139283</v>
      </c>
      <c r="L95" s="53">
        <f>(filter!B95-filter!Q95)*100</f>
        <v>-0.90130784951814036</v>
      </c>
      <c r="M95" s="53">
        <f>filter!C95</f>
        <v>11.962311760136322</v>
      </c>
      <c r="N95" s="53">
        <f>filter!R95</f>
        <v>11.964249976359548</v>
      </c>
      <c r="O95" s="53">
        <f>(filter!C95-filter!R95)*100</f>
        <v>-0.1938216223226874</v>
      </c>
      <c r="P95" s="53">
        <f>LN(RBA!G108)</f>
        <v>4.0960098415411617</v>
      </c>
      <c r="Q95" s="53">
        <f>(filter!D95-filter!S95)*100</f>
        <v>-0.98390910268886245</v>
      </c>
      <c r="R95" s="53">
        <f>LN(RBA!F108)</f>
        <v>4.0995916753375701</v>
      </c>
      <c r="S95" s="53">
        <f>RBA!F108/RBA!F104-1</f>
        <v>4.0607855810321336E-2</v>
      </c>
      <c r="T95" s="53">
        <f>filter!I95</f>
        <v>0.64662996820536833</v>
      </c>
      <c r="U95" s="53">
        <f>(filter!I95-AVERAGE(filter!$I$2:$I$179))</f>
        <v>-3.4470176400030805</v>
      </c>
      <c r="V95" s="53">
        <f>(filter!I95-filter!BA95)</f>
        <v>-3.3014881232</v>
      </c>
      <c r="W95" s="53">
        <f>(filter!I95-filter!X95)</f>
        <v>-2.3796155045152219</v>
      </c>
      <c r="X95" s="53">
        <f>LN(RBA!H108)</f>
        <v>4.3107991253855138</v>
      </c>
      <c r="Y95" s="53">
        <f>(RBA!H108/RBA!H104-1)*1</f>
        <v>6.1253561253561184E-2</v>
      </c>
      <c r="Z95" s="53">
        <f>filter!J95</f>
        <v>3.2345189725430483</v>
      </c>
      <c r="AA95" s="53">
        <f>(filter!J95-AVERAGE(filter!$J$2:$J$179))</f>
        <v>-0.79368957857482059</v>
      </c>
      <c r="AB95" s="53">
        <f>(filter!J95-filter!BB95)</f>
        <v>-0.62133895893206548</v>
      </c>
      <c r="AC95" s="53">
        <f>(filter!J95-filter!Y95)</f>
        <v>0.13736235968069144</v>
      </c>
      <c r="AD95" s="53">
        <f>filter!K95</f>
        <v>4.083333333333333</v>
      </c>
      <c r="AE95" s="53">
        <f>(filter!K95-AVERAGE(filter!$K$2:$K$179))</f>
        <v>-0.65949598751450278</v>
      </c>
      <c r="AF95" s="53">
        <f>(filter!K95-filter!BC95)</f>
        <v>-0.33415021443660908</v>
      </c>
      <c r="AG95" s="53">
        <f>(filter!K95-filter!Z95)</f>
        <v>0.28922789564657503</v>
      </c>
      <c r="AH95" s="53">
        <f>filter!O95</f>
        <v>2.8888888888888893</v>
      </c>
      <c r="AI95" s="53">
        <f>(filter!O95-AVERAGE(filter!$O$2:$O$179))</f>
        <v>-1.0787786210876353</v>
      </c>
      <c r="AJ95" s="53">
        <f>(filter!O95-filter!BD95)</f>
        <v>-0.79628918842844243</v>
      </c>
      <c r="AK95" s="53">
        <f>(filter!O95-filter!AD95)</f>
        <v>0.33663672446719639</v>
      </c>
      <c r="AL95" s="53">
        <f>LN(RBA!K108)</f>
        <v>6.0739634665912936</v>
      </c>
      <c r="AM95" s="53">
        <f>LN(RBA!L108)</f>
        <v>7.2369856421372347</v>
      </c>
      <c r="AN95" s="53">
        <f>(filter!L95-filter!AA95)*100</f>
        <v>-6.5544425485482449</v>
      </c>
      <c r="AO95" s="53">
        <f>(filter!M95-filter!AB95)*100</f>
        <v>-0.2897409965396669</v>
      </c>
      <c r="AP95" s="53">
        <f>RBA!O108</f>
        <v>97.397731437996754</v>
      </c>
      <c r="AQ95" s="53">
        <f>RBA!Q108</f>
        <v>0.5087666666666667</v>
      </c>
      <c r="AR95" s="53">
        <f t="shared" si="8"/>
        <v>1.0267179586586146E-2</v>
      </c>
      <c r="AS95" s="53">
        <f t="shared" si="9"/>
        <v>1.9655375745266328</v>
      </c>
      <c r="AT95" s="53">
        <f t="shared" si="10"/>
        <v>-4.5788029191862467</v>
      </c>
      <c r="AU95" s="53">
        <f t="shared" si="7"/>
        <v>0.67576578272917032</v>
      </c>
      <c r="AV95" s="53">
        <f>RBA!T108*100</f>
        <v>0.31956607608369936</v>
      </c>
      <c r="AW95" s="53">
        <f>RBA!U108*100</f>
        <v>-2.2223856761584448</v>
      </c>
      <c r="AX95" s="53">
        <f t="shared" si="11"/>
        <v>0.31699192207045368</v>
      </c>
      <c r="AY95" s="53">
        <f t="shared" si="12"/>
        <v>-1.9589080853359642</v>
      </c>
      <c r="AZ95" s="53">
        <f>LN(RBA!K108)-LN(RBA!H108)</f>
        <v>1.7631643412057798</v>
      </c>
      <c r="BA95" s="53">
        <f t="shared" si="13"/>
        <v>3.2165243873820692</v>
      </c>
    </row>
    <row r="96" spans="1:53">
      <c r="A96" s="31">
        <v>37164</v>
      </c>
      <c r="B96" s="53">
        <f>filter!E96</f>
        <v>4.9133333333333331</v>
      </c>
      <c r="C96" s="53">
        <f>(RBA!B109-AVERAGE(RBA!$B$11:$B$192))</f>
        <v>-2.0833663003662979</v>
      </c>
      <c r="D96" s="53">
        <f>(filter!E96-filter!AY96)</f>
        <v>-1.611921291572731</v>
      </c>
      <c r="E96" s="52">
        <f>(filter!E96-filter!T96)</f>
        <v>-0.12272220471721518</v>
      </c>
      <c r="F96" s="52">
        <f>filter!F96</f>
        <v>4.8466666666666667</v>
      </c>
      <c r="G96" s="53">
        <f>(RBA!C109-AVERAGE(RBA!$C$11:$C$192))</f>
        <v>-2.4150394645037485</v>
      </c>
      <c r="H96" s="53">
        <f>(filter!F96-filter!AZ96)</f>
        <v>-1.9006553757851403</v>
      </c>
      <c r="I96" s="53">
        <f>(filter!F96-filter!U96)</f>
        <v>-0.29668967292715642</v>
      </c>
      <c r="J96" s="53">
        <f>filter!B96</f>
        <v>12.619416633587022</v>
      </c>
      <c r="K96" s="53">
        <f>filter!Q96</f>
        <v>12.625226464241198</v>
      </c>
      <c r="L96" s="53">
        <f>(filter!B96-filter!Q96)*100</f>
        <v>-0.58098306541758404</v>
      </c>
      <c r="M96" s="53">
        <f>filter!C96</f>
        <v>11.965166010635784</v>
      </c>
      <c r="N96" s="53">
        <f>filter!R96</f>
        <v>11.974360442626715</v>
      </c>
      <c r="O96" s="53">
        <f>(filter!C96-filter!R96)*100</f>
        <v>-0.91944319909309513</v>
      </c>
      <c r="P96" s="53">
        <f>LN(RBA!G109)</f>
        <v>4.1092331747158513</v>
      </c>
      <c r="Q96" s="53">
        <f>(filter!D96-filter!S96)*100</f>
        <v>-0.34567187942702304</v>
      </c>
      <c r="R96" s="53">
        <f>LN(RBA!F109)</f>
        <v>4.1085369760287254</v>
      </c>
      <c r="S96" s="53">
        <f>RBA!F109/RBA!F105-1</f>
        <v>2.7065596020029004E-2</v>
      </c>
      <c r="T96" s="53">
        <f>filter!I96</f>
        <v>3.578120276462101</v>
      </c>
      <c r="U96" s="53">
        <f>(filter!I96-AVERAGE(filter!$I$2:$I$179))</f>
        <v>-0.51552733174634779</v>
      </c>
      <c r="V96" s="53">
        <f>(filter!I96-filter!BA96)</f>
        <v>-0.33765792232036063</v>
      </c>
      <c r="W96" s="53">
        <f>(filter!I96-filter!X96)</f>
        <v>0.47462920442373457</v>
      </c>
      <c r="X96" s="53">
        <f>LN(RBA!H109)</f>
        <v>4.3134800921387715</v>
      </c>
      <c r="Y96" s="53">
        <f>(RBA!H109/RBA!H105-1)*1</f>
        <v>2.4691358024691246E-2</v>
      </c>
      <c r="Z96" s="53">
        <f>filter!J96</f>
        <v>1.072386701303097</v>
      </c>
      <c r="AA96" s="53">
        <f>(filter!J96-AVERAGE(filter!$J$2:$J$179))</f>
        <v>-2.9558218498147717</v>
      </c>
      <c r="AB96" s="53">
        <f>(filter!J96-filter!BB96)</f>
        <v>-2.745171092473627</v>
      </c>
      <c r="AC96" s="53">
        <f>(filter!J96-filter!Y96)</f>
        <v>-2.0367128767254359</v>
      </c>
      <c r="AD96" s="53">
        <f>filter!K96</f>
        <v>3.4166666666666665</v>
      </c>
      <c r="AE96" s="53">
        <f>(filter!K96-AVERAGE(filter!$K$2:$K$179))</f>
        <v>-1.3261626541811693</v>
      </c>
      <c r="AF96" s="53">
        <f>(filter!K96-filter!BC96)</f>
        <v>-0.92851782041929942</v>
      </c>
      <c r="AG96" s="53">
        <f>(filter!K96-filter!Z96)</f>
        <v>-0.18745302557128829</v>
      </c>
      <c r="AH96" s="53">
        <f>filter!O96</f>
        <v>2.4444444444444442</v>
      </c>
      <c r="AI96" s="53">
        <f>(filter!O96-AVERAGE(filter!$O$2:$O$179))</f>
        <v>-1.5232230655320804</v>
      </c>
      <c r="AJ96" s="53">
        <f>(filter!O96-filter!BD96)</f>
        <v>-1.1779582033930667</v>
      </c>
      <c r="AK96" s="53">
        <f>(filter!O96-filter!AD96)</f>
        <v>-9.2837392875027014E-3</v>
      </c>
      <c r="AL96" s="53">
        <f>LN(RBA!K109)</f>
        <v>6.1181126164246864</v>
      </c>
      <c r="AM96" s="53">
        <f>LN(RBA!L109)</f>
        <v>7.2599032918125701</v>
      </c>
      <c r="AN96" s="53">
        <f>(filter!L96-filter!AA96)*100</f>
        <v>-5.7623729875228236</v>
      </c>
      <c r="AO96" s="53">
        <f>(filter!M96-filter!AB96)*100</f>
        <v>-0.12193792354597832</v>
      </c>
      <c r="AP96" s="53">
        <f>RBA!O109</f>
        <v>97.233656789299459</v>
      </c>
      <c r="AQ96" s="53">
        <f>RBA!Q109</f>
        <v>0.51019999999999999</v>
      </c>
      <c r="AR96" s="53">
        <f t="shared" si="8"/>
        <v>1.0284504697452146E-2</v>
      </c>
      <c r="AS96" s="53">
        <f t="shared" si="9"/>
        <v>1.9600156801254411</v>
      </c>
      <c r="AT96" s="53">
        <f t="shared" si="10"/>
        <v>-4.5771169147955018</v>
      </c>
      <c r="AU96" s="53">
        <f t="shared" si="7"/>
        <v>0.67295247327442609</v>
      </c>
      <c r="AV96" s="53">
        <f>RBA!T109*100</f>
        <v>0.16860043907449551</v>
      </c>
      <c r="AW96" s="53">
        <f>RBA!U109*100</f>
        <v>0.28133094547442283</v>
      </c>
      <c r="AX96" s="53">
        <f t="shared" si="11"/>
        <v>0.16602628506124983</v>
      </c>
      <c r="AY96" s="53">
        <f t="shared" si="12"/>
        <v>0.54480853629690351</v>
      </c>
      <c r="AZ96" s="53">
        <f>LN(RBA!K109)-LN(RBA!H109)</f>
        <v>1.8046325242859149</v>
      </c>
      <c r="BA96" s="53">
        <f t="shared" si="13"/>
        <v>4.1468183080135113</v>
      </c>
    </row>
    <row r="97" spans="1:53">
      <c r="A97" s="31">
        <v>37256</v>
      </c>
      <c r="B97" s="53">
        <f>filter!E97</f>
        <v>4.4233333333333329</v>
      </c>
      <c r="C97" s="53">
        <f>(RBA!B110-AVERAGE(RBA!$B$11:$B$192))</f>
        <v>-2.5733663003662981</v>
      </c>
      <c r="D97" s="53">
        <f>(filter!E97-filter!AY97)</f>
        <v>-2.0228991498294011</v>
      </c>
      <c r="E97" s="52">
        <f>(filter!E97-filter!T97)</f>
        <v>-0.60561583650139639</v>
      </c>
      <c r="F97" s="52">
        <f>filter!F97</f>
        <v>4.2966666666666669</v>
      </c>
      <c r="G97" s="53">
        <f>(RBA!C110-AVERAGE(RBA!$C$11:$C$192))</f>
        <v>-2.9650394645037483</v>
      </c>
      <c r="H97" s="53">
        <f>(filter!F97-filter!AZ97)</f>
        <v>-2.3691873550327456</v>
      </c>
      <c r="I97" s="53">
        <f>(filter!F97-filter!U97)</f>
        <v>-0.84261907343282161</v>
      </c>
      <c r="J97" s="53">
        <f>filter!B97</f>
        <v>12.631441682992833</v>
      </c>
      <c r="K97" s="53">
        <f>filter!Q97</f>
        <v>12.633844430259018</v>
      </c>
      <c r="L97" s="53">
        <f>(filter!B97-filter!Q97)*100</f>
        <v>-0.24027472661849458</v>
      </c>
      <c r="M97" s="53">
        <f>filter!C97</f>
        <v>11.973087069997421</v>
      </c>
      <c r="N97" s="53">
        <f>filter!R97</f>
        <v>11.984513656122868</v>
      </c>
      <c r="O97" s="53">
        <f>(filter!C97-filter!R97)*100</f>
        <v>-1.1426586125447002</v>
      </c>
      <c r="P97" s="53">
        <f>LN(RBA!G110)</f>
        <v>4.1075897889721213</v>
      </c>
      <c r="Q97" s="53">
        <f>(filter!D97-filter!S97)*100</f>
        <v>-1.2793010479112077</v>
      </c>
      <c r="R97" s="53">
        <f>LN(RBA!F110)</f>
        <v>4.1106064709627184</v>
      </c>
      <c r="S97" s="53">
        <f>RBA!F110/RBA!F106-1</f>
        <v>3.0997544145764389E-2</v>
      </c>
      <c r="T97" s="53">
        <f>filter!I97</f>
        <v>0.82779797359695784</v>
      </c>
      <c r="U97" s="53">
        <f>(filter!I97-AVERAGE(filter!$I$2:$I$179))</f>
        <v>-3.2658496346114907</v>
      </c>
      <c r="V97" s="53">
        <f>(filter!I97-filter!BA97)</f>
        <v>-3.0556403325625965</v>
      </c>
      <c r="W97" s="53">
        <f>(filter!I97-filter!X97)</f>
        <v>-2.3508677269264719</v>
      </c>
      <c r="X97" s="53">
        <f>LN(RBA!H110)</f>
        <v>4.3228072750139104</v>
      </c>
      <c r="Y97" s="53">
        <f>(RBA!H110/RBA!H106-1)*1</f>
        <v>3.1463748290013749E-2</v>
      </c>
      <c r="Z97" s="53">
        <f>filter!J97</f>
        <v>3.7308731500555528</v>
      </c>
      <c r="AA97" s="53">
        <f>(filter!J97-AVERAGE(filter!$J$2:$J$179))</f>
        <v>-0.29733540106231615</v>
      </c>
      <c r="AB97" s="53">
        <f>(filter!J97-filter!BB97)</f>
        <v>-4.8384506022780993E-2</v>
      </c>
      <c r="AC97" s="53">
        <f>(filter!J97-filter!Y97)</f>
        <v>0.62087484407441673</v>
      </c>
      <c r="AD97" s="53">
        <f>filter!K97</f>
        <v>2.0833333333333335</v>
      </c>
      <c r="AE97" s="53">
        <f>(filter!K97-AVERAGE(filter!$K$2:$K$179))</f>
        <v>-2.6594959875145023</v>
      </c>
      <c r="AF97" s="53">
        <f>(filter!K97-filter!BC97)</f>
        <v>-2.1895520930686563</v>
      </c>
      <c r="AG97" s="53">
        <f>(filter!K97-filter!Z97)</f>
        <v>-1.3361111290157486</v>
      </c>
      <c r="AH97" s="53">
        <f>filter!O97</f>
        <v>1.5</v>
      </c>
      <c r="AI97" s="53">
        <f>(filter!O97-AVERAGE(filter!$O$2:$O$179))</f>
        <v>-2.4676675099765246</v>
      </c>
      <c r="AJ97" s="53">
        <f>(filter!O97-filter!BD97)</f>
        <v>-2.05962721835769</v>
      </c>
      <c r="AK97" s="53">
        <f>(filter!O97-filter!AD97)</f>
        <v>-0.85747512356822453</v>
      </c>
      <c r="AL97" s="53">
        <f>LN(RBA!K110)</f>
        <v>6.175526255625976</v>
      </c>
      <c r="AM97" s="53">
        <f>LN(RBA!L110)</f>
        <v>7.3004977970752396</v>
      </c>
      <c r="AN97" s="53">
        <f>(filter!L97-filter!AA97)*100</f>
        <v>-3.6795055975073154</v>
      </c>
      <c r="AO97" s="53">
        <f>(filter!M97-filter!AB97)*100</f>
        <v>1.7852647666239285</v>
      </c>
      <c r="AP97" s="53">
        <f>RBA!O110</f>
        <v>98.353239731141002</v>
      </c>
      <c r="AQ97" s="53">
        <f>RBA!Q110</f>
        <v>0.51196666666666679</v>
      </c>
      <c r="AR97" s="53">
        <f t="shared" si="8"/>
        <v>1.0167433251142574E-2</v>
      </c>
      <c r="AS97" s="53">
        <f t="shared" si="9"/>
        <v>1.9532521648544823</v>
      </c>
      <c r="AT97" s="53">
        <f t="shared" si="10"/>
        <v>-4.5885654851277211</v>
      </c>
      <c r="AU97" s="53">
        <f t="shared" si="7"/>
        <v>0.66949576022866397</v>
      </c>
      <c r="AV97" s="53">
        <f>RBA!T110*100</f>
        <v>-1.1448570332219354</v>
      </c>
      <c r="AW97" s="53">
        <f>RBA!U110*100</f>
        <v>0.34567130457621165</v>
      </c>
      <c r="AX97" s="53">
        <f t="shared" si="11"/>
        <v>-1.1474311872351812</v>
      </c>
      <c r="AY97" s="53">
        <f t="shared" si="12"/>
        <v>0.60914889539869232</v>
      </c>
      <c r="AZ97" s="53">
        <f>LN(RBA!K110)-LN(RBA!H110)</f>
        <v>1.8527189806120656</v>
      </c>
      <c r="BA97" s="53">
        <f t="shared" si="13"/>
        <v>4.8086456326150717</v>
      </c>
    </row>
    <row r="98" spans="1:53">
      <c r="A98" s="31">
        <v>37346</v>
      </c>
      <c r="B98" s="53">
        <f>filter!E98</f>
        <v>4.2366666666666672</v>
      </c>
      <c r="C98" s="53">
        <f>(RBA!B111-AVERAGE(RBA!$B$11:$B$192))</f>
        <v>-2.7600329670329637</v>
      </c>
      <c r="D98" s="53">
        <f>(filter!E98-filter!AY98)</f>
        <v>-2.1305436747527366</v>
      </c>
      <c r="E98" s="52">
        <f>(filter!E98-filter!T98)</f>
        <v>-0.79083495040237484</v>
      </c>
      <c r="F98" s="52">
        <f>filter!F98</f>
        <v>4.3433333333333337</v>
      </c>
      <c r="G98" s="53">
        <f>(RBA!C111-AVERAGE(RBA!$C$11:$C$192))</f>
        <v>-2.9183727978370815</v>
      </c>
      <c r="H98" s="53">
        <f>(filter!F98-filter!AZ98)</f>
        <v>-2.2410526676136842</v>
      </c>
      <c r="I98" s="53">
        <f>(filter!F98-filter!U98)</f>
        <v>-0.79843439154178242</v>
      </c>
      <c r="J98" s="53">
        <f>filter!B98</f>
        <v>12.639032939414186</v>
      </c>
      <c r="K98" s="53">
        <f>filter!Q98</f>
        <v>12.642426894620083</v>
      </c>
      <c r="L98" s="53">
        <f>(filter!B98-filter!Q98)*100</f>
        <v>-0.33939552058974698</v>
      </c>
      <c r="M98" s="53">
        <f>filter!C98</f>
        <v>11.985438443164746</v>
      </c>
      <c r="N98" s="53">
        <f>filter!R98</f>
        <v>11.994724727926567</v>
      </c>
      <c r="O98" s="53">
        <f>(filter!C98-filter!R98)*100</f>
        <v>-0.92862847618206956</v>
      </c>
      <c r="P98" s="53">
        <f>LN(RBA!G111)</f>
        <v>4.1287459889394329</v>
      </c>
      <c r="Q98" s="53">
        <f>(filter!D98-filter!S98)*100</f>
        <v>-2.370485975289327E-2</v>
      </c>
      <c r="R98" s="53">
        <f>LN(RBA!F111)</f>
        <v>4.1247041527078725</v>
      </c>
      <c r="S98" s="53">
        <f>RBA!F111/RBA!F107-1</f>
        <v>2.7089477518337013E-2</v>
      </c>
      <c r="T98" s="53">
        <f>filter!I98</f>
        <v>5.6390726980618142</v>
      </c>
      <c r="U98" s="53">
        <f>(filter!I98-AVERAGE(filter!$I$2:$I$179))</f>
        <v>1.5454250898533655</v>
      </c>
      <c r="V98" s="53">
        <f>(filter!I98-filter!BA98)</f>
        <v>1.7879742845251667</v>
      </c>
      <c r="W98" s="53">
        <f>(filter!I98-filter!X98)</f>
        <v>2.3854636628207762</v>
      </c>
      <c r="X98" s="53">
        <f>LN(RBA!H111)</f>
        <v>4.3320482648676402</v>
      </c>
      <c r="Y98" s="53">
        <f>(RBA!H111/RBA!H107-1)*1</f>
        <v>2.9769959404600588E-2</v>
      </c>
      <c r="Z98" s="53">
        <f>filter!J98</f>
        <v>3.6963959414918617</v>
      </c>
      <c r="AA98" s="53">
        <f>(filter!J98-AVERAGE(filter!$J$2:$J$179))</f>
        <v>-0.33181260962600723</v>
      </c>
      <c r="AB98" s="53">
        <f>(filter!J98-filter!BB98)</f>
        <v>-4.4561576888082044E-2</v>
      </c>
      <c r="AC98" s="53">
        <f>(filter!J98-filter!Y98)</f>
        <v>0.59496728413782751</v>
      </c>
      <c r="AD98" s="53">
        <f>filter!K98</f>
        <v>1.75</v>
      </c>
      <c r="AE98" s="53">
        <f>(filter!K98-AVERAGE(filter!$K$2:$K$179))</f>
        <v>-2.9928293208478358</v>
      </c>
      <c r="AF98" s="53">
        <f>(filter!K98-filter!BC98)</f>
        <v>-2.4505863657180127</v>
      </c>
      <c r="AG98" s="53">
        <f>(filter!K98-filter!Z98)</f>
        <v>-1.4956161419952081</v>
      </c>
      <c r="AH98" s="53">
        <f>filter!O98</f>
        <v>1.25</v>
      </c>
      <c r="AI98" s="53">
        <f>(filter!O98-AVERAGE(filter!$O$2:$O$179))</f>
        <v>-2.7176675099765246</v>
      </c>
      <c r="AJ98" s="53">
        <f>(filter!O98-filter!BD98)</f>
        <v>-2.2468517888778692</v>
      </c>
      <c r="AK98" s="53">
        <f>(filter!O98-filter!AD98)</f>
        <v>-1.016494887684245</v>
      </c>
      <c r="AL98" s="53">
        <f>LN(RBA!K111)</f>
        <v>6.2224909469713099</v>
      </c>
      <c r="AM98" s="53">
        <f>LN(RBA!L111)</f>
        <v>7.3284209377899812</v>
      </c>
      <c r="AN98" s="53">
        <f>(filter!L98-filter!AA98)*100</f>
        <v>-2.6533177691601573</v>
      </c>
      <c r="AO98" s="53">
        <f>(filter!M98-filter!AB98)*100</f>
        <v>2.3958835450947014</v>
      </c>
      <c r="AP98" s="53">
        <f>RBA!O111</f>
        <v>102.04808312832299</v>
      </c>
      <c r="AQ98" s="53">
        <f>RBA!Q111</f>
        <v>0.51860000000000006</v>
      </c>
      <c r="AR98" s="53">
        <f t="shared" si="8"/>
        <v>9.7993021460532903E-3</v>
      </c>
      <c r="AS98" s="53">
        <f t="shared" si="9"/>
        <v>1.9282684149633627</v>
      </c>
      <c r="AT98" s="53">
        <f t="shared" si="10"/>
        <v>-4.6254441054275324</v>
      </c>
      <c r="AU98" s="53">
        <f t="shared" si="7"/>
        <v>0.65662240587757292</v>
      </c>
      <c r="AV98" s="53">
        <f>RBA!T111*100</f>
        <v>-3.687862029981126</v>
      </c>
      <c r="AW98" s="53">
        <f>RBA!U111*100</f>
        <v>1.2873354351091049</v>
      </c>
      <c r="AX98" s="53">
        <f t="shared" si="11"/>
        <v>-3.6904361839943718</v>
      </c>
      <c r="AY98" s="53">
        <f t="shared" si="12"/>
        <v>1.5508130259315855</v>
      </c>
      <c r="AZ98" s="53">
        <f>LN(RBA!K111)-LN(RBA!H111)</f>
        <v>1.8904426821036697</v>
      </c>
      <c r="BA98" s="53">
        <f t="shared" si="13"/>
        <v>3.7723701491604089</v>
      </c>
    </row>
    <row r="99" spans="1:53">
      <c r="A99" s="31">
        <v>37437</v>
      </c>
      <c r="B99" s="53">
        <f>filter!E99</f>
        <v>4.4666666666666659</v>
      </c>
      <c r="C99" s="53">
        <f>(RBA!B112-AVERAGE(RBA!$B$11:$B$192))</f>
        <v>-2.5300329670329651</v>
      </c>
      <c r="D99" s="53">
        <f>(filter!E99-filter!AY99)</f>
        <v>-1.8215215330094079</v>
      </c>
      <c r="E99" s="52">
        <f>(filter!E99-filter!T99)</f>
        <v>-0.56594764183619262</v>
      </c>
      <c r="F99" s="52">
        <f>filter!F99</f>
        <v>4.833333333333333</v>
      </c>
      <c r="G99" s="53">
        <f>(RBA!C112-AVERAGE(RBA!$C$11:$C$192))</f>
        <v>-2.4283727978370822</v>
      </c>
      <c r="H99" s="53">
        <f>(filter!F99-filter!AZ99)</f>
        <v>-1.6695846468612894</v>
      </c>
      <c r="I99" s="53">
        <f>(filter!F99-filter!U99)</f>
        <v>-0.31818030019047505</v>
      </c>
      <c r="J99" s="53">
        <f>filter!B99</f>
        <v>12.656032993524889</v>
      </c>
      <c r="K99" s="53">
        <f>filter!Q99</f>
        <v>12.650975768034698</v>
      </c>
      <c r="L99" s="53">
        <f>(filter!B99-filter!Q99)*100</f>
        <v>0.50572254901908309</v>
      </c>
      <c r="M99" s="53">
        <f>filter!C99</f>
        <v>12.00106980207306</v>
      </c>
      <c r="N99" s="53">
        <f>filter!R99</f>
        <v>12.00500162750004</v>
      </c>
      <c r="O99" s="53">
        <f>(filter!C99-filter!R99)*100</f>
        <v>-0.39318254269797848</v>
      </c>
      <c r="P99" s="53">
        <f>LN(RBA!G112)</f>
        <v>4.1174098351530963</v>
      </c>
      <c r="Q99" s="53">
        <f>(filter!D99-filter!S99)*100</f>
        <v>-2.1128164128236371</v>
      </c>
      <c r="R99" s="53">
        <f>LN(RBA!F112)</f>
        <v>4.1247557851345578</v>
      </c>
      <c r="S99" s="53">
        <f>RBA!F112/RBA!F108-1</f>
        <v>2.5483398588367567E-2</v>
      </c>
      <c r="T99" s="53">
        <f>filter!I99</f>
        <v>2.0652970673991234E-2</v>
      </c>
      <c r="U99" s="53">
        <f>(filter!I99-AVERAGE(filter!$I$2:$I$179))</f>
        <v>-4.0729946375344577</v>
      </c>
      <c r="V99" s="53">
        <f>(filter!I99-filter!BA99)</f>
        <v>-3.7981055502397498</v>
      </c>
      <c r="W99" s="53">
        <f>(filter!I99-filter!X99)</f>
        <v>-3.3080384902531303</v>
      </c>
      <c r="X99" s="53">
        <f>LN(RBA!H112)</f>
        <v>4.3385970767465452</v>
      </c>
      <c r="Y99" s="53">
        <f>(RBA!H112/RBA!H108-1)*1</f>
        <v>2.8187919463087185E-2</v>
      </c>
      <c r="Z99" s="53">
        <f>filter!J99</f>
        <v>2.6195247515621847</v>
      </c>
      <c r="AA99" s="53">
        <f>(filter!J99-AVERAGE(filter!$J$2:$J$179))</f>
        <v>-1.4086837995556842</v>
      </c>
      <c r="AB99" s="53">
        <f>(filter!J99-filter!BB99)</f>
        <v>-1.083132629119369</v>
      </c>
      <c r="AC99" s="53">
        <f>(filter!J99-filter!Y99)</f>
        <v>-0.46582978799645591</v>
      </c>
      <c r="AD99" s="53">
        <f>filter!K99</f>
        <v>1.75</v>
      </c>
      <c r="AE99" s="53">
        <f>(filter!K99-AVERAGE(filter!$K$2:$K$179))</f>
        <v>-2.9928293208478358</v>
      </c>
      <c r="AF99" s="53">
        <f>(filter!K99-filter!BC99)</f>
        <v>-2.3782873050340365</v>
      </c>
      <c r="AG99" s="53">
        <f>(filter!K99-filter!Z99)</f>
        <v>-1.3373360556957663</v>
      </c>
      <c r="AH99" s="53">
        <f>filter!O99</f>
        <v>1.3611111111111109</v>
      </c>
      <c r="AI99" s="53">
        <f>(filter!O99-AVERAGE(filter!$O$2:$O$179))</f>
        <v>-2.6065563988654139</v>
      </c>
      <c r="AJ99" s="53">
        <f>(filter!O99-filter!BD99)</f>
        <v>-2.0729652482869376</v>
      </c>
      <c r="AK99" s="53">
        <f>(filter!O99-filter!AD99)</f>
        <v>-0.82214234677038678</v>
      </c>
      <c r="AL99" s="53">
        <f>LN(RBA!K112)</f>
        <v>6.4095036040779929</v>
      </c>
      <c r="AM99" s="53">
        <f>LN(RBA!L112)</f>
        <v>7.3121151098297021</v>
      </c>
      <c r="AN99" s="53">
        <f>(filter!L99-filter!AA99)*100</f>
        <v>12.392047881974122</v>
      </c>
      <c r="AO99" s="53">
        <f>(filter!M99-filter!AB99)*100</f>
        <v>-1.448119306671547</v>
      </c>
      <c r="AP99" s="53">
        <f>RBA!O112</f>
        <v>105.59977472290065</v>
      </c>
      <c r="AQ99" s="53">
        <f>RBA!Q112</f>
        <v>0.55730000000000002</v>
      </c>
      <c r="AR99" s="53">
        <f t="shared" si="8"/>
        <v>9.4697171715001516E-3</v>
      </c>
      <c r="AS99" s="53">
        <f t="shared" si="9"/>
        <v>1.794365691727974</v>
      </c>
      <c r="AT99" s="53">
        <f t="shared" si="10"/>
        <v>-4.659656237964021</v>
      </c>
      <c r="AU99" s="53">
        <f t="shared" si="7"/>
        <v>0.58465158440664633</v>
      </c>
      <c r="AV99" s="53">
        <f>RBA!T112*100</f>
        <v>-3.4212132536488582</v>
      </c>
      <c r="AW99" s="53">
        <f>RBA!U112*100</f>
        <v>7.1970821470926598</v>
      </c>
      <c r="AX99" s="53">
        <f t="shared" si="11"/>
        <v>-3.423787407662104</v>
      </c>
      <c r="AY99" s="53">
        <f t="shared" si="12"/>
        <v>7.4605597379151405</v>
      </c>
      <c r="AZ99" s="53">
        <f>LN(RBA!K112)-LN(RBA!H112)</f>
        <v>2.0709065273314478</v>
      </c>
      <c r="BA99" s="53">
        <f t="shared" si="13"/>
        <v>18.046384522777803</v>
      </c>
    </row>
    <row r="100" spans="1:53">
      <c r="A100" s="31">
        <v>37529</v>
      </c>
      <c r="B100" s="53">
        <f>filter!E100</f>
        <v>4.75</v>
      </c>
      <c r="C100" s="53">
        <f>(RBA!B113-AVERAGE(RBA!$B$11:$B$192))</f>
        <v>-2.246699633699631</v>
      </c>
      <c r="D100" s="53">
        <f>(filter!E100-filter!AY100)</f>
        <v>-1.4591660579327437</v>
      </c>
      <c r="E100" s="52">
        <f>(filter!E100-filter!T100)</f>
        <v>-0.29469440104155087</v>
      </c>
      <c r="F100" s="52">
        <f>filter!F100</f>
        <v>4.953333333333334</v>
      </c>
      <c r="G100" s="53">
        <f>(RBA!C113-AVERAGE(RBA!$C$11:$C$192))</f>
        <v>-2.3083727978370812</v>
      </c>
      <c r="H100" s="53">
        <f>(filter!F100-filter!AZ100)</f>
        <v>-1.4681166261088938</v>
      </c>
      <c r="I100" s="53">
        <f>(filter!F100-filter!U100)</f>
        <v>-0.21540245082062093</v>
      </c>
      <c r="J100" s="53">
        <f>filter!B100</f>
        <v>12.659044554967315</v>
      </c>
      <c r="K100" s="53">
        <f>filter!Q100</f>
        <v>12.659490839991165</v>
      </c>
      <c r="L100" s="53">
        <f>(filter!B100-filter!Q100)*100</f>
        <v>-4.4628502385002378E-2</v>
      </c>
      <c r="M100" s="53">
        <f>filter!C100</f>
        <v>12.014451985788121</v>
      </c>
      <c r="N100" s="53">
        <f>filter!R100</f>
        <v>12.015346520377545</v>
      </c>
      <c r="O100" s="53">
        <f>(filter!C100-filter!R100)*100</f>
        <v>-8.9453458942401198E-2</v>
      </c>
      <c r="P100" s="53">
        <f>LN(RBA!G113)</f>
        <v>4.1206618705394744</v>
      </c>
      <c r="Q100" s="53">
        <f>(filter!D100-filter!S100)*100</f>
        <v>-2.8433057503526982</v>
      </c>
      <c r="R100" s="53">
        <f>LN(RBA!F113)</f>
        <v>4.1361908384051338</v>
      </c>
      <c r="S100" s="53">
        <f>RBA!F113/RBA!F109-1</f>
        <v>2.8039779582687885E-2</v>
      </c>
      <c r="T100" s="53">
        <f>filter!I100</f>
        <v>4.5740213082304475</v>
      </c>
      <c r="U100" s="53">
        <f>(filter!I100-AVERAGE(filter!$I$2:$I$179))</f>
        <v>0.48037370002199875</v>
      </c>
      <c r="V100" s="53">
        <f>(filter!I100-filter!BA100)</f>
        <v>0.78760267993961364</v>
      </c>
      <c r="W100" s="53">
        <f>(filter!I100-filter!X100)</f>
        <v>1.168247031123574</v>
      </c>
      <c r="X100" s="53">
        <f>LN(RBA!H113)</f>
        <v>4.3451032805692833</v>
      </c>
      <c r="Y100" s="53">
        <f>(RBA!H113/RBA!H109-1)*1</f>
        <v>3.2128514056224855E-2</v>
      </c>
      <c r="Z100" s="53">
        <f>filter!J100</f>
        <v>2.6024815290953112</v>
      </c>
      <c r="AA100" s="53">
        <f>(filter!J100-AVERAGE(filter!$J$2:$J$179))</f>
        <v>-1.4257270220225577</v>
      </c>
      <c r="AB100" s="53">
        <f>(filter!J100-filter!BB100)</f>
        <v>-1.0618757138878521</v>
      </c>
      <c r="AC100" s="53">
        <f>(filter!J100-filter!Y100)</f>
        <v>-0.46163018546364532</v>
      </c>
      <c r="AD100" s="53">
        <f>filter!K100</f>
        <v>1.75</v>
      </c>
      <c r="AE100" s="53">
        <f>(filter!K100-AVERAGE(filter!$K$2:$K$179))</f>
        <v>-2.9928293208478358</v>
      </c>
      <c r="AF100" s="53">
        <f>(filter!K100-filter!BC100)</f>
        <v>-2.3059882443500603</v>
      </c>
      <c r="AG100" s="53">
        <f>(filter!K100-filter!Z100)</f>
        <v>-1.1983707678814439</v>
      </c>
      <c r="AH100" s="53">
        <f>filter!O100</f>
        <v>1.5</v>
      </c>
      <c r="AI100" s="53">
        <f>(filter!O100-AVERAGE(filter!$O$2:$O$179))</f>
        <v>-2.4676675099765246</v>
      </c>
      <c r="AJ100" s="53">
        <f>(filter!O100-filter!BD100)</f>
        <v>-1.8713009299182275</v>
      </c>
      <c r="AK100" s="53">
        <f>(filter!O100-filter!AD100)</f>
        <v>-0.60958150665666988</v>
      </c>
      <c r="AL100" s="53">
        <f>LN(RBA!K113)</f>
        <v>6.4152033364920511</v>
      </c>
      <c r="AM100" s="53">
        <f>LN(RBA!L113)</f>
        <v>7.336478475307457</v>
      </c>
      <c r="AN100" s="53">
        <f>(filter!L100-filter!AA100)*100</f>
        <v>9.3483266568288315</v>
      </c>
      <c r="AO100" s="53">
        <f>(filter!M100-filter!AB100)*100</f>
        <v>-1.2607023104139969</v>
      </c>
      <c r="AP100" s="53">
        <f>RBA!O113</f>
        <v>102.0704697597163</v>
      </c>
      <c r="AQ100" s="53">
        <f>RBA!Q113</f>
        <v>0.54816666666666658</v>
      </c>
      <c r="AR100" s="53">
        <f t="shared" si="8"/>
        <v>9.7971529116510983E-3</v>
      </c>
      <c r="AS100" s="53">
        <f t="shared" si="9"/>
        <v>1.8242626938279116</v>
      </c>
      <c r="AT100" s="53">
        <f t="shared" si="10"/>
        <v>-4.6256634547337701</v>
      </c>
      <c r="AU100" s="53">
        <f t="shared" si="7"/>
        <v>0.60117590202113536</v>
      </c>
      <c r="AV100" s="53">
        <f>RBA!T113*100</f>
        <v>3.39927832302509</v>
      </c>
      <c r="AW100" s="53">
        <f>RBA!U113*100</f>
        <v>-1.6524317614488915</v>
      </c>
      <c r="AX100" s="53">
        <f t="shared" si="11"/>
        <v>3.3967041690118442</v>
      </c>
      <c r="AY100" s="53">
        <f t="shared" si="12"/>
        <v>-1.3889541706264108</v>
      </c>
      <c r="AZ100" s="53">
        <f>LN(RBA!K113)-LN(RBA!H113)</f>
        <v>2.0701000559227678</v>
      </c>
      <c r="BA100" s="53">
        <f t="shared" si="13"/>
        <v>-8.0647140867995404E-2</v>
      </c>
    </row>
    <row r="101" spans="1:53">
      <c r="A101" s="31">
        <v>37621</v>
      </c>
      <c r="B101" s="53">
        <f>filter!E101</f>
        <v>4.75</v>
      </c>
      <c r="C101" s="53">
        <f>(RBA!B114-AVERAGE(RBA!$B$11:$B$192))</f>
        <v>-2.246699633699631</v>
      </c>
      <c r="D101" s="53">
        <f>(filter!E101-filter!AY101)</f>
        <v>-1.3801439161894136</v>
      </c>
      <c r="E101" s="52">
        <f>(filter!E101-filter!T101)</f>
        <v>-0.31379533431434137</v>
      </c>
      <c r="F101" s="52">
        <f>filter!F101</f>
        <v>4.8566666666666665</v>
      </c>
      <c r="G101" s="53">
        <f>(RBA!C114-AVERAGE(RBA!$C$11:$C$192))</f>
        <v>-2.4050394645037487</v>
      </c>
      <c r="H101" s="53">
        <f>(filter!F101-filter!AZ101)</f>
        <v>-1.4833152720231668</v>
      </c>
      <c r="I101" s="53">
        <f>(filter!F101-filter!U101)</f>
        <v>-0.33678096551965986</v>
      </c>
      <c r="J101" s="53">
        <f>filter!B101</f>
        <v>12.667177422175678</v>
      </c>
      <c r="K101" s="53">
        <f>filter!Q101</f>
        <v>12.667975060743714</v>
      </c>
      <c r="L101" s="53">
        <f>(filter!B101-filter!Q101)*100</f>
        <v>-7.9763856803616306E-2</v>
      </c>
      <c r="M101" s="53">
        <f>filter!C101</f>
        <v>12.019152531560962</v>
      </c>
      <c r="N101" s="53">
        <f>filter!R101</f>
        <v>12.025759114702444</v>
      </c>
      <c r="O101" s="53">
        <f>(filter!C101-filter!R101)*100</f>
        <v>-0.66065831414814369</v>
      </c>
      <c r="P101" s="53">
        <f>LN(RBA!G114)</f>
        <v>4.1287459889394329</v>
      </c>
      <c r="Q101" s="53">
        <f>(filter!D101-filter!S101)*100</f>
        <v>-3.1941873138608301</v>
      </c>
      <c r="R101" s="53">
        <f>LN(RBA!F114)</f>
        <v>4.1445053125709723</v>
      </c>
      <c r="S101" s="53">
        <f>RBA!F114/RBA!F110-1</f>
        <v>3.447995510646007E-2</v>
      </c>
      <c r="T101" s="53">
        <f>filter!I101</f>
        <v>3.3257896663353583</v>
      </c>
      <c r="U101" s="53">
        <f>(filter!I101-AVERAGE(filter!$I$2:$I$179))</f>
        <v>-0.76785794187309042</v>
      </c>
      <c r="V101" s="53">
        <f>(filter!I101-filter!BA101)</f>
        <v>-0.42828906933256894</v>
      </c>
      <c r="W101" s="53">
        <f>(filter!I101-filter!X101)</f>
        <v>-0.15886159291372115</v>
      </c>
      <c r="X101" s="53">
        <f>LN(RBA!H114)</f>
        <v>4.3515674271891731</v>
      </c>
      <c r="Y101" s="53">
        <f>(RBA!H114/RBA!H110-1)*1</f>
        <v>2.9177718832890998E-2</v>
      </c>
      <c r="Z101" s="53">
        <f>filter!J101</f>
        <v>2.5856586479556949</v>
      </c>
      <c r="AA101" s="53">
        <f>(filter!J101-AVERAGE(filter!$J$2:$J$179))</f>
        <v>-1.442549903162174</v>
      </c>
      <c r="AB101" s="53">
        <f>(filter!J101-filter!BB101)</f>
        <v>-1.0403984573290783</v>
      </c>
      <c r="AC101" s="53">
        <f>(filter!J101-filter!Y101)</f>
        <v>-0.45408615274578956</v>
      </c>
      <c r="AD101" s="53">
        <f>filter!K101</f>
        <v>1.4166666666666667</v>
      </c>
      <c r="AE101" s="53">
        <f>(filter!K101-AVERAGE(filter!$K$2:$K$179))</f>
        <v>-3.3261626541811689</v>
      </c>
      <c r="AF101" s="53">
        <f>(filter!K101-filter!BC101)</f>
        <v>-2.5670225169994163</v>
      </c>
      <c r="AG101" s="53">
        <f>(filter!K101-filter!Z101)</f>
        <v>-1.4149843412814518</v>
      </c>
      <c r="AH101" s="53">
        <f>filter!O101</f>
        <v>1.3888888888888886</v>
      </c>
      <c r="AI101" s="53">
        <f>(filter!O101-AVERAGE(filter!$O$2:$O$179))</f>
        <v>-2.5787786210876362</v>
      </c>
      <c r="AJ101" s="53">
        <f>(filter!O101-filter!BD101)</f>
        <v>-1.919636611549518</v>
      </c>
      <c r="AK101" s="53">
        <f>(filter!O101-filter!AD101)</f>
        <v>-0.65790697865082826</v>
      </c>
      <c r="AL101" s="53">
        <f>LN(RBA!K114)</f>
        <v>6.4407710866452783</v>
      </c>
      <c r="AM101" s="53">
        <f>LN(RBA!L114)</f>
        <v>7.3633670910608853</v>
      </c>
      <c r="AN101" s="53">
        <f>(filter!L101-filter!AA101)*100</f>
        <v>8.3536921149880428</v>
      </c>
      <c r="AO101" s="53">
        <f>(filter!M101-filter!AB101)*100</f>
        <v>-0.85912944084629572</v>
      </c>
      <c r="AP101" s="53">
        <f>RBA!O114</f>
        <v>104.76263636548464</v>
      </c>
      <c r="AQ101" s="53">
        <f>RBA!Q114</f>
        <v>0.56013333333333326</v>
      </c>
      <c r="AR101" s="53">
        <f t="shared" si="8"/>
        <v>9.5453878853459483E-3</v>
      </c>
      <c r="AS101" s="53">
        <f t="shared" si="9"/>
        <v>1.7852892168531305</v>
      </c>
      <c r="AT101" s="53">
        <f t="shared" si="10"/>
        <v>-4.6516971850873166</v>
      </c>
      <c r="AU101" s="53">
        <f t="shared" si="7"/>
        <v>0.57958042835501988</v>
      </c>
      <c r="AV101" s="53">
        <f>RBA!T114*100</f>
        <v>-2.6033730353546503</v>
      </c>
      <c r="AW101" s="53">
        <f>RBA!U114*100</f>
        <v>2.1595473666115361</v>
      </c>
      <c r="AX101" s="53">
        <f t="shared" si="11"/>
        <v>-2.605947189367896</v>
      </c>
      <c r="AY101" s="53">
        <f t="shared" si="12"/>
        <v>2.4230249574340168</v>
      </c>
      <c r="AZ101" s="53">
        <f>LN(RBA!K114)-LN(RBA!H114)</f>
        <v>2.0892036594561052</v>
      </c>
      <c r="BA101" s="53">
        <f t="shared" si="13"/>
        <v>1.9103603533337399</v>
      </c>
    </row>
    <row r="102" spans="1:53">
      <c r="A102" s="31">
        <v>37711</v>
      </c>
      <c r="B102" s="53">
        <f>filter!E102</f>
        <v>4.75</v>
      </c>
      <c r="C102" s="53">
        <f>(RBA!B115-AVERAGE(RBA!$B$11:$B$192))</f>
        <v>-2.246699633699631</v>
      </c>
      <c r="D102" s="53">
        <f>(filter!E102-filter!AY102)</f>
        <v>-1.3011217744460835</v>
      </c>
      <c r="E102" s="52">
        <f>(filter!E102-filter!T102)</f>
        <v>-0.33978636394980377</v>
      </c>
      <c r="F102" s="52">
        <f>filter!F102</f>
        <v>4.7700000000000005</v>
      </c>
      <c r="G102" s="53">
        <f>(RBA!C115-AVERAGE(RBA!$C$11:$C$192))</f>
        <v>-2.4917061311704147</v>
      </c>
      <c r="H102" s="53">
        <f>(filter!F102-filter!AZ102)</f>
        <v>-1.4885139179374383</v>
      </c>
      <c r="I102" s="53">
        <f>(filter!F102-filter!U102)</f>
        <v>-0.45552800650992964</v>
      </c>
      <c r="J102" s="53">
        <f>filter!B102</f>
        <v>12.669142919521581</v>
      </c>
      <c r="K102" s="53">
        <f>filter!Q102</f>
        <v>12.676431101618439</v>
      </c>
      <c r="L102" s="53">
        <f>(filter!B102-filter!Q102)*100</f>
        <v>-0.72881820968575539</v>
      </c>
      <c r="M102" s="53">
        <f>filter!C102</f>
        <v>12.025138126354641</v>
      </c>
      <c r="N102" s="53">
        <f>filter!R102</f>
        <v>12.036238559533984</v>
      </c>
      <c r="O102" s="53">
        <f>(filter!C102-filter!R102)*100</f>
        <v>-1.1100433179343838</v>
      </c>
      <c r="P102" s="53">
        <f>LN(RBA!G115)</f>
        <v>4.138361447638875</v>
      </c>
      <c r="Q102" s="53">
        <f>(filter!D102-filter!S102)*100</f>
        <v>-3.4971621342711146</v>
      </c>
      <c r="R102" s="53">
        <f>LN(RBA!F115)</f>
        <v>4.1533414880417645</v>
      </c>
      <c r="S102" s="53">
        <f>RBA!F115/RBA!F111-1</f>
        <v>2.9051326237984121E-2</v>
      </c>
      <c r="T102" s="53">
        <f>filter!I102</f>
        <v>3.5344701883171723</v>
      </c>
      <c r="U102" s="53">
        <f>(filter!I102-AVERAGE(filter!$I$2:$I$179))</f>
        <v>-0.55917741989127645</v>
      </c>
      <c r="V102" s="53">
        <f>(filter!I102-filter!BA102)</f>
        <v>-0.18726865472784793</v>
      </c>
      <c r="W102" s="53">
        <f>(filter!I102-filter!X102)</f>
        <v>-3.1376148899804779E-2</v>
      </c>
      <c r="X102" s="53">
        <f>LN(RBA!H115)</f>
        <v>4.3643716994351607</v>
      </c>
      <c r="Y102" s="53">
        <f>(RBA!H115/RBA!H111-1)*1</f>
        <v>3.2851511169513792E-2</v>
      </c>
      <c r="Z102" s="53">
        <f>filter!J102</f>
        <v>5.1217088983950996</v>
      </c>
      <c r="AA102" s="53">
        <f>(filter!J102-AVERAGE(filter!$J$2:$J$179))</f>
        <v>1.0935003472772307</v>
      </c>
      <c r="AB102" s="53">
        <f>(filter!J102-filter!BB102)</f>
        <v>1.5339519308087164</v>
      </c>
      <c r="AC102" s="53">
        <f>(filter!J102-filter!Y102)</f>
        <v>2.1076990009282874</v>
      </c>
      <c r="AD102" s="53">
        <f>filter!K102</f>
        <v>1.25</v>
      </c>
      <c r="AE102" s="53">
        <f>(filter!K102-AVERAGE(filter!$K$2:$K$179))</f>
        <v>-3.4928293208478358</v>
      </c>
      <c r="AF102" s="53">
        <f>(filter!K102-filter!BC102)</f>
        <v>-2.6613901229821071</v>
      </c>
      <c r="AG102" s="53">
        <f>(filter!K102-filter!Z102)</f>
        <v>-1.4893585235617413</v>
      </c>
      <c r="AH102" s="53">
        <f>filter!O102</f>
        <v>1.3611111111111109</v>
      </c>
      <c r="AI102" s="53">
        <f>(filter!O102-AVERAGE(filter!$O$2:$O$179))</f>
        <v>-2.6065563988654139</v>
      </c>
      <c r="AJ102" s="53">
        <f>(filter!O102-filter!BD102)</f>
        <v>-1.8846389598474749</v>
      </c>
      <c r="AK102" s="53">
        <f>(filter!O102-filter!AD102)</f>
        <v>-0.63472127450782256</v>
      </c>
      <c r="AL102" s="53">
        <f>LN(RBA!K115)</f>
        <v>6.4620914195972929</v>
      </c>
      <c r="AM102" s="53">
        <f>LN(RBA!L115)</f>
        <v>7.3936623996464155</v>
      </c>
      <c r="AN102" s="53">
        <f>(filter!L102-filter!AA102)*100</f>
        <v>7.010837374657708</v>
      </c>
      <c r="AO102" s="53">
        <f>(filter!M102-filter!AB102)*100</f>
        <v>-0.15733816185923288</v>
      </c>
      <c r="AP102" s="53">
        <f>RBA!O115</f>
        <v>108.92796138009109</v>
      </c>
      <c r="AQ102" s="53">
        <f>RBA!Q115</f>
        <v>0.59913333333333341</v>
      </c>
      <c r="AR102" s="53">
        <f t="shared" si="8"/>
        <v>9.1803792830623138E-3</v>
      </c>
      <c r="AS102" s="53">
        <f t="shared" si="9"/>
        <v>1.6690775564704572</v>
      </c>
      <c r="AT102" s="53">
        <f t="shared" si="10"/>
        <v>-4.690686758965505</v>
      </c>
      <c r="AU102" s="53">
        <f t="shared" si="7"/>
        <v>0.51227111242597356</v>
      </c>
      <c r="AV102" s="53">
        <f>RBA!T115*100</f>
        <v>-3.8989573878188466</v>
      </c>
      <c r="AW102" s="53">
        <f>RBA!U115*100</f>
        <v>6.7309315929046321</v>
      </c>
      <c r="AX102" s="53">
        <f t="shared" si="11"/>
        <v>-3.9015315418320924</v>
      </c>
      <c r="AY102" s="53">
        <f t="shared" si="12"/>
        <v>6.9944091837271127</v>
      </c>
      <c r="AZ102" s="53">
        <f>LN(RBA!K115)-LN(RBA!H115)</f>
        <v>2.0977197201621323</v>
      </c>
      <c r="BA102" s="53">
        <f t="shared" si="13"/>
        <v>0.85160607060270621</v>
      </c>
    </row>
    <row r="103" spans="1:53">
      <c r="A103" s="31">
        <v>37802</v>
      </c>
      <c r="B103" s="53">
        <f>filter!E103</f>
        <v>4.75</v>
      </c>
      <c r="C103" s="53">
        <f>(RBA!B116-AVERAGE(RBA!$B$11:$B$192))</f>
        <v>-2.246699633699631</v>
      </c>
      <c r="D103" s="53">
        <f>(filter!E103-filter!AY103)</f>
        <v>-1.2220996327027525</v>
      </c>
      <c r="E103" s="52">
        <f>(filter!E103-filter!T103)</f>
        <v>-0.37234062349256636</v>
      </c>
      <c r="F103" s="52">
        <f>filter!F103</f>
        <v>4.746666666666667</v>
      </c>
      <c r="G103" s="53">
        <f>(RBA!C116-AVERAGE(RBA!$C$11:$C$192))</f>
        <v>-2.5150394645037482</v>
      </c>
      <c r="H103" s="53">
        <f>(filter!F103-filter!AZ103)</f>
        <v>-1.4303792305183753</v>
      </c>
      <c r="I103" s="53">
        <f>(filter!F103-filter!U103)</f>
        <v>-0.51797858124366059</v>
      </c>
      <c r="J103" s="53">
        <f>filter!B103</f>
        <v>12.673378890102644</v>
      </c>
      <c r="K103" s="53">
        <f>filter!Q103</f>
        <v>12.684861135417334</v>
      </c>
      <c r="L103" s="53">
        <f>(filter!B103-filter!Q103)*100</f>
        <v>-1.1482245314690331</v>
      </c>
      <c r="M103" s="53">
        <f>filter!C103</f>
        <v>12.033051703619174</v>
      </c>
      <c r="N103" s="53">
        <f>filter!R103</f>
        <v>12.046779874816959</v>
      </c>
      <c r="O103" s="53">
        <f>(filter!C103-filter!R103)*100</f>
        <v>-1.3728171197785244</v>
      </c>
      <c r="P103" s="53">
        <f>LN(RBA!G116)</f>
        <v>4.1415461637063951</v>
      </c>
      <c r="Q103" s="53">
        <f>(filter!D103-filter!S103)*100</f>
        <v>-4.5480688971665906</v>
      </c>
      <c r="R103" s="53">
        <f>LN(RBA!F116)</f>
        <v>4.1588570362945818</v>
      </c>
      <c r="S103" s="53">
        <f>RBA!F116/RBA!F112-1</f>
        <v>3.468936492304775E-2</v>
      </c>
      <c r="T103" s="53">
        <f>filter!I103</f>
        <v>2.2062193011268905</v>
      </c>
      <c r="U103" s="53">
        <f>(filter!I103-AVERAGE(filter!$I$2:$I$179))</f>
        <v>-1.8874283070815583</v>
      </c>
      <c r="V103" s="53">
        <f>(filter!I103-filter!BA103)</f>
        <v>-1.4831796492952227</v>
      </c>
      <c r="W103" s="53">
        <f>(filter!I103-filter!X103)</f>
        <v>-1.4435648512513439</v>
      </c>
      <c r="X103" s="53">
        <f>LN(RBA!H116)</f>
        <v>4.3643716994351607</v>
      </c>
      <c r="Y103" s="53">
        <f>(RBA!H116/RBA!H112-1)*1</f>
        <v>2.6109660574412441E-2</v>
      </c>
      <c r="Z103" s="53">
        <f>filter!J103</f>
        <v>0</v>
      </c>
      <c r="AA103" s="53">
        <f>(filter!J103-AVERAGE(filter!$J$2:$J$179))</f>
        <v>-4.0282085511178689</v>
      </c>
      <c r="AB103" s="53">
        <f>(filter!J103-filter!BB103)</f>
        <v>-3.5494568298879932</v>
      </c>
      <c r="AC103" s="53">
        <f>(filter!J103-filter!Y103)</f>
        <v>-2.9883793004900627</v>
      </c>
      <c r="AD103" s="53">
        <f>filter!K103</f>
        <v>1.1666666666666667</v>
      </c>
      <c r="AE103" s="53">
        <f>(filter!K103-AVERAGE(filter!$K$2:$K$179))</f>
        <v>-3.5761626541811689</v>
      </c>
      <c r="AF103" s="53">
        <f>(filter!K103-filter!BC103)</f>
        <v>-2.6724243956314639</v>
      </c>
      <c r="AG103" s="53">
        <f>(filter!K103-filter!Z103)</f>
        <v>-1.5061240305082972</v>
      </c>
      <c r="AH103" s="53">
        <f>filter!O103</f>
        <v>1.4722222222222223</v>
      </c>
      <c r="AI103" s="53">
        <f>(filter!O103-AVERAGE(filter!$O$2:$O$179))</f>
        <v>-2.4954452877543023</v>
      </c>
      <c r="AJ103" s="53">
        <f>(filter!O103-filter!BD103)</f>
        <v>-1.7107524192565426</v>
      </c>
      <c r="AK103" s="53">
        <f>(filter!O103-filter!AD103)</f>
        <v>-0.48499349189873664</v>
      </c>
      <c r="AL103" s="53">
        <f>LN(RBA!K116)</f>
        <v>6.4735650260435058</v>
      </c>
      <c r="AM103" s="53">
        <f>LN(RBA!L116)</f>
        <v>7.4272125427283715</v>
      </c>
      <c r="AN103" s="53">
        <f>(filter!L103-filter!AA103)*100</f>
        <v>4.768847060050696</v>
      </c>
      <c r="AO103" s="53">
        <f>(filter!M103-filter!AB103)*100</f>
        <v>0.82794092934594943</v>
      </c>
      <c r="AP103" s="53">
        <f>RBA!O116</f>
        <v>116.37791303993615</v>
      </c>
      <c r="AQ103" s="53">
        <f>RBA!Q116</f>
        <v>0.64753333333333329</v>
      </c>
      <c r="AR103" s="53">
        <f t="shared" si="8"/>
        <v>8.5926957605507222E-3</v>
      </c>
      <c r="AS103" s="53">
        <f t="shared" si="9"/>
        <v>1.5443220426232884</v>
      </c>
      <c r="AT103" s="53">
        <f t="shared" si="10"/>
        <v>-4.7568427667764182</v>
      </c>
      <c r="AU103" s="53">
        <f t="shared" si="7"/>
        <v>0.43458500668201661</v>
      </c>
      <c r="AV103" s="53">
        <f>RBA!T116*100</f>
        <v>-6.6156007810913131</v>
      </c>
      <c r="AW103" s="53">
        <f>RBA!U116*100</f>
        <v>7.7686105743956961</v>
      </c>
      <c r="AX103" s="53">
        <f t="shared" si="11"/>
        <v>-6.6181749351045589</v>
      </c>
      <c r="AY103" s="53">
        <f t="shared" si="12"/>
        <v>8.0320881652181768</v>
      </c>
      <c r="AZ103" s="53">
        <f>LN(RBA!K116)-LN(RBA!H116)</f>
        <v>2.1091933266083451</v>
      </c>
      <c r="BA103" s="53">
        <f t="shared" si="13"/>
        <v>1.147360644621287</v>
      </c>
    </row>
    <row r="104" spans="1:53">
      <c r="A104" s="31">
        <v>37894</v>
      </c>
      <c r="B104" s="53">
        <f>filter!E104</f>
        <v>4.75</v>
      </c>
      <c r="C104" s="53">
        <f>(RBA!B117-AVERAGE(RBA!$B$11:$B$192))</f>
        <v>-2.246699633699631</v>
      </c>
      <c r="D104" s="53">
        <f>(filter!E104-filter!AY104)</f>
        <v>-1.1430774909594223</v>
      </c>
      <c r="E104" s="52">
        <f>(filter!E104-filter!T104)</f>
        <v>-0.41091888000978738</v>
      </c>
      <c r="F104" s="52">
        <f>filter!F104</f>
        <v>4.8166666666666664</v>
      </c>
      <c r="G104" s="53">
        <f>(RBA!C117-AVERAGE(RBA!$C$11:$C$192))</f>
        <v>-2.4450394645037488</v>
      </c>
      <c r="H104" s="53">
        <f>(filter!F104-filter!AZ104)</f>
        <v>-1.2789112097659814</v>
      </c>
      <c r="I104" s="53">
        <f>(filter!F104-filter!U104)</f>
        <v>-0.49351632550234381</v>
      </c>
      <c r="J104" s="53">
        <f>filter!B104</f>
        <v>12.690573800953159</v>
      </c>
      <c r="K104" s="53">
        <f>filter!Q104</f>
        <v>12.693262779828581</v>
      </c>
      <c r="L104" s="53">
        <f>(filter!B104-filter!Q104)*100</f>
        <v>-0.26889788754225208</v>
      </c>
      <c r="M104" s="53">
        <f>filter!C104</f>
        <v>12.046314607144971</v>
      </c>
      <c r="N104" s="53">
        <f>filter!R104</f>
        <v>12.057371142725422</v>
      </c>
      <c r="O104" s="53">
        <f>(filter!C104-filter!R104)*100</f>
        <v>-1.1056535580451055</v>
      </c>
      <c r="P104" s="53">
        <f>LN(RBA!G117)</f>
        <v>4.1620032106959153</v>
      </c>
      <c r="Q104" s="53">
        <f>(filter!D104-filter!S104)*100</f>
        <v>-3.974044913263608</v>
      </c>
      <c r="R104" s="53">
        <f>LN(RBA!F117)</f>
        <v>4.1649490392566531</v>
      </c>
      <c r="S104" s="53">
        <f>RBA!F117/RBA!F113-1</f>
        <v>2.9175710575932046E-2</v>
      </c>
      <c r="T104" s="53">
        <f>filter!I104</f>
        <v>2.4368011848282842</v>
      </c>
      <c r="U104" s="53">
        <f>(filter!I104-AVERAGE(filter!$I$2:$I$179))</f>
        <v>-1.6568464233801645</v>
      </c>
      <c r="V104" s="53">
        <f>(filter!I104-filter!BA104)</f>
        <v>-1.2202578729709224</v>
      </c>
      <c r="W104" s="53">
        <f>(filter!I104-filter!X104)</f>
        <v>-1.3000685511791734</v>
      </c>
      <c r="X104" s="53">
        <f>LN(RBA!H117)</f>
        <v>4.3707128747736084</v>
      </c>
      <c r="Y104" s="53">
        <f>(RBA!H117/RBA!H113-1)*1</f>
        <v>2.5940337224383825E-2</v>
      </c>
      <c r="Z104" s="53">
        <f>filter!J104</f>
        <v>2.5364701353788988</v>
      </c>
      <c r="AA104" s="53">
        <f>(filter!J104-AVERAGE(filter!$J$2:$J$179))</f>
        <v>-1.4917384157389701</v>
      </c>
      <c r="AB104" s="53">
        <f>(filter!J104-filter!BB104)</f>
        <v>-0.97468655681070393</v>
      </c>
      <c r="AC104" s="53">
        <f>(filter!J104-filter!Y104)</f>
        <v>-0.42917248190304047</v>
      </c>
      <c r="AD104" s="53">
        <f>filter!K104</f>
        <v>1</v>
      </c>
      <c r="AE104" s="53">
        <f>(filter!K104-AVERAGE(filter!$K$2:$K$179))</f>
        <v>-3.7428293208478358</v>
      </c>
      <c r="AF104" s="53">
        <f>(filter!K104-filter!BC104)</f>
        <v>-2.7667920016141538</v>
      </c>
      <c r="AG104" s="53">
        <f>(filter!K104-filter!Z104)</f>
        <v>-1.6323140621632128</v>
      </c>
      <c r="AH104" s="53">
        <f>filter!O104</f>
        <v>1.3055555555555556</v>
      </c>
      <c r="AI104" s="53">
        <f>(filter!O104-AVERAGE(filter!$O$2:$O$179))</f>
        <v>-2.6621119544209693</v>
      </c>
      <c r="AJ104" s="53">
        <f>(filter!O104-filter!BD104)</f>
        <v>-1.8146436564433885</v>
      </c>
      <c r="AK104" s="53">
        <f>(filter!O104-filter!AD104)</f>
        <v>-0.62551824992030913</v>
      </c>
      <c r="AL104" s="53">
        <f>LN(RBA!K117)</f>
        <v>6.5100291475937899</v>
      </c>
      <c r="AM104" s="53">
        <f>LN(RBA!L117)</f>
        <v>7.4421845323678175</v>
      </c>
      <c r="AN104" s="53">
        <f>(filter!L104-filter!AA104)*100</f>
        <v>5.1160791134668315</v>
      </c>
      <c r="AO104" s="53">
        <f>(filter!M104-filter!AB104)*100</f>
        <v>-8.8037388406903005E-2</v>
      </c>
      <c r="AP104" s="53">
        <f>RBA!O117</f>
        <v>119.29190785343393</v>
      </c>
      <c r="AQ104" s="53">
        <f>RBA!Q117</f>
        <v>0.65766666666666662</v>
      </c>
      <c r="AR104" s="53">
        <f t="shared" si="8"/>
        <v>8.3827982802373632E-3</v>
      </c>
      <c r="AS104" s="53">
        <f t="shared" si="9"/>
        <v>1.5205271160669034</v>
      </c>
      <c r="AT104" s="53">
        <f t="shared" si="10"/>
        <v>-4.7815734965722312</v>
      </c>
      <c r="AU104" s="53">
        <f t="shared" si="7"/>
        <v>0.41905706162763151</v>
      </c>
      <c r="AV104" s="53">
        <f>RBA!T117*100</f>
        <v>-2.4730729795813033</v>
      </c>
      <c r="AW104" s="53">
        <f>RBA!U117*100</f>
        <v>1.552794505438515</v>
      </c>
      <c r="AX104" s="53">
        <f t="shared" si="11"/>
        <v>-2.4756471335945491</v>
      </c>
      <c r="AY104" s="53">
        <f t="shared" si="12"/>
        <v>1.8162720962609957</v>
      </c>
      <c r="AZ104" s="53">
        <f>LN(RBA!K117)-LN(RBA!H117)</f>
        <v>2.1393162728201816</v>
      </c>
      <c r="BA104" s="53">
        <f t="shared" si="13"/>
        <v>3.0122946211836421</v>
      </c>
    </row>
    <row r="105" spans="1:53">
      <c r="A105" s="31">
        <v>37986</v>
      </c>
      <c r="B105" s="53">
        <f>filter!E105</f>
        <v>4.9866666666666672</v>
      </c>
      <c r="C105" s="53">
        <f>(RBA!B118-AVERAGE(RBA!$B$11:$B$192))</f>
        <v>-2.0100329670329637</v>
      </c>
      <c r="D105" s="53">
        <f>(filter!E105-filter!AY105)</f>
        <v>-0.82738868254942499</v>
      </c>
      <c r="E105" s="52">
        <f>(filter!E105-filter!T105)</f>
        <v>-0.21808252101227765</v>
      </c>
      <c r="F105" s="52">
        <f>filter!F105</f>
        <v>5.25</v>
      </c>
      <c r="G105" s="53">
        <f>(RBA!C118-AVERAGE(RBA!$C$11:$C$192))</f>
        <v>-2.0117061311704152</v>
      </c>
      <c r="H105" s="53">
        <f>(filter!F105-filter!AZ105)</f>
        <v>-0.76410985568025325</v>
      </c>
      <c r="I105" s="53">
        <f>(filter!F105-filter!U105)</f>
        <v>-0.11120113845419155</v>
      </c>
      <c r="J105" s="53">
        <f>filter!B105</f>
        <v>12.706829751459189</v>
      </c>
      <c r="K105" s="53">
        <f>filter!Q105</f>
        <v>12.701626476137038</v>
      </c>
      <c r="L105" s="53">
        <f>(filter!B105-filter!Q105)*100</f>
        <v>0.52032753221507022</v>
      </c>
      <c r="M105" s="53">
        <f>filter!C105</f>
        <v>12.069055183620819</v>
      </c>
      <c r="N105" s="53">
        <f>filter!R105</f>
        <v>12.067991865326427</v>
      </c>
      <c r="O105" s="53">
        <f>(filter!C105-filter!R105)*100</f>
        <v>0.10633182943919905</v>
      </c>
      <c r="P105" s="53">
        <f>LN(RBA!G118)</f>
        <v>4.1820501426412067</v>
      </c>
      <c r="Q105" s="53">
        <f>(filter!D105-filter!S105)*100</f>
        <v>-3.5379369022328078</v>
      </c>
      <c r="R105" s="53">
        <f>LN(RBA!F118)</f>
        <v>4.1735286106897531</v>
      </c>
      <c r="S105" s="53">
        <f>RBA!F118/RBA!F114-1</f>
        <v>2.9448578410998127E-2</v>
      </c>
      <c r="T105" s="53">
        <f>filter!I105</f>
        <v>3.431828573239998</v>
      </c>
      <c r="U105" s="53">
        <f>(filter!I105-AVERAGE(filter!$I$2:$I$179))</f>
        <v>-0.66181903496845074</v>
      </c>
      <c r="V105" s="53">
        <f>(filter!I105-filter!BA105)</f>
        <v>-0.19289059193630154</v>
      </c>
      <c r="W105" s="53">
        <f>(filter!I105-filter!X105)</f>
        <v>-0.39477731810722272</v>
      </c>
      <c r="X105" s="53">
        <f>LN(RBA!H118)</f>
        <v>4.3757570216602861</v>
      </c>
      <c r="Y105" s="53">
        <f>(RBA!H118/RBA!H114-1)*1</f>
        <v>2.4484536082474362E-2</v>
      </c>
      <c r="Z105" s="53">
        <f>filter!J105</f>
        <v>2.017658754671201</v>
      </c>
      <c r="AA105" s="53">
        <f>(filter!J105-AVERAGE(filter!$J$2:$J$179))</f>
        <v>-2.0105497964466679</v>
      </c>
      <c r="AB105" s="53">
        <f>(filter!J105-filter!BB105)</f>
        <v>-1.4551977998200116</v>
      </c>
      <c r="AC105" s="53">
        <f>(filter!J105-filter!Y105)</f>
        <v>-0.92906296361913832</v>
      </c>
      <c r="AD105" s="53">
        <f>filter!K105</f>
        <v>1</v>
      </c>
      <c r="AE105" s="53">
        <f>(filter!K105-AVERAGE(filter!$K$2:$K$179))</f>
        <v>-3.7428293208478358</v>
      </c>
      <c r="AF105" s="53">
        <f>(filter!K105-filter!BC105)</f>
        <v>-2.6944929409301777</v>
      </c>
      <c r="AG105" s="53">
        <f>(filter!K105-filter!Z105)</f>
        <v>-1.6173538243828465</v>
      </c>
      <c r="AH105" s="53">
        <f>filter!O105</f>
        <v>1.25</v>
      </c>
      <c r="AI105" s="53">
        <f>(filter!O105-AVERAGE(filter!$O$2:$O$179))</f>
        <v>-2.7176675099765246</v>
      </c>
      <c r="AJ105" s="53">
        <f>(filter!O105-filter!BD105)</f>
        <v>-1.8074237825191233</v>
      </c>
      <c r="AK105" s="53">
        <f>(filter!O105-filter!AD105)</f>
        <v>-0.66723149118128577</v>
      </c>
      <c r="AL105" s="53">
        <f>LN(RBA!K118)</f>
        <v>6.5390077538091358</v>
      </c>
      <c r="AM105" s="53">
        <f>LN(RBA!L118)</f>
        <v>7.4752734747672891</v>
      </c>
      <c r="AN105" s="53">
        <f>(filter!L105-filter!AA105)*100</f>
        <v>4.8065837429054348</v>
      </c>
      <c r="AO105" s="53">
        <f>(filter!M105-filter!AB105)*100</f>
        <v>0.76227361477254618</v>
      </c>
      <c r="AP105" s="53">
        <f>RBA!O118</f>
        <v>125.9452825306618</v>
      </c>
      <c r="AQ105" s="53">
        <f>RBA!Q118</f>
        <v>0.72506666666666675</v>
      </c>
      <c r="AR105" s="53">
        <f t="shared" si="8"/>
        <v>7.9399559864939493E-3</v>
      </c>
      <c r="AS105" s="53">
        <f t="shared" si="9"/>
        <v>1.3791835233541743</v>
      </c>
      <c r="AT105" s="53">
        <f t="shared" si="10"/>
        <v>-4.8358475470011832</v>
      </c>
      <c r="AU105" s="53">
        <f t="shared" si="7"/>
        <v>0.32149167433198572</v>
      </c>
      <c r="AV105" s="53">
        <f>RBA!T118*100</f>
        <v>-5.4274050428952059</v>
      </c>
      <c r="AW105" s="53">
        <f>RBA!U118*100</f>
        <v>9.7565387295645785</v>
      </c>
      <c r="AX105" s="53">
        <f t="shared" si="11"/>
        <v>-5.4299791969084517</v>
      </c>
      <c r="AY105" s="53">
        <f t="shared" si="12"/>
        <v>10.020016320387059</v>
      </c>
      <c r="AZ105" s="53">
        <f>LN(RBA!K118)-LN(RBA!H118)</f>
        <v>2.1632507321488497</v>
      </c>
      <c r="BA105" s="53">
        <f t="shared" si="13"/>
        <v>2.3934459328668112</v>
      </c>
    </row>
    <row r="106" spans="1:53">
      <c r="A106" s="31">
        <v>38077</v>
      </c>
      <c r="B106" s="53">
        <f>filter!E106</f>
        <v>5.25</v>
      </c>
      <c r="C106" s="53">
        <f>(RBA!B119-AVERAGE(RBA!$B$11:$B$192))</f>
        <v>-1.746699633699631</v>
      </c>
      <c r="D106" s="53">
        <f>(filter!E106-filter!AY106)</f>
        <v>-0.48503320747276213</v>
      </c>
      <c r="E106" s="52">
        <f>(filter!E106-filter!T106)</f>
        <v>-2.8027763775080317E-3</v>
      </c>
      <c r="F106" s="52">
        <f>filter!F106</f>
        <v>5.5433333333333339</v>
      </c>
      <c r="G106" s="53">
        <f>(RBA!C119-AVERAGE(RBA!$C$11:$C$192))</f>
        <v>-1.7183727978370813</v>
      </c>
      <c r="H106" s="53">
        <f>(filter!F106-filter!AZ106)</f>
        <v>-0.38930850159452479</v>
      </c>
      <c r="I106" s="53">
        <f>(filter!F106-filter!U106)</f>
        <v>0.12688219510268706</v>
      </c>
      <c r="J106" s="53">
        <f>filter!B106</f>
        <v>12.71459662253829</v>
      </c>
      <c r="K106" s="53">
        <f>filter!Q106</f>
        <v>12.709940985015766</v>
      </c>
      <c r="L106" s="53">
        <f>(filter!B106-filter!Q106)*100</f>
        <v>0.46556375225232927</v>
      </c>
      <c r="M106" s="53">
        <f>filter!C106</f>
        <v>12.088437098996735</v>
      </c>
      <c r="N106" s="53">
        <f>filter!R106</f>
        <v>12.078614634352288</v>
      </c>
      <c r="O106" s="53">
        <f>(filter!C106-filter!R106)*100</f>
        <v>0.98224646444471375</v>
      </c>
      <c r="P106" s="53">
        <f>LN(RBA!G119)</f>
        <v>4.2180360345646504</v>
      </c>
      <c r="Q106" s="53">
        <f>(filter!D106-filter!S106)*100</f>
        <v>-1.5969557068130413</v>
      </c>
      <c r="R106" s="53">
        <f>LN(RBA!F119)</f>
        <v>4.1847028728002593</v>
      </c>
      <c r="S106" s="53">
        <f>RBA!F119/RBA!F115-1</f>
        <v>3.1858334389808673E-2</v>
      </c>
      <c r="T106" s="53">
        <f>filter!I106</f>
        <v>4.4697048442026661</v>
      </c>
      <c r="U106" s="53">
        <f>(filter!I106-AVERAGE(filter!$I$2:$I$179))</f>
        <v>0.37605723599421736</v>
      </c>
      <c r="V106" s="53">
        <f>(filter!I106-filter!BA106)</f>
        <v>0.87732557164927361</v>
      </c>
      <c r="W106" s="53">
        <f>(filter!I106-filter!X106)</f>
        <v>0.55202196540705639</v>
      </c>
      <c r="X106" s="53">
        <f>LN(RBA!H119)</f>
        <v>4.3845235148724688</v>
      </c>
      <c r="Y106" s="53">
        <f>(RBA!H119/RBA!H115-1)*1</f>
        <v>2.0356234096692294E-2</v>
      </c>
      <c r="Z106" s="53">
        <f>filter!J106</f>
        <v>3.5065972848730373</v>
      </c>
      <c r="AA106" s="53">
        <f>(filter!J106-AVERAGE(filter!$J$2:$J$179))</f>
        <v>-0.52161126624483156</v>
      </c>
      <c r="AB106" s="53">
        <f>(filter!J106-filter!BB106)</f>
        <v>7.204086808021426E-2</v>
      </c>
      <c r="AC106" s="53">
        <f>(filter!J106-filter!Y106)</f>
        <v>0.57432704371106658</v>
      </c>
      <c r="AD106" s="53">
        <f>filter!K106</f>
        <v>1</v>
      </c>
      <c r="AE106" s="53">
        <f>(filter!K106-AVERAGE(filter!$K$2:$K$179))</f>
        <v>-3.7428293208478358</v>
      </c>
      <c r="AF106" s="53">
        <f>(filter!K106-filter!BC106)</f>
        <v>-2.6221938802462015</v>
      </c>
      <c r="AG106" s="53">
        <f>(filter!K106-filter!Z106)</f>
        <v>-1.6263149934013712</v>
      </c>
      <c r="AH106" s="53">
        <f>filter!O106</f>
        <v>1.1388888888888891</v>
      </c>
      <c r="AI106" s="53">
        <f>(filter!O106-AVERAGE(filter!$O$2:$O$179))</f>
        <v>-2.8287786210876353</v>
      </c>
      <c r="AJ106" s="53">
        <f>(filter!O106-filter!BD106)</f>
        <v>-1.8557594641504134</v>
      </c>
      <c r="AK106" s="53">
        <f>(filter!O106-filter!AD106)</f>
        <v>-0.77623376493976814</v>
      </c>
      <c r="AL106" s="53">
        <f>LN(RBA!K119)</f>
        <v>6.5589989002877003</v>
      </c>
      <c r="AM106" s="53">
        <f>LN(RBA!L119)</f>
        <v>7.5008843146415902</v>
      </c>
      <c r="AN106" s="53">
        <f>(filter!L106-filter!AA106)*100</f>
        <v>3.6886222106363498</v>
      </c>
      <c r="AO106" s="53">
        <f>(filter!M106-filter!AB106)*100</f>
        <v>0.81745954336920335</v>
      </c>
      <c r="AP106" s="53">
        <f>RBA!O119</f>
        <v>132.237106596155</v>
      </c>
      <c r="AQ106" s="53">
        <f>RBA!Q119</f>
        <v>0.76470000000000005</v>
      </c>
      <c r="AR106" s="53">
        <f t="shared" si="8"/>
        <v>7.5621739293944635E-3</v>
      </c>
      <c r="AS106" s="53">
        <f t="shared" si="9"/>
        <v>1.3077023669412842</v>
      </c>
      <c r="AT106" s="53">
        <f t="shared" si="10"/>
        <v>-4.8845965733290182</v>
      </c>
      <c r="AU106" s="53">
        <f t="shared" si="7"/>
        <v>0.26827167893195758</v>
      </c>
      <c r="AV106" s="53">
        <f>RBA!T119*100</f>
        <v>-4.8749026327834954</v>
      </c>
      <c r="AW106" s="53">
        <f>RBA!U119*100</f>
        <v>5.3219995400028139</v>
      </c>
      <c r="AX106" s="53">
        <f t="shared" si="11"/>
        <v>-4.8774767867967412</v>
      </c>
      <c r="AY106" s="53">
        <f t="shared" si="12"/>
        <v>5.5854771308252946</v>
      </c>
      <c r="AZ106" s="53">
        <f>LN(RBA!K119)-LN(RBA!H119)</f>
        <v>2.1744753854152314</v>
      </c>
      <c r="BA106" s="53">
        <f t="shared" si="13"/>
        <v>1.1224653266381779</v>
      </c>
    </row>
    <row r="107" spans="1:53">
      <c r="A107" s="31">
        <v>38168</v>
      </c>
      <c r="B107" s="53">
        <f>filter!E107</f>
        <v>5.25</v>
      </c>
      <c r="C107" s="53">
        <f>(RBA!B120-AVERAGE(RBA!$B$11:$B$192))</f>
        <v>-1.746699633699631</v>
      </c>
      <c r="D107" s="53">
        <f>(filter!E107-filter!AY107)</f>
        <v>-0.40601106572943202</v>
      </c>
      <c r="E107" s="52">
        <f>(filter!E107-filter!T107)</f>
        <v>-5.3914574407315285E-2</v>
      </c>
      <c r="F107" s="52">
        <f>filter!F107</f>
        <v>5.5133333333333328</v>
      </c>
      <c r="G107" s="53">
        <f>(RBA!C120-AVERAGE(RBA!$C$11:$C$192))</f>
        <v>-1.7483727978370824</v>
      </c>
      <c r="H107" s="53">
        <f>(filter!F107-filter!AZ107)</f>
        <v>-0.33784048084213136</v>
      </c>
      <c r="I107" s="53">
        <f>(filter!F107-filter!U107)</f>
        <v>3.8718391081713932E-2</v>
      </c>
      <c r="J107" s="53">
        <f>filter!B107</f>
        <v>12.72131549895658</v>
      </c>
      <c r="K107" s="53">
        <f>filter!Q107</f>
        <v>12.718198319184905</v>
      </c>
      <c r="L107" s="53">
        <f>(filter!B107-filter!Q107)*100</f>
        <v>0.3117179771674472</v>
      </c>
      <c r="M107" s="53">
        <f>filter!C107</f>
        <v>12.094157360901674</v>
      </c>
      <c r="N107" s="53">
        <f>filter!R107</f>
        <v>12.08921270610926</v>
      </c>
      <c r="O107" s="53">
        <f>(filter!C107-filter!R107)*100</f>
        <v>0.49446547924141271</v>
      </c>
      <c r="P107" s="53">
        <f>LN(RBA!G120)</f>
        <v>4.2456340097683265</v>
      </c>
      <c r="Q107" s="53">
        <f>(filter!D107-filter!S107)*100</f>
        <v>-0.57369613120945573</v>
      </c>
      <c r="R107" s="53">
        <f>LN(RBA!F120)</f>
        <v>4.1928493775650528</v>
      </c>
      <c r="S107" s="53">
        <f>RBA!F120/RBA!F116-1</f>
        <v>3.457668315478224E-2</v>
      </c>
      <c r="T107" s="53">
        <f>filter!I107</f>
        <v>3.2586019059173772</v>
      </c>
      <c r="U107" s="53">
        <f>(filter!I107-AVERAGE(filter!$I$2:$I$179))</f>
        <v>-0.83504570229107156</v>
      </c>
      <c r="V107" s="53">
        <f>(filter!I107-filter!BA107)</f>
        <v>-0.30143747401310872</v>
      </c>
      <c r="W107" s="53">
        <f>(filter!I107-filter!X107)</f>
        <v>-0.74994231700951719</v>
      </c>
      <c r="X107" s="53">
        <f>LN(RBA!H120)</f>
        <v>4.389498649512583</v>
      </c>
      <c r="Y107" s="53">
        <f>(RBA!H120/RBA!H116-1)*1</f>
        <v>2.5445292620865034E-2</v>
      </c>
      <c r="Z107" s="53">
        <f>filter!J107</f>
        <v>1.990053856045483</v>
      </c>
      <c r="AA107" s="53">
        <f>(filter!J107-AVERAGE(filter!$J$2:$J$179))</f>
        <v>-2.0381546950723859</v>
      </c>
      <c r="AB107" s="53">
        <f>(filter!J107-filter!BB107)</f>
        <v>-1.4062024230489492</v>
      </c>
      <c r="AC107" s="53">
        <f>(filter!J107-filter!Y107)</f>
        <v>-0.93230730314579624</v>
      </c>
      <c r="AD107" s="53">
        <f>filter!K107</f>
        <v>1.0833333333333333</v>
      </c>
      <c r="AE107" s="53">
        <f>(filter!K107-AVERAGE(filter!$K$2:$K$179))</f>
        <v>-3.6594959875145028</v>
      </c>
      <c r="AF107" s="53">
        <f>(filter!K107-filter!BC107)</f>
        <v>-2.4665614862288923</v>
      </c>
      <c r="AG107" s="53">
        <f>(filter!K107-filter!Z107)</f>
        <v>-1.5732583993127214</v>
      </c>
      <c r="AH107" s="53">
        <f>filter!O107</f>
        <v>1.0277777777777777</v>
      </c>
      <c r="AI107" s="53">
        <f>(filter!O107-AVERAGE(filter!$O$2:$O$179))</f>
        <v>-2.9398897321987469</v>
      </c>
      <c r="AJ107" s="53">
        <f>(filter!O107-filter!BD107)</f>
        <v>-1.9040951457817039</v>
      </c>
      <c r="AK107" s="53">
        <f>(filter!O107-filter!AD107)</f>
        <v>-0.89598637854964847</v>
      </c>
      <c r="AL107" s="53">
        <f>LN(RBA!K120)</f>
        <v>6.559136369313098</v>
      </c>
      <c r="AM107" s="53">
        <f>LN(RBA!L120)</f>
        <v>7.5251104548165353</v>
      </c>
      <c r="AN107" s="53">
        <f>(filter!L107-filter!AA107)*100</f>
        <v>0.6710243326356391</v>
      </c>
      <c r="AO107" s="53">
        <f>(filter!M107-filter!AB107)*100</f>
        <v>0.684475391959527</v>
      </c>
      <c r="AP107" s="53">
        <f>RBA!O120</f>
        <v>125.88191902025837</v>
      </c>
      <c r="AQ107" s="53">
        <f>RBA!Q120</f>
        <v>0.70840000000000003</v>
      </c>
      <c r="AR107" s="53">
        <f t="shared" si="8"/>
        <v>7.9439526167301953E-3</v>
      </c>
      <c r="AS107" s="53">
        <f t="shared" si="9"/>
        <v>1.411631846414455</v>
      </c>
      <c r="AT107" s="53">
        <f t="shared" si="10"/>
        <v>-4.8353443169184089</v>
      </c>
      <c r="AU107" s="53">
        <f t="shared" si="7"/>
        <v>0.34474637307345851</v>
      </c>
      <c r="AV107" s="53">
        <f>RBA!T120*100</f>
        <v>4.9252256410609263</v>
      </c>
      <c r="AW107" s="53">
        <f>RBA!U120*100</f>
        <v>-7.6474694141500983</v>
      </c>
      <c r="AX107" s="53">
        <f t="shared" si="11"/>
        <v>4.9226514870476805</v>
      </c>
      <c r="AY107" s="53">
        <f t="shared" si="12"/>
        <v>-7.3839918233276176</v>
      </c>
      <c r="AZ107" s="53">
        <f>LN(RBA!K120)-LN(RBA!H120)</f>
        <v>2.169637719800515</v>
      </c>
      <c r="BA107" s="53">
        <f t="shared" si="13"/>
        <v>-0.48376656147164354</v>
      </c>
    </row>
    <row r="108" spans="1:53">
      <c r="A108" s="31">
        <v>38260</v>
      </c>
      <c r="B108" s="53">
        <f>filter!E108</f>
        <v>5.25</v>
      </c>
      <c r="C108" s="53">
        <f>(RBA!B121-AVERAGE(RBA!$B$11:$B$192))</f>
        <v>-1.746699633699631</v>
      </c>
      <c r="D108" s="53">
        <f>(filter!E108-filter!AY108)</f>
        <v>-0.32698892398610191</v>
      </c>
      <c r="E108" s="52">
        <f>(filter!E108-filter!T108)</f>
        <v>-0.10691775833496919</v>
      </c>
      <c r="F108" s="52">
        <f>filter!F108</f>
        <v>5.44</v>
      </c>
      <c r="G108" s="53">
        <f>(RBA!C121-AVERAGE(RBA!$C$11:$C$192))</f>
        <v>-1.8217061311704148</v>
      </c>
      <c r="H108" s="53">
        <f>(filter!F108-filter!AZ108)</f>
        <v>-0.32970579342306916</v>
      </c>
      <c r="I108" s="53">
        <f>(filter!F108-filter!U108)</f>
        <v>-9.4453802642287421E-2</v>
      </c>
      <c r="J108" s="53">
        <f>filter!B108</f>
        <v>12.728971098530403</v>
      </c>
      <c r="K108" s="53">
        <f>filter!Q108</f>
        <v>12.726393401138045</v>
      </c>
      <c r="L108" s="53">
        <f>(filter!B108-filter!Q108)*100</f>
        <v>0.25776973923576918</v>
      </c>
      <c r="M108" s="53">
        <f>filter!C108</f>
        <v>12.105600163945123</v>
      </c>
      <c r="N108" s="53">
        <f>filter!R108</f>
        <v>12.099765475943993</v>
      </c>
      <c r="O108" s="53">
        <f>(filter!C108-filter!R108)*100</f>
        <v>0.58346880011299618</v>
      </c>
      <c r="P108" s="53">
        <f>LN(RBA!G121)</f>
        <v>4.255612709818223</v>
      </c>
      <c r="Q108" s="53">
        <f>(filter!D108-filter!S108)*100</f>
        <v>-1.3802030559195266</v>
      </c>
      <c r="R108" s="53">
        <f>LN(RBA!F121)</f>
        <v>4.1997925120357653</v>
      </c>
      <c r="S108" s="53">
        <f>RBA!F121/RBA!F117-1</f>
        <v>3.5457618810786906E-2</v>
      </c>
      <c r="T108" s="53">
        <f>filter!I108</f>
        <v>2.7772537882848778</v>
      </c>
      <c r="U108" s="53">
        <f>(filter!I108-AVERAGE(filter!$I$2:$I$179))</f>
        <v>-1.316393819923571</v>
      </c>
      <c r="V108" s="53">
        <f>(filter!I108-filter!BA108)</f>
        <v>-0.75044569902270108</v>
      </c>
      <c r="W108" s="53">
        <f>(filter!I108-filter!X108)</f>
        <v>-1.3207246737588458</v>
      </c>
      <c r="X108" s="53">
        <f>LN(RBA!H121)</f>
        <v>4.3932138240644463</v>
      </c>
      <c r="Y108" s="53">
        <f>(RBA!H121/RBA!H117-1)*1</f>
        <v>2.2756005056890238E-2</v>
      </c>
      <c r="Z108" s="53">
        <f>filter!J108</f>
        <v>1.4860698207454397</v>
      </c>
      <c r="AA108" s="53">
        <f>(filter!J108-AVERAGE(filter!$J$2:$J$179))</f>
        <v>-2.5421387303724292</v>
      </c>
      <c r="AB108" s="53">
        <f>(filter!J108-filter!BB108)</f>
        <v>-1.8718863206506025</v>
      </c>
      <c r="AC108" s="53">
        <f>(filter!J108-filter!Y108)</f>
        <v>-1.4313565793295893</v>
      </c>
      <c r="AD108" s="53">
        <f>filter!K108</f>
        <v>1.5</v>
      </c>
      <c r="AE108" s="53">
        <f>(filter!K108-AVERAGE(filter!$K$2:$K$179))</f>
        <v>-3.2428293208478358</v>
      </c>
      <c r="AF108" s="53">
        <f>(filter!K108-filter!BC108)</f>
        <v>-1.9775957588782482</v>
      </c>
      <c r="AG108" s="53">
        <f>(filter!K108-filter!Z108)</f>
        <v>-1.2045617586732873</v>
      </c>
      <c r="AH108" s="53">
        <f>filter!O108</f>
        <v>1.1944444444444444</v>
      </c>
      <c r="AI108" s="53">
        <f>(filter!O108-AVERAGE(filter!$O$2:$O$179))</f>
        <v>-2.77322306553208</v>
      </c>
      <c r="AJ108" s="53">
        <f>(filter!O108-filter!BD108)</f>
        <v>-1.6746530496352163</v>
      </c>
      <c r="AK108" s="53">
        <f>(filter!O108-filter!AD108)</f>
        <v>-0.74724327103950738</v>
      </c>
      <c r="AL108" s="53">
        <f>LN(RBA!K121)</f>
        <v>6.5774454158745703</v>
      </c>
      <c r="AM108" s="53">
        <f>LN(RBA!L121)</f>
        <v>7.5453569795188651</v>
      </c>
      <c r="AN108" s="53">
        <f>(filter!L108-filter!AA108)*100</f>
        <v>-0.45053819343916501</v>
      </c>
      <c r="AO108" s="53">
        <f>(filter!M108-filter!AB108)*100</f>
        <v>0.10093338299830279</v>
      </c>
      <c r="AP108" s="53">
        <f>RBA!O121</f>
        <v>124.70486071189791</v>
      </c>
      <c r="AQ108" s="53">
        <f>RBA!Q121</f>
        <v>0.70479999999999998</v>
      </c>
      <c r="AR108" s="53">
        <f t="shared" si="8"/>
        <v>8.018933618876907E-3</v>
      </c>
      <c r="AS108" s="53">
        <f t="shared" si="9"/>
        <v>1.4188422247446084</v>
      </c>
      <c r="AT108" s="53">
        <f t="shared" si="10"/>
        <v>-4.825949831171692</v>
      </c>
      <c r="AU108" s="53">
        <f t="shared" si="7"/>
        <v>0.3498412043601673</v>
      </c>
      <c r="AV108" s="53">
        <f>RBA!T121*100</f>
        <v>0.9394485746716974</v>
      </c>
      <c r="AW108" s="53">
        <f>RBA!U121*100</f>
        <v>-0.50948312867087897</v>
      </c>
      <c r="AX108" s="53">
        <f t="shared" si="11"/>
        <v>0.93687442065845172</v>
      </c>
      <c r="AY108" s="53">
        <f t="shared" si="12"/>
        <v>-0.24600553784839829</v>
      </c>
      <c r="AZ108" s="53">
        <f>LN(RBA!K121)-LN(RBA!H121)</f>
        <v>2.1842315918101241</v>
      </c>
      <c r="BA108" s="53">
        <f t="shared" si="13"/>
        <v>1.4593872009609044</v>
      </c>
    </row>
    <row r="109" spans="1:53">
      <c r="A109" s="31">
        <v>38352</v>
      </c>
      <c r="B109" s="53">
        <f>filter!E109</f>
        <v>5.25</v>
      </c>
      <c r="C109" s="53">
        <f>(RBA!B122-AVERAGE(RBA!$B$11:$B$192))</f>
        <v>-1.746699633699631</v>
      </c>
      <c r="D109" s="53">
        <f>(filter!E109-filter!AY109)</f>
        <v>-0.2479667822427718</v>
      </c>
      <c r="E109" s="52">
        <f>(filter!E109-filter!T109)</f>
        <v>-0.16061180811806874</v>
      </c>
      <c r="F109" s="52">
        <f>filter!F109</f>
        <v>5.416666666666667</v>
      </c>
      <c r="G109" s="53">
        <f>(RBA!C122-AVERAGE(RBA!$C$11:$C$192))</f>
        <v>-1.8450394645037482</v>
      </c>
      <c r="H109" s="53">
        <f>(filter!F109-filter!AZ109)</f>
        <v>-0.27157110600400625</v>
      </c>
      <c r="I109" s="53">
        <f>(filter!F109-filter!U109)</f>
        <v>-0.1780865038555941</v>
      </c>
      <c r="J109" s="53">
        <f>filter!B109</f>
        <v>12.736439097620101</v>
      </c>
      <c r="K109" s="53">
        <f>filter!Q109</f>
        <v>12.734523101606134</v>
      </c>
      <c r="L109" s="53">
        <f>(filter!B109-filter!Q109)*100</f>
        <v>0.19159960139667476</v>
      </c>
      <c r="M109" s="53">
        <f>filter!C109</f>
        <v>12.119064904897568</v>
      </c>
      <c r="N109" s="53">
        <f>filter!R109</f>
        <v>12.110255429612387</v>
      </c>
      <c r="O109" s="53">
        <f>(filter!C109-filter!R109)*100</f>
        <v>0.88094752851812785</v>
      </c>
      <c r="P109" s="53">
        <f>LN(RBA!G122)</f>
        <v>4.26689632742025</v>
      </c>
      <c r="Q109" s="53">
        <f>(filter!D109-filter!S109)*100</f>
        <v>-2.11260768736663</v>
      </c>
      <c r="R109" s="53">
        <f>LN(RBA!F122)</f>
        <v>4.209338997475589</v>
      </c>
      <c r="S109" s="53">
        <f>RBA!F122/RBA!F118-1</f>
        <v>3.6459301478243944E-2</v>
      </c>
      <c r="T109" s="53">
        <f>filter!I109</f>
        <v>3.8185941759297277</v>
      </c>
      <c r="U109" s="53">
        <f>(filter!I109-AVERAGE(filter!$I$2:$I$179))</f>
        <v>-0.27505343227872103</v>
      </c>
      <c r="V109" s="53">
        <f>(filter!I109-filter!BA109)</f>
        <v>0.32323458124505589</v>
      </c>
      <c r="W109" s="53">
        <f>(filter!I109-filter!X109)</f>
        <v>-0.36571124457088811</v>
      </c>
      <c r="X109" s="53">
        <f>LN(RBA!H122)</f>
        <v>4.4006030202468169</v>
      </c>
      <c r="Y109" s="53">
        <f>(RBA!H122/RBA!H118-1)*1</f>
        <v>2.515723270440251E-2</v>
      </c>
      <c r="Z109" s="53">
        <f>filter!J109</f>
        <v>2.9556784729483461</v>
      </c>
      <c r="AA109" s="53">
        <f>(filter!J109-AVERAGE(filter!$J$2:$J$179))</f>
        <v>-1.0725300781695228</v>
      </c>
      <c r="AB109" s="53">
        <f>(filter!J109-filter!BB109)</f>
        <v>-0.36397753074930606</v>
      </c>
      <c r="AC109" s="53">
        <f>(filter!J109-filter!Y109)</f>
        <v>3.8363273502826534E-2</v>
      </c>
      <c r="AD109" s="53">
        <f>filter!K109</f>
        <v>2</v>
      </c>
      <c r="AE109" s="53">
        <f>(filter!K109-AVERAGE(filter!$K$2:$K$179))</f>
        <v>-2.7428293208478358</v>
      </c>
      <c r="AF109" s="53">
        <f>(filter!K109-filter!BC109)</f>
        <v>-1.4052966981942721</v>
      </c>
      <c r="AG109" s="53">
        <f>(filter!K109-filter!Z109)</f>
        <v>-0.76561950153989056</v>
      </c>
      <c r="AH109" s="53">
        <f>filter!O109</f>
        <v>1.5</v>
      </c>
      <c r="AI109" s="53">
        <f>(filter!O109-AVERAGE(filter!$O$2:$O$179))</f>
        <v>-2.4676675099765246</v>
      </c>
      <c r="AJ109" s="53">
        <f>(filter!O109-filter!BD109)</f>
        <v>-1.3063220645998399</v>
      </c>
      <c r="AK109" s="53">
        <f>(filter!O109-filter!AD109)</f>
        <v>-0.46686505661800015</v>
      </c>
      <c r="AL109" s="53">
        <f>LN(RBA!K122)</f>
        <v>6.6031616759835465</v>
      </c>
      <c r="AM109" s="53">
        <f>LN(RBA!L122)</f>
        <v>7.5638488764651939</v>
      </c>
      <c r="AN109" s="53">
        <f>(filter!L109-filter!AA109)*100</f>
        <v>-0.75977495792001193</v>
      </c>
      <c r="AO109" s="53">
        <f>(filter!M109-filter!AB109)*100</f>
        <v>-0.7139917091923742</v>
      </c>
      <c r="AP109" s="53">
        <f>RBA!O122</f>
        <v>129.71511711684622</v>
      </c>
      <c r="AQ109" s="53">
        <f>RBA!Q122</f>
        <v>0.76753333333333329</v>
      </c>
      <c r="AR109" s="53">
        <f t="shared" si="8"/>
        <v>7.7092016892619302E-3</v>
      </c>
      <c r="AS109" s="53">
        <f t="shared" si="9"/>
        <v>1.3028750108572917</v>
      </c>
      <c r="AT109" s="53">
        <f t="shared" si="10"/>
        <v>-4.8653406390165443</v>
      </c>
      <c r="AU109" s="53">
        <f t="shared" si="7"/>
        <v>0.26457336941068266</v>
      </c>
      <c r="AV109" s="53">
        <f>RBA!T122*100</f>
        <v>-3.9390807844852382</v>
      </c>
      <c r="AW109" s="53">
        <f>RBA!U122*100</f>
        <v>8.5267834949484591</v>
      </c>
      <c r="AX109" s="53">
        <f t="shared" si="11"/>
        <v>-3.941654938498484</v>
      </c>
      <c r="AY109" s="53">
        <f t="shared" si="12"/>
        <v>8.7902610857709398</v>
      </c>
      <c r="AZ109" s="53">
        <f>LN(RBA!K122)-LN(RBA!H122)</f>
        <v>2.2025586557367296</v>
      </c>
      <c r="BA109" s="53">
        <f t="shared" si="13"/>
        <v>1.8327063926605547</v>
      </c>
    </row>
    <row r="110" spans="1:53">
      <c r="A110" s="31">
        <v>38442</v>
      </c>
      <c r="B110" s="53">
        <f>filter!E110</f>
        <v>5.33</v>
      </c>
      <c r="C110" s="53">
        <f>(RBA!B123-AVERAGE(RBA!$B$11:$B$192))</f>
        <v>-1.6666996336996309</v>
      </c>
      <c r="D110" s="53">
        <f>(filter!E110-filter!AY110)</f>
        <v>-8.8944640499441618E-2</v>
      </c>
      <c r="E110" s="52">
        <f>(filter!E110-filter!T110)</f>
        <v>-0.13372938011525015</v>
      </c>
      <c r="F110" s="52">
        <f>filter!F110</f>
        <v>5.62</v>
      </c>
      <c r="G110" s="53">
        <f>(RBA!C123-AVERAGE(RBA!$C$11:$C$192))</f>
        <v>-1.6417061311704151</v>
      </c>
      <c r="H110" s="53">
        <f>(filter!F110-filter!AZ110)</f>
        <v>1.3230248081721463E-2</v>
      </c>
      <c r="I110" s="53">
        <f>(filter!F110-filter!U110)</f>
        <v>-3.4239463384492907E-2</v>
      </c>
      <c r="J110" s="53">
        <f>filter!B110</f>
        <v>12.744000658966899</v>
      </c>
      <c r="K110" s="53">
        <f>filter!Q110</f>
        <v>12.742585902380986</v>
      </c>
      <c r="L110" s="53">
        <f>(filter!B110-filter!Q110)*100</f>
        <v>0.14147565859126132</v>
      </c>
      <c r="M110" s="53">
        <f>filter!C110</f>
        <v>12.115677367782787</v>
      </c>
      <c r="N110" s="53">
        <f>filter!R110</f>
        <v>12.120668699550334</v>
      </c>
      <c r="O110" s="53">
        <f>(filter!C110-filter!R110)*100</f>
        <v>-0.49913317675471802</v>
      </c>
      <c r="P110" s="53">
        <f>LN(RBA!G123)</f>
        <v>4.2931954209672663</v>
      </c>
      <c r="Q110" s="53">
        <f>(filter!D110-filter!S110)*100</f>
        <v>-1.3875420363691937</v>
      </c>
      <c r="R110" s="53">
        <f>LN(RBA!F123)</f>
        <v>4.2197529370236104</v>
      </c>
      <c r="S110" s="53">
        <f>RBA!F123/RBA!F119-1</f>
        <v>3.5671557593905057E-2</v>
      </c>
      <c r="T110" s="53">
        <f>filter!I110</f>
        <v>4.1655758192083674</v>
      </c>
      <c r="U110" s="53">
        <f>(filter!I110-AVERAGE(filter!$I$2:$I$179))</f>
        <v>7.192821099991864E-2</v>
      </c>
      <c r="V110" s="53">
        <f>(filter!I110-filter!BA110)</f>
        <v>0.70255611714660215</v>
      </c>
      <c r="W110" s="53">
        <f>(filter!I110-filter!X110)</f>
        <v>-9.9443650522621496E-2</v>
      </c>
      <c r="X110" s="53">
        <f>LN(RBA!H123)</f>
        <v>4.4079380164583828</v>
      </c>
      <c r="Y110" s="53">
        <f>(RBA!H123/RBA!H119-1)*1</f>
        <v>2.3690773067331472E-2</v>
      </c>
      <c r="Z110" s="53">
        <f>filter!J110</f>
        <v>2.9339984846261884</v>
      </c>
      <c r="AA110" s="53">
        <f>(filter!J110-AVERAGE(filter!$J$2:$J$179))</f>
        <v>-1.0942100664916805</v>
      </c>
      <c r="AB110" s="53">
        <f>(filter!J110-filter!BB110)</f>
        <v>-0.3473573813730737</v>
      </c>
      <c r="AC110" s="53">
        <f>(filter!J110-filter!Y110)</f>
        <v>1.3016289553220428E-2</v>
      </c>
      <c r="AD110" s="53">
        <f>filter!K110</f>
        <v>2.5</v>
      </c>
      <c r="AE110" s="53">
        <f>(filter!K110-AVERAGE(filter!$K$2:$K$179))</f>
        <v>-2.2428293208478358</v>
      </c>
      <c r="AF110" s="53">
        <f>(filter!K110-filter!BC110)</f>
        <v>-0.83299763751029587</v>
      </c>
      <c r="AG110" s="53">
        <f>(filter!K110-filter!Z110)</f>
        <v>-0.33440654020351301</v>
      </c>
      <c r="AH110" s="53">
        <f>filter!O110</f>
        <v>1.6666666666666667</v>
      </c>
      <c r="AI110" s="53">
        <f>(filter!O110-AVERAGE(filter!$O$2:$O$179))</f>
        <v>-2.3010008433098577</v>
      </c>
      <c r="AJ110" s="53">
        <f>(filter!O110-filter!BD110)</f>
        <v>-1.0768799684533523</v>
      </c>
      <c r="AK110" s="53">
        <f>(filter!O110-filter!AD110)</f>
        <v>-0.33013421133827014</v>
      </c>
      <c r="AL110" s="53">
        <f>LN(RBA!K123)</f>
        <v>6.6281511585130204</v>
      </c>
      <c r="AM110" s="53">
        <f>LN(RBA!L123)</f>
        <v>7.5836260785968417</v>
      </c>
      <c r="AN110" s="53">
        <f>(filter!L110-filter!AA110)*100</f>
        <v>-1.0770766786112773</v>
      </c>
      <c r="AO110" s="53">
        <f>(filter!M110-filter!AB110)*100</f>
        <v>-1.4596936711841479</v>
      </c>
      <c r="AP110" s="53">
        <f>RBA!O123</f>
        <v>131.28627190492901</v>
      </c>
      <c r="AQ110" s="53">
        <f>RBA!Q123</f>
        <v>0.77893333333333337</v>
      </c>
      <c r="AR110" s="53">
        <f t="shared" si="8"/>
        <v>7.616942620810729E-3</v>
      </c>
      <c r="AS110" s="53">
        <f t="shared" si="9"/>
        <v>1.2838069154399179</v>
      </c>
      <c r="AT110" s="53">
        <f t="shared" si="10"/>
        <v>-4.8773802206629568</v>
      </c>
      <c r="AU110" s="53">
        <f t="shared" si="7"/>
        <v>0.24982981657671557</v>
      </c>
      <c r="AV110" s="53">
        <f>RBA!T123*100</f>
        <v>-1.2039581646412501</v>
      </c>
      <c r="AW110" s="53">
        <f>RBA!U123*100</f>
        <v>1.4743552833967222</v>
      </c>
      <c r="AX110" s="53">
        <f t="shared" si="11"/>
        <v>-1.2065323186544958</v>
      </c>
      <c r="AY110" s="53">
        <f t="shared" si="12"/>
        <v>1.7378328742192028</v>
      </c>
      <c r="AZ110" s="53">
        <f>LN(RBA!K123)-LN(RBA!H123)</f>
        <v>2.2202131420546376</v>
      </c>
      <c r="BA110" s="53">
        <f t="shared" si="13"/>
        <v>1.7654486317908002</v>
      </c>
    </row>
    <row r="111" spans="1:53">
      <c r="A111" s="31">
        <v>38533</v>
      </c>
      <c r="B111" s="53">
        <f>filter!E111</f>
        <v>5.5</v>
      </c>
      <c r="C111" s="53">
        <f>(RBA!B124-AVERAGE(RBA!$B$11:$B$192))</f>
        <v>-1.496699633699631</v>
      </c>
      <c r="D111" s="53">
        <f>(filter!E111-filter!AY111)</f>
        <v>0.16007750124388842</v>
      </c>
      <c r="E111" s="52">
        <f>(filter!E111-filter!T111)</f>
        <v>-1.4902748305077651E-2</v>
      </c>
      <c r="F111" s="52">
        <f>filter!F111</f>
        <v>5.6966666666666663</v>
      </c>
      <c r="G111" s="53">
        <f>(RBA!C124-AVERAGE(RBA!$C$11:$C$192))</f>
        <v>-1.5650394645037489</v>
      </c>
      <c r="H111" s="53">
        <f>(filter!F111-filter!AZ111)</f>
        <v>0.17136493550078225</v>
      </c>
      <c r="I111" s="53">
        <f>(filter!F111-filter!U111)</f>
        <v>-1.4861127990362988E-2</v>
      </c>
      <c r="J111" s="53">
        <f>filter!B111</f>
        <v>12.748510302022428</v>
      </c>
      <c r="K111" s="53">
        <f>filter!Q111</f>
        <v>12.750581482751924</v>
      </c>
      <c r="L111" s="53">
        <f>(filter!B111-filter!Q111)*100</f>
        <v>-0.20711807294961915</v>
      </c>
      <c r="M111" s="53">
        <f>filter!C111</f>
        <v>12.133475070613589</v>
      </c>
      <c r="N111" s="53">
        <f>filter!R111</f>
        <v>12.130996924115786</v>
      </c>
      <c r="O111" s="53">
        <f>(filter!C111-filter!R111)*100</f>
        <v>0.24781464978023138</v>
      </c>
      <c r="P111" s="53">
        <f>LN(RBA!G124)</f>
        <v>4.3579900568456402</v>
      </c>
      <c r="Q111" s="53">
        <f>(filter!D111-filter!S111)*100</f>
        <v>3.1566330654099417</v>
      </c>
      <c r="R111" s="53">
        <f>LN(RBA!F124)</f>
        <v>4.2359460672590634</v>
      </c>
      <c r="S111" s="53">
        <f>RBA!F124/RBA!F120-1</f>
        <v>4.4038837766223082E-2</v>
      </c>
      <c r="T111" s="53">
        <f>filter!I111</f>
        <v>6.4772520941813418</v>
      </c>
      <c r="U111" s="53">
        <f>(filter!I111-AVERAGE(filter!$I$2:$I$179))</f>
        <v>2.3836044859728931</v>
      </c>
      <c r="V111" s="53">
        <f>(filter!I111-filter!BA111)</f>
        <v>3.0465722847424836</v>
      </c>
      <c r="W111" s="53">
        <f>(filter!I111-filter!X111)</f>
        <v>2.1398656825409379</v>
      </c>
      <c r="X111" s="53">
        <f>LN(RBA!H124)</f>
        <v>4.4140096805269327</v>
      </c>
      <c r="Y111" s="53">
        <f>(RBA!H124/RBA!H120-1)*1</f>
        <v>2.4813895781637729E-2</v>
      </c>
      <c r="Z111" s="53">
        <f>filter!J111</f>
        <v>2.4286656274199094</v>
      </c>
      <c r="AA111" s="53">
        <f>(filter!J111-AVERAGE(filter!$J$2:$J$179))</f>
        <v>-1.5995429236979595</v>
      </c>
      <c r="AB111" s="53">
        <f>(filter!J111-filter!BB111)</f>
        <v>-0.81439010088096264</v>
      </c>
      <c r="AC111" s="53">
        <f>(filter!J111-filter!Y111)</f>
        <v>-0.49874037435362206</v>
      </c>
      <c r="AD111" s="53">
        <f>filter!K111</f>
        <v>3</v>
      </c>
      <c r="AE111" s="53">
        <f>(filter!K111-AVERAGE(filter!$K$2:$K$179))</f>
        <v>-1.7428293208478358</v>
      </c>
      <c r="AF111" s="53">
        <f>(filter!K111-filter!BC111)</f>
        <v>-0.26069857682631881</v>
      </c>
      <c r="AG111" s="53">
        <f>(filter!K111-filter!Z111)</f>
        <v>9.4914058566657911E-2</v>
      </c>
      <c r="AH111" s="53">
        <f>filter!O111</f>
        <v>1.8333333333333333</v>
      </c>
      <c r="AI111" s="53">
        <f>(filter!O111-AVERAGE(filter!$O$2:$O$179))</f>
        <v>-2.1343341766431916</v>
      </c>
      <c r="AJ111" s="53">
        <f>(filter!O111-filter!BD111)</f>
        <v>-0.84743787230686496</v>
      </c>
      <c r="AK111" s="53">
        <f>(filter!O111-filter!AD111)</f>
        <v>-0.19537475392640835</v>
      </c>
      <c r="AL111" s="53">
        <f>LN(RBA!K124)</f>
        <v>6.653157179635298</v>
      </c>
      <c r="AM111" s="53">
        <f>LN(RBA!L124)</f>
        <v>7.6060949551729689</v>
      </c>
      <c r="AN111" s="53">
        <f>(filter!L111-filter!AA111)*100</f>
        <v>-1.33462848403747</v>
      </c>
      <c r="AO111" s="53">
        <f>(filter!M111-filter!AB111)*100</f>
        <v>-1.9984764129461929</v>
      </c>
      <c r="AP111" s="53">
        <f>RBA!O124</f>
        <v>131.72977686398048</v>
      </c>
      <c r="AQ111" s="53">
        <f>RBA!Q124</f>
        <v>0.76683333333333337</v>
      </c>
      <c r="AR111" s="53">
        <f t="shared" si="8"/>
        <v>7.591298063402664E-3</v>
      </c>
      <c r="AS111" s="53">
        <f t="shared" si="9"/>
        <v>1.3040643338404694</v>
      </c>
      <c r="AT111" s="53">
        <f t="shared" si="10"/>
        <v>-4.8807526793511373</v>
      </c>
      <c r="AU111" s="53">
        <f t="shared" si="7"/>
        <v>0.26548579805472339</v>
      </c>
      <c r="AV111" s="53">
        <f>RBA!T124*100</f>
        <v>-0.33724586881804797</v>
      </c>
      <c r="AW111" s="53">
        <f>RBA!U124*100</f>
        <v>-1.5655981478007897</v>
      </c>
      <c r="AX111" s="53">
        <f t="shared" si="11"/>
        <v>-0.33982002283129364</v>
      </c>
      <c r="AY111" s="53">
        <f t="shared" si="12"/>
        <v>-1.302120556978309</v>
      </c>
      <c r="AZ111" s="53">
        <f>LN(RBA!K124)-LN(RBA!H124)</f>
        <v>2.2391474991083653</v>
      </c>
      <c r="BA111" s="53">
        <f t="shared" si="13"/>
        <v>1.8934357053727702</v>
      </c>
    </row>
    <row r="112" spans="1:53">
      <c r="A112" s="31">
        <v>38625</v>
      </c>
      <c r="B112" s="53">
        <f>filter!E112</f>
        <v>5.5</v>
      </c>
      <c r="C112" s="53">
        <f>(RBA!B125-AVERAGE(RBA!$B$11:$B$192))</f>
        <v>-1.496699633699631</v>
      </c>
      <c r="D112" s="53">
        <f>(filter!E112-filter!AY112)</f>
        <v>0.23909964298721853</v>
      </c>
      <c r="E112" s="52">
        <f>(filter!E112-filter!T112)</f>
        <v>-6.2680605803544509E-2</v>
      </c>
      <c r="F112" s="52">
        <f>filter!F112</f>
        <v>5.63</v>
      </c>
      <c r="G112" s="53">
        <f>(RBA!C125-AVERAGE(RBA!$C$11:$C$192))</f>
        <v>-1.6317061311704153</v>
      </c>
      <c r="H112" s="53">
        <f>(filter!F112-filter!AZ112)</f>
        <v>0.18616628958651038</v>
      </c>
      <c r="I112" s="53">
        <f>(filter!F112-filter!U112)</f>
        <v>-0.13521187810330115</v>
      </c>
      <c r="J112" s="53">
        <f>filter!B112</f>
        <v>12.759647365762103</v>
      </c>
      <c r="K112" s="53">
        <f>filter!Q112</f>
        <v>12.758510406231146</v>
      </c>
      <c r="L112" s="53">
        <f>(filter!B112-filter!Q112)*100</f>
        <v>0.1136959530956716</v>
      </c>
      <c r="M112" s="53">
        <f>filter!C112</f>
        <v>12.13926488494856</v>
      </c>
      <c r="N112" s="53">
        <f>filter!R112</f>
        <v>12.141228622084343</v>
      </c>
      <c r="O112" s="53">
        <f>(filter!C112-filter!R112)*100</f>
        <v>-0.1963737135783461</v>
      </c>
      <c r="P112" s="53">
        <f>LN(RBA!G125)</f>
        <v>4.3630986247883632</v>
      </c>
      <c r="Q112" s="53">
        <f>(filter!D112-filter!S112)*100</f>
        <v>1.7162563347427273</v>
      </c>
      <c r="R112" s="53">
        <f>LN(RBA!F125)</f>
        <v>4.2486537351661209</v>
      </c>
      <c r="S112" s="53">
        <f>RBA!F125/RBA!F121-1</f>
        <v>5.0074614559955322E-2</v>
      </c>
      <c r="T112" s="53">
        <f>filter!I112</f>
        <v>5.0830671628230029</v>
      </c>
      <c r="U112" s="53">
        <f>(filter!I112-AVERAGE(filter!$I$2:$I$179))</f>
        <v>0.98941955461455411</v>
      </c>
      <c r="V112" s="53">
        <f>(filter!I112-filter!BA112)</f>
        <v>1.6847272460070513</v>
      </c>
      <c r="W112" s="53">
        <f>(filter!I112-filter!X112)</f>
        <v>0.68445726697015452</v>
      </c>
      <c r="X112" s="53">
        <f>LN(RBA!H125)</f>
        <v>4.423648309364701</v>
      </c>
      <c r="Y112" s="53">
        <f>(RBA!H125/RBA!H121-1)*1</f>
        <v>3.0902348578492056E-2</v>
      </c>
      <c r="Z112" s="53">
        <f>filter!J112</f>
        <v>3.8554515351075174</v>
      </c>
      <c r="AA112" s="53">
        <f>(filter!J112-AVERAGE(filter!$J$2:$J$179))</f>
        <v>-0.17275701601035154</v>
      </c>
      <c r="AB112" s="53">
        <f>(filter!J112-filter!BB112)</f>
        <v>0.65069594450503532</v>
      </c>
      <c r="AC112" s="53">
        <f>(filter!J112-filter!Y112)</f>
        <v>0.91987816556317803</v>
      </c>
      <c r="AD112" s="53">
        <f>filter!K112</f>
        <v>3.5</v>
      </c>
      <c r="AE112" s="53">
        <f>(filter!K112-AVERAGE(filter!$K$2:$K$179))</f>
        <v>-1.2428293208478358</v>
      </c>
      <c r="AF112" s="53">
        <f>(filter!K112-filter!BC112)</f>
        <v>0.31160048385765649</v>
      </c>
      <c r="AG112" s="53">
        <f>(filter!K112-filter!Z112)</f>
        <v>0.52838823208906094</v>
      </c>
      <c r="AH112" s="53">
        <f>filter!O112</f>
        <v>2.0277777777777781</v>
      </c>
      <c r="AI112" s="53">
        <f>(filter!O112-AVERAGE(filter!$O$2:$O$179))</f>
        <v>-1.9398897321987465</v>
      </c>
      <c r="AJ112" s="53">
        <f>(filter!O112-filter!BD112)</f>
        <v>-0.59021799838259925</v>
      </c>
      <c r="AK112" s="53">
        <f>(filter!O112-filter!AD112)</f>
        <v>-3.1815480337530122E-2</v>
      </c>
      <c r="AL112" s="53">
        <f>LN(RBA!K125)</f>
        <v>6.6799559061317337</v>
      </c>
      <c r="AM112" s="53">
        <f>LN(RBA!L125)</f>
        <v>7.625458965309365</v>
      </c>
      <c r="AN112" s="53">
        <f>(filter!L112-filter!AA112)*100</f>
        <v>-1.3606572688941831</v>
      </c>
      <c r="AO112" s="53">
        <f>(filter!M112-filter!AB112)*100</f>
        <v>-2.9120225502408559</v>
      </c>
      <c r="AP112" s="53">
        <f>RBA!O125</f>
        <v>132.83389842184678</v>
      </c>
      <c r="AQ112" s="53">
        <f>RBA!Q125</f>
        <v>0.75603333333333333</v>
      </c>
      <c r="AR112" s="53">
        <f t="shared" si="8"/>
        <v>7.5281988399094751E-3</v>
      </c>
      <c r="AS112" s="53">
        <f t="shared" si="9"/>
        <v>1.3226930029540143</v>
      </c>
      <c r="AT112" s="53">
        <f t="shared" si="10"/>
        <v>-4.8890994636699006</v>
      </c>
      <c r="AU112" s="53">
        <f t="shared" si="7"/>
        <v>0.27966981206385649</v>
      </c>
      <c r="AV112" s="53">
        <f>RBA!T125*100</f>
        <v>-0.8346784318763234</v>
      </c>
      <c r="AW112" s="53">
        <f>RBA!U125*100</f>
        <v>-1.4184014009133217</v>
      </c>
      <c r="AX112" s="53">
        <f t="shared" si="11"/>
        <v>-0.83725258588956908</v>
      </c>
      <c r="AY112" s="53">
        <f t="shared" si="12"/>
        <v>-1.154923810090841</v>
      </c>
      <c r="AZ112" s="53">
        <f>LN(RBA!K125)-LN(RBA!H125)</f>
        <v>2.2563075967670327</v>
      </c>
      <c r="BA112" s="53">
        <f t="shared" si="13"/>
        <v>1.7160097658667439</v>
      </c>
    </row>
    <row r="113" spans="1:53">
      <c r="A113" s="31">
        <v>38717</v>
      </c>
      <c r="B113" s="53">
        <f>filter!E113</f>
        <v>5.5</v>
      </c>
      <c r="C113" s="53">
        <f>(RBA!B126-AVERAGE(RBA!$B$11:$B$192))</f>
        <v>-1.496699633699631</v>
      </c>
      <c r="D113" s="53">
        <f>(filter!E113-filter!AY113)</f>
        <v>0.31812178473054864</v>
      </c>
      <c r="E113" s="52">
        <f>(filter!E113-filter!T113)</f>
        <v>-0.10560233150895115</v>
      </c>
      <c r="F113" s="52">
        <f>filter!F113</f>
        <v>5.63</v>
      </c>
      <c r="G113" s="53">
        <f>(RBA!C126-AVERAGE(RBA!$C$11:$C$192))</f>
        <v>-1.6317061311704153</v>
      </c>
      <c r="H113" s="53">
        <f>(filter!F113-filter!AZ113)</f>
        <v>0.26763431033890495</v>
      </c>
      <c r="I113" s="53">
        <f>(filter!F113-filter!U113)</f>
        <v>-0.18387613928174584</v>
      </c>
      <c r="J113" s="53">
        <f>filter!B113</f>
        <v>12.767232954364582</v>
      </c>
      <c r="K113" s="53">
        <f>filter!Q113</f>
        <v>12.766371941842889</v>
      </c>
      <c r="L113" s="53">
        <f>(filter!B113-filter!Q113)*100</f>
        <v>8.6101252169257236E-2</v>
      </c>
      <c r="M113" s="53">
        <f>filter!C113</f>
        <v>12.141544791002381</v>
      </c>
      <c r="N113" s="53">
        <f>filter!R113</f>
        <v>12.151353861073167</v>
      </c>
      <c r="O113" s="53">
        <f>(filter!C113-filter!R113)*100</f>
        <v>-0.98090700707853529</v>
      </c>
      <c r="P113" s="53">
        <f>LN(RBA!G126)</f>
        <v>4.3882571844245177</v>
      </c>
      <c r="Q113" s="53">
        <f>(filter!D113-filter!S113)*100</f>
        <v>2.2774605823442151</v>
      </c>
      <c r="R113" s="53">
        <f>LN(RBA!F126)</f>
        <v>4.2620645018175534</v>
      </c>
      <c r="S113" s="53">
        <f>RBA!F126/RBA!F122-1</f>
        <v>5.4140248480943898E-2</v>
      </c>
      <c r="T113" s="53">
        <f>filter!I113</f>
        <v>5.3643066605729794</v>
      </c>
      <c r="U113" s="53">
        <f>(filter!I113-AVERAGE(filter!$I$2:$I$179))</f>
        <v>1.2706590523645307</v>
      </c>
      <c r="V113" s="53">
        <f>(filter!I113-filter!BA113)</f>
        <v>1.9983066363799349</v>
      </c>
      <c r="W113" s="53">
        <f>(filter!I113-filter!X113)</f>
        <v>0.91707567252908184</v>
      </c>
      <c r="X113" s="53">
        <f>LN(RBA!H126)</f>
        <v>4.4284330074880369</v>
      </c>
      <c r="Y113" s="53">
        <f>(RBA!H126/RBA!H122-1)*1</f>
        <v>2.8220858895705581E-2</v>
      </c>
      <c r="Z113" s="53">
        <f>filter!J113</f>
        <v>1.9138792493345012</v>
      </c>
      <c r="AA113" s="53">
        <f>(filter!J113-AVERAGE(filter!$J$2:$J$179))</f>
        <v>-2.1143293017833678</v>
      </c>
      <c r="AB113" s="53">
        <f>(filter!J113-filter!BB113)</f>
        <v>-1.2525762035695909</v>
      </c>
      <c r="AC113" s="53">
        <f>(filter!J113-filter!Y113)</f>
        <v>-1.0302800863140478</v>
      </c>
      <c r="AD113" s="53">
        <f>filter!K113</f>
        <v>4</v>
      </c>
      <c r="AE113" s="53">
        <f>(filter!K113-AVERAGE(filter!$K$2:$K$179))</f>
        <v>-0.74282932084783582</v>
      </c>
      <c r="AF113" s="53">
        <f>(filter!K113-filter!BC113)</f>
        <v>0.88389954454163444</v>
      </c>
      <c r="AG113" s="53">
        <f>(filter!K113-filter!Z113)</f>
        <v>0.97200259639553011</v>
      </c>
      <c r="AH113" s="53">
        <f>filter!O113</f>
        <v>2.3611111111111112</v>
      </c>
      <c r="AI113" s="53">
        <f>(filter!O113-AVERAGE(filter!$O$2:$O$179))</f>
        <v>-1.6065563988654135</v>
      </c>
      <c r="AJ113" s="53">
        <f>(filter!O113-filter!BD113)</f>
        <v>-0.19410923556944537</v>
      </c>
      <c r="AK113" s="53">
        <f>(filter!O113-filter!AD113)</f>
        <v>0.27477025602778449</v>
      </c>
      <c r="AL113" s="53">
        <f>LN(RBA!K126)</f>
        <v>6.6977327690756887</v>
      </c>
      <c r="AM113" s="53">
        <f>LN(RBA!L126)</f>
        <v>7.6403678542968407</v>
      </c>
      <c r="AN113" s="53">
        <f>(filter!L113-filter!AA113)*100</f>
        <v>-2.2416293558745082</v>
      </c>
      <c r="AO113" s="53">
        <f>(filter!M113-filter!AB113)*100</f>
        <v>-4.3361370335707861</v>
      </c>
      <c r="AP113" s="53">
        <f>RBA!O126</f>
        <v>132.49725534458875</v>
      </c>
      <c r="AQ113" s="53">
        <f>RBA!Q126</f>
        <v>0.74043333333333339</v>
      </c>
      <c r="AR113" s="53">
        <f t="shared" si="8"/>
        <v>7.5473261495060881E-3</v>
      </c>
      <c r="AS113" s="53">
        <f t="shared" si="9"/>
        <v>1.3505604826002791</v>
      </c>
      <c r="AT113" s="53">
        <f t="shared" si="10"/>
        <v>-4.8865619308312693</v>
      </c>
      <c r="AU113" s="53">
        <f t="shared" si="7"/>
        <v>0.30051967858666989</v>
      </c>
      <c r="AV113" s="53">
        <f>RBA!T126*100</f>
        <v>0.2537532838631229</v>
      </c>
      <c r="AW113" s="53">
        <f>RBA!U126*100</f>
        <v>-2.0849866522813287</v>
      </c>
      <c r="AX113" s="53">
        <f t="shared" si="11"/>
        <v>0.25117912984987723</v>
      </c>
      <c r="AY113" s="53">
        <f t="shared" si="12"/>
        <v>-1.8215090614588481</v>
      </c>
      <c r="AZ113" s="53">
        <f>LN(RBA!K126)-LN(RBA!H126)</f>
        <v>2.2692997615876518</v>
      </c>
      <c r="BA113" s="53">
        <f t="shared" si="13"/>
        <v>1.2992164820619045</v>
      </c>
    </row>
    <row r="114" spans="1:53">
      <c r="A114" s="31">
        <v>38807</v>
      </c>
      <c r="B114" s="53">
        <f>filter!E114</f>
        <v>5.5</v>
      </c>
      <c r="C114" s="53">
        <f>(RBA!B127-AVERAGE(RBA!$B$11:$B$192))</f>
        <v>-1.496699633699631</v>
      </c>
      <c r="D114" s="53">
        <f>(filter!E114-filter!AY114)</f>
        <v>0.39714392647387875</v>
      </c>
      <c r="E114" s="52">
        <f>(filter!E114-filter!T114)</f>
        <v>-0.14216812894096886</v>
      </c>
      <c r="F114" s="52">
        <f>filter!F114</f>
        <v>5.6166666666666671</v>
      </c>
      <c r="G114" s="53">
        <f>(RBA!C127-AVERAGE(RBA!$C$11:$C$192))</f>
        <v>-1.6450394645037481</v>
      </c>
      <c r="H114" s="53">
        <f>(filter!F114-filter!AZ114)</f>
        <v>0.33576899775796676</v>
      </c>
      <c r="I114" s="53">
        <f>(filter!F114-filter!U114)</f>
        <v>-0.23935382966031593</v>
      </c>
      <c r="J114" s="53">
        <f>filter!B114</f>
        <v>12.768225213117566</v>
      </c>
      <c r="K114" s="53">
        <f>filter!Q114</f>
        <v>12.774166069211091</v>
      </c>
      <c r="L114" s="53">
        <f>(filter!B114-filter!Q114)*100</f>
        <v>-0.59408560935256816</v>
      </c>
      <c r="M114" s="53">
        <f>filter!C114</f>
        <v>12.152851177620786</v>
      </c>
      <c r="N114" s="53">
        <f>filter!R114</f>
        <v>12.161361481363706</v>
      </c>
      <c r="O114" s="53">
        <f>(filter!C114-filter!R114)*100</f>
        <v>-0.85103037429199446</v>
      </c>
      <c r="P114" s="53">
        <f>LN(RBA!G127)</f>
        <v>4.4127982933406349</v>
      </c>
      <c r="Q114" s="53">
        <f>(filter!D114-filter!S114)*100</f>
        <v>2.7849557544651127</v>
      </c>
      <c r="R114" s="53">
        <f>LN(RBA!F127)</f>
        <v>4.2736371547690535</v>
      </c>
      <c r="S114" s="53">
        <f>RBA!F127/RBA!F123-1</f>
        <v>5.5362402842584535E-2</v>
      </c>
      <c r="T114" s="53">
        <f>filter!I114</f>
        <v>4.6290611805997761</v>
      </c>
      <c r="U114" s="53">
        <f>(filter!I114-AVERAGE(filter!$I$2:$I$179))</f>
        <v>0.53541357239132736</v>
      </c>
      <c r="V114" s="53">
        <f>(filter!I114-filter!BA114)</f>
        <v>1.2954010490296386</v>
      </c>
      <c r="W114" s="53">
        <f>(filter!I114-filter!X114)</f>
        <v>0.14684264091879307</v>
      </c>
      <c r="X114" s="53">
        <f>LN(RBA!H127)</f>
        <v>4.4367515343631281</v>
      </c>
      <c r="Y114" s="53">
        <f>(RBA!H127/RBA!H123-1)*1</f>
        <v>2.923264311814866E-2</v>
      </c>
      <c r="Z114" s="53">
        <f>filter!J114</f>
        <v>3.3274107500363255</v>
      </c>
      <c r="AA114" s="53">
        <f>(filter!J114-AVERAGE(filter!$J$2:$J$179))</f>
        <v>-0.70079780108154344</v>
      </c>
      <c r="AB114" s="53">
        <f>(filter!J114-filter!BB114)</f>
        <v>0.19925543483062347</v>
      </c>
      <c r="AC114" s="53">
        <f>(filter!J114-filter!Y114)</f>
        <v>0.37499688883353199</v>
      </c>
      <c r="AD114" s="53">
        <f>filter!K114</f>
        <v>4.583333333333333</v>
      </c>
      <c r="AE114" s="53">
        <f>(filter!K114-AVERAGE(filter!$K$2:$K$179))</f>
        <v>-0.15949598751450278</v>
      </c>
      <c r="AF114" s="53">
        <f>(filter!K114-filter!BC114)</f>
        <v>1.5395319385589437</v>
      </c>
      <c r="AG114" s="53">
        <f>(filter!K114-filter!Z114)</f>
        <v>1.5147468582061769</v>
      </c>
      <c r="AH114" s="53">
        <f>filter!O114</f>
        <v>2.7222222222222219</v>
      </c>
      <c r="AI114" s="53">
        <f>(filter!O114-AVERAGE(filter!$O$2:$O$179))</f>
        <v>-1.2454452877543027</v>
      </c>
      <c r="AJ114" s="53">
        <f>(filter!O114-filter!BD114)</f>
        <v>0.22977730502148619</v>
      </c>
      <c r="AK114" s="53">
        <f>(filter!O114-filter!AD114)</f>
        <v>0.61640676422194751</v>
      </c>
      <c r="AL114" s="53">
        <f>LN(RBA!K127)</f>
        <v>6.727248474528607</v>
      </c>
      <c r="AM114" s="53">
        <f>LN(RBA!L127)</f>
        <v>7.6690236178641555</v>
      </c>
      <c r="AN114" s="53">
        <f>(filter!L114-filter!AA114)*100</f>
        <v>-1.9056331580697083</v>
      </c>
      <c r="AO114" s="53">
        <f>(filter!M114-filter!AB114)*100</f>
        <v>-4.4495797555494931</v>
      </c>
      <c r="AP114" s="53">
        <f>RBA!O127</f>
        <v>130.74031118534239</v>
      </c>
      <c r="AQ114" s="53">
        <f>RBA!Q127</f>
        <v>0.73503333333333332</v>
      </c>
      <c r="AR114" s="53">
        <f t="shared" si="8"/>
        <v>7.6487503428254991E-3</v>
      </c>
      <c r="AS114" s="53">
        <f t="shared" si="9"/>
        <v>1.3604825177996462</v>
      </c>
      <c r="AT114" s="53">
        <f t="shared" si="10"/>
        <v>-4.8732129983664105</v>
      </c>
      <c r="AU114" s="53">
        <f t="shared" si="7"/>
        <v>0.30783942932372443</v>
      </c>
      <c r="AV114" s="53">
        <f>RBA!T127*100</f>
        <v>1.3348932464858798</v>
      </c>
      <c r="AW114" s="53">
        <f>RBA!U127*100</f>
        <v>-0.73197507370545978</v>
      </c>
      <c r="AX114" s="53">
        <f t="shared" si="11"/>
        <v>1.332319092472634</v>
      </c>
      <c r="AY114" s="53">
        <f t="shared" si="12"/>
        <v>-0.4684974828829791</v>
      </c>
      <c r="AZ114" s="53">
        <f>LN(RBA!K127)-LN(RBA!H127)</f>
        <v>2.2904969401654789</v>
      </c>
      <c r="BA114" s="53">
        <f t="shared" si="13"/>
        <v>2.1197178577827103</v>
      </c>
    </row>
    <row r="115" spans="1:53">
      <c r="A115" s="31">
        <v>38898</v>
      </c>
      <c r="B115" s="53">
        <f>filter!E115</f>
        <v>5.66</v>
      </c>
      <c r="C115" s="53">
        <f>(RBA!B128-AVERAGE(RBA!$B$11:$B$192))</f>
        <v>-1.3366996336996309</v>
      </c>
      <c r="D115" s="53">
        <f>(filter!E115-filter!AY115)</f>
        <v>0.636166068217209</v>
      </c>
      <c r="E115" s="52">
        <f>(filter!E115-filter!T115)</f>
        <v>-1.0812200162076735E-2</v>
      </c>
      <c r="F115" s="52">
        <f>filter!F115</f>
        <v>5.84</v>
      </c>
      <c r="G115" s="53">
        <f>(RBA!C128-AVERAGE(RBA!$C$11:$C$192))</f>
        <v>-1.4217061311704153</v>
      </c>
      <c r="H115" s="53">
        <f>(filter!F115-filter!AZ115)</f>
        <v>0.64057035184369582</v>
      </c>
      <c r="I115" s="53">
        <f>(filter!F115-filter!U115)</f>
        <v>-5.0029944786582625E-2</v>
      </c>
      <c r="J115" s="53">
        <f>filter!B115</f>
        <v>12.770511071544281</v>
      </c>
      <c r="K115" s="53">
        <f>filter!Q115</f>
        <v>12.78189330609252</v>
      </c>
      <c r="L115" s="53">
        <f>(filter!B115-filter!Q115)*100</f>
        <v>-1.1382234548239722</v>
      </c>
      <c r="M115" s="53">
        <f>filter!C115</f>
        <v>12.16853691200107</v>
      </c>
      <c r="N115" s="53">
        <f>filter!R115</f>
        <v>12.171234192568615</v>
      </c>
      <c r="O115" s="53">
        <f>(filter!C115-filter!R115)*100</f>
        <v>-0.26972805675455902</v>
      </c>
      <c r="P115" s="53">
        <f>LN(RBA!G128)</f>
        <v>4.4164280613912137</v>
      </c>
      <c r="Q115" s="53">
        <f>(filter!D115-filter!S115)*100</f>
        <v>1.2193836112890821</v>
      </c>
      <c r="R115" s="53">
        <f>LN(RBA!F128)</f>
        <v>4.2835955822520084</v>
      </c>
      <c r="S115" s="53">
        <f>RBA!F128/RBA!F124-1</f>
        <v>4.8803001172334382E-2</v>
      </c>
      <c r="T115" s="53">
        <f>filter!I115</f>
        <v>3.9833709931820498</v>
      </c>
      <c r="U115" s="53">
        <f>(filter!I115-AVERAGE(filter!$I$2:$I$179))</f>
        <v>-0.11027661502639896</v>
      </c>
      <c r="V115" s="53">
        <f>(filter!I115-filter!BA115)</f>
        <v>0.68205075423481887</v>
      </c>
      <c r="W115" s="53">
        <f>(filter!I115-filter!X115)</f>
        <v>-0.51974358134481635</v>
      </c>
      <c r="X115" s="53">
        <f>LN(RBA!H128)</f>
        <v>4.4531838289902099</v>
      </c>
      <c r="Y115" s="53">
        <f>(RBA!H128/RBA!H124-1)*1</f>
        <v>3.9951573849879018E-2</v>
      </c>
      <c r="Z115" s="53">
        <f>filter!J115</f>
        <v>6.5729178508326598</v>
      </c>
      <c r="AA115" s="53">
        <f>(filter!J115-AVERAGE(filter!$J$2:$J$179))</f>
        <v>2.5447092997147909</v>
      </c>
      <c r="AB115" s="53">
        <f>(filter!J115-filter!BB115)</f>
        <v>3.4830626733253478</v>
      </c>
      <c r="AC115" s="53">
        <f>(filter!J115-filter!Y115)</f>
        <v>3.6139748685628996</v>
      </c>
      <c r="AD115" s="53">
        <f>filter!K115</f>
        <v>5</v>
      </c>
      <c r="AE115" s="53">
        <f>(filter!K115-AVERAGE(filter!$K$2:$K$179))</f>
        <v>0.25717067915216418</v>
      </c>
      <c r="AF115" s="53">
        <f>(filter!K115-filter!BC115)</f>
        <v>2.0284976659095868</v>
      </c>
      <c r="AG115" s="53">
        <f>(filter!K115-filter!Z115)</f>
        <v>1.9116698892850335</v>
      </c>
      <c r="AH115" s="53">
        <f>filter!O115</f>
        <v>3.0555555555555554</v>
      </c>
      <c r="AI115" s="53">
        <f>(filter!O115-AVERAGE(filter!$O$2:$O$179))</f>
        <v>-0.91211195442096926</v>
      </c>
      <c r="AJ115" s="53">
        <f>(filter!O115-filter!BD115)</f>
        <v>0.62588606783464051</v>
      </c>
      <c r="AK115" s="53">
        <f>(filter!O115-filter!AD115)</f>
        <v>0.94050217744290832</v>
      </c>
      <c r="AL115" s="53">
        <f>LN(RBA!K128)</f>
        <v>6.7558143225834346</v>
      </c>
      <c r="AM115" s="53">
        <f>LN(RBA!L128)</f>
        <v>7.7068522015719498</v>
      </c>
      <c r="AN115" s="53">
        <f>(filter!L115-filter!AA115)*100</f>
        <v>-1.624296667073466</v>
      </c>
      <c r="AO115" s="53">
        <f>(filter!M115-filter!AB115)*100</f>
        <v>-3.7060055399563474</v>
      </c>
      <c r="AP115" s="53">
        <f>RBA!O128</f>
        <v>131.19935894799556</v>
      </c>
      <c r="AQ115" s="53">
        <f>RBA!Q128</f>
        <v>0.75369999999999993</v>
      </c>
      <c r="AR115" s="53">
        <f t="shared" si="8"/>
        <v>7.6219884610593041E-3</v>
      </c>
      <c r="AS115" s="53">
        <f t="shared" si="9"/>
        <v>1.3267878466233252</v>
      </c>
      <c r="AT115" s="53">
        <f t="shared" si="10"/>
        <v>-4.8767179904309446</v>
      </c>
      <c r="AU115" s="53">
        <f t="shared" si="7"/>
        <v>0.28276086813271301</v>
      </c>
      <c r="AV115" s="53">
        <f>RBA!T128*100</f>
        <v>-0.35049920645340293</v>
      </c>
      <c r="AW115" s="53">
        <f>RBA!U128*100</f>
        <v>2.5078561191011541</v>
      </c>
      <c r="AX115" s="53">
        <f t="shared" si="11"/>
        <v>-0.35307336046664861</v>
      </c>
      <c r="AY115" s="53">
        <f t="shared" si="12"/>
        <v>2.7713337099236348</v>
      </c>
      <c r="AZ115" s="53">
        <f>LN(RBA!K128)-LN(RBA!H128)</f>
        <v>2.3026304935932247</v>
      </c>
      <c r="BA115" s="53">
        <f t="shared" si="13"/>
        <v>1.2133553427745802</v>
      </c>
    </row>
    <row r="116" spans="1:53">
      <c r="A116" s="31">
        <v>38990</v>
      </c>
      <c r="B116" s="53">
        <f>filter!E116</f>
        <v>5.913333333333334</v>
      </c>
      <c r="C116" s="53">
        <f>(RBA!B129-AVERAGE(RBA!$B$11:$B$192))</f>
        <v>-1.083366300366297</v>
      </c>
      <c r="D116" s="53">
        <f>(filter!E116-filter!AY116)</f>
        <v>0.96852154329387297</v>
      </c>
      <c r="E116" s="52">
        <f>(filter!E116-filter!T116)</f>
        <v>0.22345344117917065</v>
      </c>
      <c r="F116" s="52">
        <f>filter!F116</f>
        <v>6.1499999999999995</v>
      </c>
      <c r="G116" s="53">
        <f>(RBA!C129-AVERAGE(RBA!$C$11:$C$192))</f>
        <v>-1.1117061311704157</v>
      </c>
      <c r="H116" s="53">
        <f>(filter!F116-filter!AZ116)</f>
        <v>1.03203837259609</v>
      </c>
      <c r="I116" s="53">
        <f>(filter!F116-filter!U116)</f>
        <v>0.23586011593542366</v>
      </c>
      <c r="J116" s="53">
        <f>filter!B116</f>
        <v>12.78525293717451</v>
      </c>
      <c r="K116" s="53">
        <f>filter!Q116</f>
        <v>12.789550457208881</v>
      </c>
      <c r="L116" s="53">
        <f>(filter!B116-filter!Q116)*100</f>
        <v>-0.429752003437045</v>
      </c>
      <c r="M116" s="53">
        <f>filter!C116</f>
        <v>12.179641397388572</v>
      </c>
      <c r="N116" s="53">
        <f>filter!R116</f>
        <v>12.180949385360712</v>
      </c>
      <c r="O116" s="53">
        <f>(filter!C116-filter!R116)*100</f>
        <v>-0.13079879721402676</v>
      </c>
      <c r="P116" s="53">
        <f>LN(RBA!G129)</f>
        <v>4.4272389774954295</v>
      </c>
      <c r="Q116" s="53">
        <f>(filter!D116-filter!S116)*100</f>
        <v>0.39828322212089873</v>
      </c>
      <c r="R116" s="53">
        <f>LN(RBA!F129)</f>
        <v>4.2975463958340008</v>
      </c>
      <c r="S116" s="53">
        <f>RBA!F129/RBA!F125-1</f>
        <v>5.0107626838962638E-2</v>
      </c>
      <c r="T116" s="53">
        <f>filter!I116</f>
        <v>5.5803254327969523</v>
      </c>
      <c r="U116" s="53">
        <f>(filter!I116-AVERAGE(filter!$I$2:$I$179))</f>
        <v>1.4866778245885035</v>
      </c>
      <c r="V116" s="53">
        <f>(filter!I116-filter!BA116)</f>
        <v>2.3113450864726284</v>
      </c>
      <c r="W116" s="53">
        <f>(filter!I116-filter!X116)</f>
        <v>1.0707725398020713</v>
      </c>
      <c r="X116" s="53">
        <f>LN(RBA!H129)</f>
        <v>4.4624538837864964</v>
      </c>
      <c r="Y116" s="53">
        <f>(RBA!H129/RBA!H125-1)*1</f>
        <v>3.9568345323740983E-2</v>
      </c>
      <c r="Z116" s="53">
        <f>filter!J116</f>
        <v>3.7080219185146044</v>
      </c>
      <c r="AA116" s="53">
        <f>(filter!J116-AVERAGE(filter!$J$2:$J$179))</f>
        <v>-0.32018663260326452</v>
      </c>
      <c r="AB116" s="53">
        <f>(filter!J116-filter!BB116)</f>
        <v>0.65646687870568332</v>
      </c>
      <c r="AC116" s="53">
        <f>(filter!J116-filter!Y116)</f>
        <v>0.74543481054694771</v>
      </c>
      <c r="AD116" s="53">
        <f>filter!K116</f>
        <v>5.25</v>
      </c>
      <c r="AE116" s="53">
        <f>(filter!K116-AVERAGE(filter!$K$2:$K$179))</f>
        <v>0.50717067915216418</v>
      </c>
      <c r="AF116" s="53">
        <f>(filter!K116-filter!BC116)</f>
        <v>2.350796726593563</v>
      </c>
      <c r="AG116" s="53">
        <f>(filter!K116-filter!Z116)</f>
        <v>2.1668738446097517</v>
      </c>
      <c r="AH116" s="53">
        <f>filter!O116</f>
        <v>3.25</v>
      </c>
      <c r="AI116" s="53">
        <f>(filter!O116-AVERAGE(filter!$O$2:$O$179))</f>
        <v>-0.71766750997652462</v>
      </c>
      <c r="AJ116" s="53">
        <f>(filter!O116-filter!BD116)</f>
        <v>0.883105941758906</v>
      </c>
      <c r="AK116" s="53">
        <f>(filter!O116-filter!AD116)</f>
        <v>1.1385238191054214</v>
      </c>
      <c r="AL116" s="53">
        <f>LN(RBA!K129)</f>
        <v>6.7780975170108357</v>
      </c>
      <c r="AM116" s="53">
        <f>LN(RBA!L129)</f>
        <v>7.7326445022344368</v>
      </c>
      <c r="AN116" s="53">
        <f>(filter!L116-filter!AA116)*100</f>
        <v>-1.9324664859838414</v>
      </c>
      <c r="AO116" s="53">
        <f>(filter!M116-filter!AB116)*100</f>
        <v>-4.2197930978661979</v>
      </c>
      <c r="AP116" s="53">
        <f>RBA!O129</f>
        <v>133.73462134533872</v>
      </c>
      <c r="AQ116" s="53">
        <f>RBA!Q129</f>
        <v>0.75883333333333347</v>
      </c>
      <c r="AR116" s="53">
        <f t="shared" si="8"/>
        <v>7.4774952808796709E-3</v>
      </c>
      <c r="AS116" s="53">
        <f t="shared" si="9"/>
        <v>1.3178124313639357</v>
      </c>
      <c r="AT116" s="53">
        <f t="shared" si="10"/>
        <v>-4.895857398569742</v>
      </c>
      <c r="AU116" s="53">
        <f t="shared" si="7"/>
        <v>0.27597311287540982</v>
      </c>
      <c r="AV116" s="53">
        <f>RBA!T129*100</f>
        <v>-1.9139408138797442</v>
      </c>
      <c r="AW116" s="53">
        <f>RBA!U129*100</f>
        <v>0.67877552573031852</v>
      </c>
      <c r="AX116" s="53">
        <f t="shared" si="11"/>
        <v>-1.91651496789299</v>
      </c>
      <c r="AY116" s="53">
        <f t="shared" si="12"/>
        <v>0.9422531165527992</v>
      </c>
      <c r="AZ116" s="53">
        <f>LN(RBA!K129)-LN(RBA!H129)</f>
        <v>2.3156436332243393</v>
      </c>
      <c r="BA116" s="53">
        <f t="shared" si="13"/>
        <v>1.3013139631114612</v>
      </c>
    </row>
    <row r="117" spans="1:53">
      <c r="A117" s="31">
        <v>39082</v>
      </c>
      <c r="B117" s="53">
        <f>filter!E117</f>
        <v>6.1466666666666674</v>
      </c>
      <c r="C117" s="53">
        <f>(RBA!B130-AVERAGE(RBA!$B$11:$B$192))</f>
        <v>-0.8500329670329636</v>
      </c>
      <c r="D117" s="53">
        <f>(filter!E117-filter!AY117)</f>
        <v>1.2808770183705365</v>
      </c>
      <c r="E117" s="52">
        <f>(filter!E117-filter!T117)</f>
        <v>0.44895687239265047</v>
      </c>
      <c r="F117" s="52">
        <f>filter!F117</f>
        <v>6.3466666666666667</v>
      </c>
      <c r="G117" s="53">
        <f>(RBA!C130-AVERAGE(RBA!$C$11:$C$192))</f>
        <v>-0.91503946450374851</v>
      </c>
      <c r="H117" s="53">
        <f>(filter!F117-filter!AZ117)</f>
        <v>1.3101730600151518</v>
      </c>
      <c r="I117" s="53">
        <f>(filter!F117-filter!U117)</f>
        <v>0.42011222181716423</v>
      </c>
      <c r="J117" s="53">
        <f>filter!B117</f>
        <v>12.79802285306911</v>
      </c>
      <c r="K117" s="53">
        <f>filter!Q117</f>
        <v>12.797127213385282</v>
      </c>
      <c r="L117" s="53">
        <f>(filter!B117-filter!Q117)*100</f>
        <v>8.9563968382755377E-2</v>
      </c>
      <c r="M117" s="53">
        <f>filter!C117</f>
        <v>12.192435075156792</v>
      </c>
      <c r="N117" s="53">
        <f>filter!R117</f>
        <v>12.190482764612456</v>
      </c>
      <c r="O117" s="53">
        <f>(filter!C117-filter!R117)*100</f>
        <v>0.19523105443361999</v>
      </c>
      <c r="P117" s="53">
        <f>LN(RBA!G130)</f>
        <v>4.4578295980893818</v>
      </c>
      <c r="Q117" s="53">
        <f>(filter!D117-filter!S117)*100</f>
        <v>1.589038293200673</v>
      </c>
      <c r="R117" s="53">
        <f>LN(RBA!F130)</f>
        <v>4.3107360383528093</v>
      </c>
      <c r="S117" s="53">
        <f>RBA!F130/RBA!F126-1</f>
        <v>4.9875448371893727E-2</v>
      </c>
      <c r="T117" s="53">
        <f>filter!I117</f>
        <v>5.2758570075235811</v>
      </c>
      <c r="U117" s="53">
        <f>(filter!I117-AVERAGE(filter!$I$2:$I$179))</f>
        <v>1.1822093993151324</v>
      </c>
      <c r="V117" s="53">
        <f>(filter!I117-filter!BA117)</f>
        <v>2.0392165538221638</v>
      </c>
      <c r="W117" s="53">
        <f>(filter!I117-filter!X117)</f>
        <v>0.77501455176355982</v>
      </c>
      <c r="X117" s="53">
        <f>LN(RBA!H130)</f>
        <v>4.4612998155683892</v>
      </c>
      <c r="Y117" s="53">
        <f>(RBA!H130/RBA!H126-1)*1</f>
        <v>3.3412887828162319E-2</v>
      </c>
      <c r="Z117" s="53">
        <f>filter!J117</f>
        <v>-0.46162728724270025</v>
      </c>
      <c r="AA117" s="53">
        <f>(filter!J117-AVERAGE(filter!$J$2:$J$179))</f>
        <v>-4.4898358383605688</v>
      </c>
      <c r="AB117" s="53">
        <f>(filter!J117-filter!BB117)</f>
        <v>-3.4748821893532313</v>
      </c>
      <c r="AC117" s="53">
        <f>(filter!J117-filter!Y117)</f>
        <v>-3.4260726689502428</v>
      </c>
      <c r="AD117" s="53">
        <f>filter!K117</f>
        <v>5.25</v>
      </c>
      <c r="AE117" s="53">
        <f>(filter!K117-AVERAGE(filter!$K$2:$K$179))</f>
        <v>0.50717067915216418</v>
      </c>
      <c r="AF117" s="53">
        <f>(filter!K117-filter!BC117)</f>
        <v>2.4230957872775392</v>
      </c>
      <c r="AG117" s="53">
        <f>(filter!K117-filter!Z117)</f>
        <v>2.199932752143849</v>
      </c>
      <c r="AH117" s="53">
        <f>filter!O117</f>
        <v>3.25</v>
      </c>
      <c r="AI117" s="53">
        <f>(filter!O117-AVERAGE(filter!$O$2:$O$179))</f>
        <v>-0.71766750997652462</v>
      </c>
      <c r="AJ117" s="53">
        <f>(filter!O117-filter!BD117)</f>
        <v>0.94588137123872684</v>
      </c>
      <c r="AK117" s="53">
        <f>(filter!O117-filter!AD117)</f>
        <v>1.1569067543188956</v>
      </c>
      <c r="AL117" s="53">
        <f>LN(RBA!K130)</f>
        <v>6.8023158713235299</v>
      </c>
      <c r="AM117" s="53">
        <f>LN(RBA!L130)</f>
        <v>7.7620208086849338</v>
      </c>
      <c r="AN117" s="53">
        <f>(filter!L117-filter!AA117)*100</f>
        <v>-2.0089130582763737</v>
      </c>
      <c r="AO117" s="53">
        <f>(filter!M117-filter!AB117)*100</f>
        <v>-4.420065684980834</v>
      </c>
      <c r="AP117" s="53">
        <f>RBA!O130</f>
        <v>135.10857977019742</v>
      </c>
      <c r="AQ117" s="53">
        <f>RBA!Q130</f>
        <v>0.78183333333333327</v>
      </c>
      <c r="AR117" s="53">
        <f t="shared" si="8"/>
        <v>7.401454457599016E-3</v>
      </c>
      <c r="AS117" s="53">
        <f t="shared" si="9"/>
        <v>1.2790449797484547</v>
      </c>
      <c r="AT117" s="53">
        <f t="shared" si="10"/>
        <v>-4.9060787497609128</v>
      </c>
      <c r="AU117" s="53">
        <f t="shared" si="7"/>
        <v>0.24611368988173415</v>
      </c>
      <c r="AV117" s="53">
        <f>RBA!T130*100</f>
        <v>-1.0221351191170847</v>
      </c>
      <c r="AW117" s="53">
        <f>RBA!U130*100</f>
        <v>2.9859422993675668</v>
      </c>
      <c r="AX117" s="53">
        <f t="shared" si="11"/>
        <v>-1.0247092731303304</v>
      </c>
      <c r="AY117" s="53">
        <f t="shared" si="12"/>
        <v>3.2494198901900475</v>
      </c>
      <c r="AZ117" s="53">
        <f>LN(RBA!K130)-LN(RBA!H130)</f>
        <v>2.3410160557551407</v>
      </c>
      <c r="BA117" s="53">
        <f t="shared" si="13"/>
        <v>2.5372422530801408</v>
      </c>
    </row>
    <row r="118" spans="1:53">
      <c r="A118" s="31">
        <v>39172</v>
      </c>
      <c r="B118" s="53">
        <f>filter!E118</f>
        <v>6.25</v>
      </c>
      <c r="C118" s="53">
        <f>(RBA!B131-AVERAGE(RBA!$B$11:$B$192))</f>
        <v>-0.74669963369963099</v>
      </c>
      <c r="D118" s="53">
        <f>(filter!E118-filter!AY118)</f>
        <v>1.4632324934471992</v>
      </c>
      <c r="E118" s="52">
        <f>(filter!E118-filter!T118)</f>
        <v>0.55721984572083638</v>
      </c>
      <c r="F118" s="52">
        <f>filter!F118</f>
        <v>6.41</v>
      </c>
      <c r="G118" s="53">
        <f>(RBA!C131-AVERAGE(RBA!$C$11:$C$192))</f>
        <v>-0.85170613117041505</v>
      </c>
      <c r="H118" s="53">
        <f>(filter!F118-filter!AZ118)</f>
        <v>1.4549744141008798</v>
      </c>
      <c r="I118" s="53">
        <f>(filter!F118-filter!U118)</f>
        <v>0.48437482959763756</v>
      </c>
      <c r="J118" s="53">
        <f>filter!B118</f>
        <v>12.811781085066215</v>
      </c>
      <c r="K118" s="53">
        <f>filter!Q118</f>
        <v>12.804610579496815</v>
      </c>
      <c r="L118" s="53">
        <f>(filter!B118-filter!Q118)*100</f>
        <v>0.71705055694000208</v>
      </c>
      <c r="M118" s="53">
        <f>filter!C118</f>
        <v>12.213336201918356</v>
      </c>
      <c r="N118" s="53">
        <f>filter!R118</f>
        <v>12.199809217703823</v>
      </c>
      <c r="O118" s="53">
        <f>(filter!C118-filter!R118)*100</f>
        <v>1.3526984214532689</v>
      </c>
      <c r="P118" s="53">
        <f>LN(RBA!G131)</f>
        <v>4.4886363697321396</v>
      </c>
      <c r="Q118" s="53">
        <f>(filter!D118-filter!S118)*100</f>
        <v>2.8425726160516973</v>
      </c>
      <c r="R118" s="53">
        <f>LN(RBA!F131)</f>
        <v>4.322899400802803</v>
      </c>
      <c r="S118" s="53">
        <f>RBA!F131/RBA!F127-1</f>
        <v>5.0495802978122617E-2</v>
      </c>
      <c r="T118" s="53">
        <f>filter!I118</f>
        <v>4.8653449799972002</v>
      </c>
      <c r="U118" s="53">
        <f>(filter!I118-AVERAGE(filter!$I$2:$I$179))</f>
        <v>0.77169737178875142</v>
      </c>
      <c r="V118" s="53">
        <f>(filter!I118-filter!BA118)</f>
        <v>1.6610444189186899</v>
      </c>
      <c r="W118" s="53">
        <f>(filter!I118-filter!X118)</f>
        <v>0.38838352366254281</v>
      </c>
      <c r="X118" s="53">
        <f>LN(RBA!H131)</f>
        <v>4.4612998155683892</v>
      </c>
      <c r="Y118" s="53">
        <f>(RBA!H131/RBA!H127-1)*1</f>
        <v>2.485207100591702E-2</v>
      </c>
      <c r="Z118" s="53">
        <f>filter!J118</f>
        <v>0</v>
      </c>
      <c r="AA118" s="53">
        <f>(filter!J118-AVERAGE(filter!$J$2:$J$179))</f>
        <v>-4.0282085511178689</v>
      </c>
      <c r="AB118" s="53">
        <f>(filter!J118-filter!BB118)</f>
        <v>-2.974954764412141</v>
      </c>
      <c r="AC118" s="53">
        <f>(filter!J118-filter!Y118)</f>
        <v>-2.9660828436570692</v>
      </c>
      <c r="AD118" s="53">
        <f>filter!K118</f>
        <v>5.25</v>
      </c>
      <c r="AE118" s="53">
        <f>(filter!K118-AVERAGE(filter!$K$2:$K$179))</f>
        <v>0.50717067915216418</v>
      </c>
      <c r="AF118" s="53">
        <f>(filter!K118-filter!BC118)</f>
        <v>2.4953948479615153</v>
      </c>
      <c r="AG118" s="53">
        <f>(filter!K118-filter!Z118)</f>
        <v>2.2623996770312944</v>
      </c>
      <c r="AH118" s="53">
        <f>filter!O118</f>
        <v>3.3055555555555558</v>
      </c>
      <c r="AI118" s="53">
        <f>(filter!O118-AVERAGE(filter!$O$2:$O$179))</f>
        <v>-0.66211195442096882</v>
      </c>
      <c r="AJ118" s="53">
        <f>(filter!O118-filter!BD118)</f>
        <v>1.0642123562741035</v>
      </c>
      <c r="AK118" s="53">
        <f>(filter!O118-filter!AD118)</f>
        <v>1.2469300263613547</v>
      </c>
      <c r="AL118" s="53">
        <f>LN(RBA!K131)</f>
        <v>6.8346564897396895</v>
      </c>
      <c r="AM118" s="53">
        <f>LN(RBA!L131)</f>
        <v>7.7987511769670697</v>
      </c>
      <c r="AN118" s="53">
        <f>(filter!L118-filter!AA118)*100</f>
        <v>-1.2342699653277833</v>
      </c>
      <c r="AO118" s="53">
        <f>(filter!M118-filter!AB118)*100</f>
        <v>-3.9183324652848128</v>
      </c>
      <c r="AP118" s="53">
        <f>RBA!O131</f>
        <v>137.23459187584098</v>
      </c>
      <c r="AQ118" s="53">
        <f>RBA!Q131</f>
        <v>0.78900000000000003</v>
      </c>
      <c r="AR118" s="53">
        <f t="shared" si="8"/>
        <v>7.2867925377350998E-3</v>
      </c>
      <c r="AS118" s="53">
        <f t="shared" si="9"/>
        <v>1.2674271229404308</v>
      </c>
      <c r="AT118" s="53">
        <f t="shared" si="10"/>
        <v>-4.9216918108879542</v>
      </c>
      <c r="AU118" s="53">
        <f t="shared" si="7"/>
        <v>0.23698895813626272</v>
      </c>
      <c r="AV118" s="53">
        <f>RBA!T131*100</f>
        <v>-1.5613061127041306</v>
      </c>
      <c r="AW118" s="53">
        <f>RBA!U131*100</f>
        <v>0.91247317454713206</v>
      </c>
      <c r="AX118" s="53">
        <f t="shared" si="11"/>
        <v>-1.5638802667173763</v>
      </c>
      <c r="AY118" s="53">
        <f t="shared" si="12"/>
        <v>1.1759507653696128</v>
      </c>
      <c r="AZ118" s="53">
        <f>LN(RBA!K131)-LN(RBA!H131)</f>
        <v>2.3733566741713004</v>
      </c>
      <c r="BA118" s="53">
        <f t="shared" si="13"/>
        <v>3.234061841615965</v>
      </c>
    </row>
    <row r="119" spans="1:53">
      <c r="A119" s="31">
        <v>39263</v>
      </c>
      <c r="B119" s="53">
        <f>filter!E119</f>
        <v>6.25</v>
      </c>
      <c r="C119" s="53">
        <f>(RBA!B132-AVERAGE(RBA!$B$11:$B$192))</f>
        <v>-0.74669963369963099</v>
      </c>
      <c r="D119" s="53">
        <f>(filter!E119-filter!AY119)</f>
        <v>1.5422546351905311</v>
      </c>
      <c r="E119" s="52">
        <f>(filter!E119-filter!T119)</f>
        <v>0.57615018202762425</v>
      </c>
      <c r="F119" s="52">
        <f>filter!F119</f>
        <v>6.4233333333333347</v>
      </c>
      <c r="G119" s="53">
        <f>(RBA!C132-AVERAGE(RBA!$C$11:$C$192))</f>
        <v>-0.83837279783708052</v>
      </c>
      <c r="H119" s="53">
        <f>(filter!F119-filter!AZ119)</f>
        <v>1.5497757681866089</v>
      </c>
      <c r="I119" s="53">
        <f>(filter!F119-filter!U119)</f>
        <v>0.5133671592105431</v>
      </c>
      <c r="J119" s="53">
        <f>filter!B119</f>
        <v>12.818232088683283</v>
      </c>
      <c r="K119" s="53">
        <f>filter!Q119</f>
        <v>12.811988120193371</v>
      </c>
      <c r="L119" s="53">
        <f>(filter!B119-filter!Q119)*100</f>
        <v>0.6243968489911822</v>
      </c>
      <c r="M119" s="53">
        <f>filter!C119</f>
        <v>12.221547293168332</v>
      </c>
      <c r="N119" s="53">
        <f>filter!R119</f>
        <v>12.20890485220888</v>
      </c>
      <c r="O119" s="53">
        <f>(filter!C119-filter!R119)*100</f>
        <v>1.2642440959451662</v>
      </c>
      <c r="P119" s="53">
        <f>LN(RBA!G132)</f>
        <v>4.478472532942134</v>
      </c>
      <c r="Q119" s="53">
        <f>(filter!D119-filter!S119)*100</f>
        <v>4.6496229200165828E-2</v>
      </c>
      <c r="R119" s="53">
        <f>LN(RBA!F132)</f>
        <v>4.3305431315820044</v>
      </c>
      <c r="S119" s="53">
        <f>RBA!F132/RBA!F128-1</f>
        <v>4.8067035819738146E-2</v>
      </c>
      <c r="T119" s="53">
        <f>filter!I119</f>
        <v>3.0574923116806172</v>
      </c>
      <c r="U119" s="53">
        <f>(filter!I119-AVERAGE(filter!$I$2:$I$179))</f>
        <v>-1.0361552965278316</v>
      </c>
      <c r="V119" s="53">
        <f>(filter!I119-filter!BA119)</f>
        <v>-0.11446835677498601</v>
      </c>
      <c r="W119" s="53">
        <f>(filter!I119-filter!X119)</f>
        <v>-1.3808801606453951</v>
      </c>
      <c r="X119" s="53">
        <f>LN(RBA!H132)</f>
        <v>4.4739218993781371</v>
      </c>
      <c r="Y119" s="53">
        <f>(RBA!H132/RBA!H128-1)*1</f>
        <v>2.0954598370197974E-2</v>
      </c>
      <c r="Z119" s="53">
        <f>filter!J119</f>
        <v>5.0488335238991926</v>
      </c>
      <c r="AA119" s="53">
        <f>(filter!J119-AVERAGE(filter!$J$2:$J$179))</f>
        <v>1.0206249727813237</v>
      </c>
      <c r="AB119" s="53">
        <f>(filter!J119-filter!BB119)</f>
        <v>2.1121788971854416</v>
      </c>
      <c r="AC119" s="53">
        <f>(filter!J119-filter!Y119)</f>
        <v>2.0819102853333975</v>
      </c>
      <c r="AD119" s="53">
        <f>filter!K119</f>
        <v>5.25</v>
      </c>
      <c r="AE119" s="53">
        <f>(filter!K119-AVERAGE(filter!$K$2:$K$179))</f>
        <v>0.50717067915216418</v>
      </c>
      <c r="AF119" s="53">
        <f>(filter!K119-filter!BC119)</f>
        <v>2.5676939086454933</v>
      </c>
      <c r="AG119" s="53">
        <f>(filter!K119-filter!Z119)</f>
        <v>2.3544527264459671</v>
      </c>
      <c r="AH119" s="53">
        <f>filter!O119</f>
        <v>3.3333333333333335</v>
      </c>
      <c r="AI119" s="53">
        <f>(filter!O119-AVERAGE(filter!$O$2:$O$179))</f>
        <v>-0.63433417664319114</v>
      </c>
      <c r="AJ119" s="53">
        <f>(filter!O119-filter!BD119)</f>
        <v>1.154765563531702</v>
      </c>
      <c r="AK119" s="53">
        <f>(filter!O119-filter!AD119)</f>
        <v>1.3258162784560392</v>
      </c>
      <c r="AL119" s="53">
        <f>LN(RBA!K132)</f>
        <v>6.8803008310331597</v>
      </c>
      <c r="AM119" s="53">
        <f>LN(RBA!L132)</f>
        <v>7.8458548596377753</v>
      </c>
      <c r="AN119" s="53">
        <f>(filter!L119-filter!AA119)*100</f>
        <v>0.91152023771385871</v>
      </c>
      <c r="AO119" s="53">
        <f>(filter!M119-filter!AB119)*100</f>
        <v>-2.3984204103795648</v>
      </c>
      <c r="AP119" s="53">
        <f>RBA!O132</f>
        <v>143.76965166833011</v>
      </c>
      <c r="AQ119" s="53">
        <f>RBA!Q132</f>
        <v>0.83330000000000004</v>
      </c>
      <c r="AR119" s="53">
        <f t="shared" si="8"/>
        <v>6.9555708621104086E-3</v>
      </c>
      <c r="AS119" s="53">
        <f t="shared" si="9"/>
        <v>1.2000480019200768</v>
      </c>
      <c r="AT119" s="53">
        <f t="shared" si="10"/>
        <v>-4.968212377591823</v>
      </c>
      <c r="AU119" s="53">
        <f t="shared" si="7"/>
        <v>0.18236155759397593</v>
      </c>
      <c r="AV119" s="53">
        <f>RBA!T132*100</f>
        <v>-4.6520566703868838</v>
      </c>
      <c r="AW119" s="53">
        <f>RBA!U132*100</f>
        <v>5.4627400542286875</v>
      </c>
      <c r="AX119" s="53">
        <f t="shared" si="11"/>
        <v>-4.6546308244001295</v>
      </c>
      <c r="AY119" s="53">
        <f t="shared" si="12"/>
        <v>5.7262176450511681</v>
      </c>
      <c r="AZ119" s="53">
        <f>LN(RBA!K132)-LN(RBA!H132)</f>
        <v>2.4063789316550226</v>
      </c>
      <c r="BA119" s="53">
        <f t="shared" si="13"/>
        <v>3.3022257483722228</v>
      </c>
    </row>
    <row r="120" spans="1:53">
      <c r="A120" s="31">
        <v>39355</v>
      </c>
      <c r="B120" s="53">
        <f>filter!E120</f>
        <v>6.3999999999999995</v>
      </c>
      <c r="C120" s="53">
        <f>(RBA!B133-AVERAGE(RBA!$B$11:$B$192))</f>
        <v>-0.59669963369963153</v>
      </c>
      <c r="D120" s="53">
        <f>(filter!E120-filter!AY120)</f>
        <v>1.7712767769338607</v>
      </c>
      <c r="E120" s="52">
        <f>(filter!E120-filter!T120)</f>
        <v>0.75997410643999785</v>
      </c>
      <c r="F120" s="52">
        <f>filter!F120</f>
        <v>6.72</v>
      </c>
      <c r="G120" s="53">
        <f>(RBA!C133-AVERAGE(RBA!$C$11:$C$192))</f>
        <v>-0.54170613117041544</v>
      </c>
      <c r="H120" s="53">
        <f>(filter!F120-filter!AZ120)</f>
        <v>1.9279104556056685</v>
      </c>
      <c r="I120" s="53">
        <f>(filter!F120-filter!U120)</f>
        <v>0.84150569632107519</v>
      </c>
      <c r="J120" s="53">
        <f>filter!B120</f>
        <v>12.82956423505307</v>
      </c>
      <c r="K120" s="53">
        <f>filter!Q120</f>
        <v>12.81925188169083</v>
      </c>
      <c r="L120" s="53">
        <f>(filter!B120-filter!Q120)*100</f>
        <v>1.031235336223979</v>
      </c>
      <c r="M120" s="53">
        <f>filter!C120</f>
        <v>12.238394616992299</v>
      </c>
      <c r="N120" s="53">
        <f>filter!R120</f>
        <v>12.217754230066834</v>
      </c>
      <c r="O120" s="53">
        <f>(filter!C120-filter!R120)*100</f>
        <v>2.0640386925464327</v>
      </c>
      <c r="P120" s="53">
        <f>LN(RBA!G133)</f>
        <v>4.4704952826614894</v>
      </c>
      <c r="Q120" s="53">
        <f>(filter!D120-filter!S120)*100</f>
        <v>-2.4789619943436314</v>
      </c>
      <c r="R120" s="53">
        <f>LN(RBA!F133)</f>
        <v>4.334913128969708</v>
      </c>
      <c r="S120" s="53">
        <f>RBA!F133/RBA!F129-1</f>
        <v>3.8073647043445957E-2</v>
      </c>
      <c r="T120" s="53">
        <f>filter!I120</f>
        <v>1.7479989550816681</v>
      </c>
      <c r="U120" s="53">
        <f>(filter!I120-AVERAGE(filter!$I$2:$I$179))</f>
        <v>-2.3456486531267808</v>
      </c>
      <c r="V120" s="53">
        <f>(filter!I120-filter!BA120)</f>
        <v>-1.3916218207510285</v>
      </c>
      <c r="W120" s="53">
        <f>(filter!I120-filter!X120)</f>
        <v>-2.6377818659619319</v>
      </c>
      <c r="X120" s="53">
        <f>LN(RBA!H133)</f>
        <v>4.4807401076099147</v>
      </c>
      <c r="Y120" s="53">
        <f>(RBA!H133/RBA!H129-1)*1</f>
        <v>1.8454440599769306E-2</v>
      </c>
      <c r="Z120" s="53">
        <f>filter!J120</f>
        <v>2.7272832927107702</v>
      </c>
      <c r="AA120" s="53">
        <f>(filter!J120-AVERAGE(filter!$J$2:$J$179))</f>
        <v>-1.3009252584070987</v>
      </c>
      <c r="AB120" s="53">
        <f>(filter!J120-filter!BB120)</f>
        <v>-0.17107119630459078</v>
      </c>
      <c r="AC120" s="53">
        <f>(filter!J120-filter!Y120)</f>
        <v>-0.23725321669522392</v>
      </c>
      <c r="AD120" s="53">
        <f>filter!K120</f>
        <v>5.083333333333333</v>
      </c>
      <c r="AE120" s="53">
        <f>(filter!K120-AVERAGE(filter!$K$2:$K$179))</f>
        <v>0.34050401248549722</v>
      </c>
      <c r="AF120" s="53">
        <f>(filter!K120-filter!BC120)</f>
        <v>2.4733263026628025</v>
      </c>
      <c r="AG120" s="53">
        <f>(filter!K120-filter!Z120)</f>
        <v>2.3081893410969334</v>
      </c>
      <c r="AH120" s="53">
        <f>filter!O120</f>
        <v>3.3611111111111107</v>
      </c>
      <c r="AI120" s="53">
        <f>(filter!O120-AVERAGE(filter!$O$2:$O$179))</f>
        <v>-0.6065563988654139</v>
      </c>
      <c r="AJ120" s="53">
        <f>(filter!O120-filter!BD120)</f>
        <v>1.2453187707893001</v>
      </c>
      <c r="AK120" s="53">
        <f>(filter!O120-filter!AD120)</f>
        <v>1.4211199336708242</v>
      </c>
      <c r="AL120" s="53">
        <f>LN(RBA!K133)</f>
        <v>6.919218326488461</v>
      </c>
      <c r="AM120" s="53">
        <f>LN(RBA!L133)</f>
        <v>7.8981522401513526</v>
      </c>
      <c r="AN120" s="53">
        <f>(filter!L120-filter!AA120)*100</f>
        <v>2.4280836654963167</v>
      </c>
      <c r="AO120" s="53">
        <f>(filter!M120-filter!AB120)*100</f>
        <v>-0.36159444433865318</v>
      </c>
      <c r="AP120" s="53">
        <f>RBA!O133</f>
        <v>145.40336777197126</v>
      </c>
      <c r="AQ120" s="53">
        <f>RBA!Q133</f>
        <v>0.85376666666666667</v>
      </c>
      <c r="AR120" s="53">
        <f t="shared" si="8"/>
        <v>6.8774197965500317E-3</v>
      </c>
      <c r="AS120" s="53">
        <f t="shared" si="9"/>
        <v>1.1712802092687307</v>
      </c>
      <c r="AT120" s="53">
        <f t="shared" si="10"/>
        <v>-4.9795117269492781</v>
      </c>
      <c r="AU120" s="53">
        <f t="shared" si="7"/>
        <v>0.15809734656977226</v>
      </c>
      <c r="AV120" s="53">
        <f>RBA!T133*100</f>
        <v>-1.1299349357455135</v>
      </c>
      <c r="AW120" s="53">
        <f>RBA!U133*100</f>
        <v>2.4264211024203592</v>
      </c>
      <c r="AX120" s="53">
        <f t="shared" si="11"/>
        <v>-1.1325090897587593</v>
      </c>
      <c r="AY120" s="53">
        <f t="shared" si="12"/>
        <v>2.6898986932428399</v>
      </c>
      <c r="AZ120" s="53">
        <f>LN(RBA!K133)-LN(RBA!H133)</f>
        <v>2.4384782188785463</v>
      </c>
      <c r="BA120" s="53">
        <f t="shared" si="13"/>
        <v>3.2099287223523731</v>
      </c>
    </row>
    <row r="121" spans="1:53">
      <c r="A121" s="31">
        <v>39447</v>
      </c>
      <c r="B121" s="53">
        <f>filter!E121</f>
        <v>6.6499999999999995</v>
      </c>
      <c r="C121" s="53">
        <f>(RBA!B134-AVERAGE(RBA!$B$11:$B$192))</f>
        <v>-0.34669963369963153</v>
      </c>
      <c r="D121" s="53">
        <f>(filter!E121-filter!AY121)</f>
        <v>2.1002989186771908</v>
      </c>
      <c r="E121" s="52">
        <f>(filter!E121-filter!T121)</f>
        <v>1.059224416887842</v>
      </c>
      <c r="F121" s="52">
        <f>filter!F121</f>
        <v>7.1166666666666671</v>
      </c>
      <c r="G121" s="53">
        <f>(RBA!C134-AVERAGE(RBA!$C$11:$C$192))</f>
        <v>-0.14503946450374805</v>
      </c>
      <c r="H121" s="53">
        <f>(filter!F121-filter!AZ121)</f>
        <v>2.4060451430247323</v>
      </c>
      <c r="I121" s="53">
        <f>(filter!F121-filter!U121)</f>
        <v>1.286219405453263</v>
      </c>
      <c r="J121" s="53">
        <f>filter!B121</f>
        <v>12.83358203430924</v>
      </c>
      <c r="K121" s="53">
        <f>filter!Q121</f>
        <v>12.826397812685375</v>
      </c>
      <c r="L121" s="53">
        <f>(filter!B121-filter!Q121)*100</f>
        <v>0.71842216238646728</v>
      </c>
      <c r="M121" s="53">
        <f>filter!C121</f>
        <v>12.250223493265462</v>
      </c>
      <c r="N121" s="53">
        <f>filter!R121</f>
        <v>12.226349814742489</v>
      </c>
      <c r="O121" s="53">
        <f>(filter!C121-filter!R121)*100</f>
        <v>2.3873678522972952</v>
      </c>
      <c r="P121" s="53">
        <f>LN(RBA!G134)</f>
        <v>4.4886363697321396</v>
      </c>
      <c r="Q121" s="53">
        <f>(filter!D121-filter!S121)*100</f>
        <v>-2.3361466517316742</v>
      </c>
      <c r="R121" s="53">
        <f>LN(RBA!F134)</f>
        <v>4.3503995249261305</v>
      </c>
      <c r="S121" s="53">
        <f>RBA!F134/RBA!F130-1</f>
        <v>4.0460586317005554E-2</v>
      </c>
      <c r="T121" s="53">
        <f>filter!I121</f>
        <v>6.1945583825687445</v>
      </c>
      <c r="U121" s="53">
        <f>(filter!I121-AVERAGE(filter!$I$2:$I$179))</f>
        <v>2.1009107743602957</v>
      </c>
      <c r="V121" s="53">
        <f>(filter!I121-filter!BA121)</f>
        <v>3.0872774993589549</v>
      </c>
      <c r="W121" s="53">
        <f>(filter!I121-filter!X121)</f>
        <v>1.8755296128722154</v>
      </c>
      <c r="X121" s="53">
        <f>LN(RBA!H134)</f>
        <v>4.4897593344767639</v>
      </c>
      <c r="Y121" s="53">
        <f>(RBA!H134/RBA!H130-1)*1</f>
        <v>2.886836027713624E-2</v>
      </c>
      <c r="Z121" s="53">
        <f>filter!J121</f>
        <v>3.6076907467396948</v>
      </c>
      <c r="AA121" s="53">
        <f>(filter!J121-AVERAGE(filter!$J$2:$J$179))</f>
        <v>-0.4205178043781741</v>
      </c>
      <c r="AB121" s="53">
        <f>(filter!J121-filter!BB121)</f>
        <v>0.74763639542272387</v>
      </c>
      <c r="AC121" s="53">
        <f>(filter!J121-filter!Y121)</f>
        <v>0.64989695366142275</v>
      </c>
      <c r="AD121" s="53">
        <f>filter!K121</f>
        <v>4.416666666666667</v>
      </c>
      <c r="AE121" s="53">
        <f>(filter!K121-AVERAGE(filter!$K$2:$K$179))</f>
        <v>-0.32616265418116885</v>
      </c>
      <c r="AF121" s="53">
        <f>(filter!K121-filter!BC121)</f>
        <v>1.8789586966801126</v>
      </c>
      <c r="AG121" s="53">
        <f>(filter!K121-filter!Z121)</f>
        <v>1.7875687620725662</v>
      </c>
      <c r="AH121" s="53">
        <f>filter!O121</f>
        <v>3.1111111111111107</v>
      </c>
      <c r="AI121" s="53">
        <f>(filter!O121-AVERAGE(filter!$O$2:$O$179))</f>
        <v>-0.8565563988654139</v>
      </c>
      <c r="AJ121" s="53">
        <f>(filter!O121-filter!BD121)</f>
        <v>1.0580942002691209</v>
      </c>
      <c r="AK121" s="53">
        <f>(filter!O121-filter!AD121)</f>
        <v>1.2540112243439958</v>
      </c>
      <c r="AL121" s="53">
        <f>LN(RBA!K134)</f>
        <v>6.9346990144296834</v>
      </c>
      <c r="AM121" s="53">
        <f>LN(RBA!L134)</f>
        <v>7.9630396581683689</v>
      </c>
      <c r="AN121" s="53">
        <f>(filter!L121-filter!AA121)*100</f>
        <v>1.6465374364758034</v>
      </c>
      <c r="AO121" s="53">
        <f>(filter!M121-filter!AB121)*100</f>
        <v>2.9499751421472986</v>
      </c>
      <c r="AP121" s="53">
        <f>RBA!O134</f>
        <v>149.87020845789087</v>
      </c>
      <c r="AQ121" s="53">
        <f>RBA!Q134</f>
        <v>0.89656666666666673</v>
      </c>
      <c r="AR121" s="53">
        <f t="shared" si="8"/>
        <v>6.6724401753332496E-3</v>
      </c>
      <c r="AS121" s="53">
        <f t="shared" si="9"/>
        <v>1.1153660259508495</v>
      </c>
      <c r="AT121" s="53">
        <f t="shared" si="10"/>
        <v>-5.0097696425806779</v>
      </c>
      <c r="AU121" s="53">
        <f t="shared" si="7"/>
        <v>0.10918262543721267</v>
      </c>
      <c r="AV121" s="53">
        <f>RBA!T134*100</f>
        <v>-3.025791563139979</v>
      </c>
      <c r="AW121" s="53">
        <f>RBA!U134*100</f>
        <v>4.891472113255972</v>
      </c>
      <c r="AX121" s="53">
        <f t="shared" si="11"/>
        <v>-3.0283657171532248</v>
      </c>
      <c r="AY121" s="53">
        <f t="shared" si="12"/>
        <v>5.1549497040784527</v>
      </c>
      <c r="AZ121" s="53">
        <f>LN(RBA!K134)-LN(RBA!H134)</f>
        <v>2.4449396799529195</v>
      </c>
      <c r="BA121" s="53">
        <f t="shared" si="13"/>
        <v>0.6461461074373176</v>
      </c>
    </row>
    <row r="122" spans="1:53">
      <c r="A122" s="31">
        <v>39538</v>
      </c>
      <c r="B122" s="53">
        <f>filter!E122</f>
        <v>6.9766666666666666</v>
      </c>
      <c r="C122" s="53">
        <f>(RBA!B135-AVERAGE(RBA!$B$11:$B$192))</f>
        <v>-2.0032967032964422E-2</v>
      </c>
      <c r="D122" s="53">
        <f>(filter!E122-filter!AY122)</f>
        <v>2.505987727087188</v>
      </c>
      <c r="E122" s="52">
        <f>(filter!E122-filter!T122)</f>
        <v>1.4506255941511803</v>
      </c>
      <c r="F122" s="52">
        <f>filter!F122</f>
        <v>7.5900000000000007</v>
      </c>
      <c r="G122" s="53">
        <f>(RBA!C135-AVERAGE(RBA!$C$11:$C$192))</f>
        <v>0.32829386882958556</v>
      </c>
      <c r="H122" s="53">
        <f>(filter!F122-filter!AZ122)</f>
        <v>2.9608464971104604</v>
      </c>
      <c r="I122" s="53">
        <f>(filter!F122-filter!U122)</f>
        <v>1.8244113100709276</v>
      </c>
      <c r="J122" s="53">
        <f>filter!B122</f>
        <v>12.844029474344868</v>
      </c>
      <c r="K122" s="53">
        <f>filter!Q122</f>
        <v>12.833428307094044</v>
      </c>
      <c r="L122" s="53">
        <f>(filter!B122-filter!Q122)*100</f>
        <v>1.0601167250824162</v>
      </c>
      <c r="M122" s="53">
        <f>filter!C122</f>
        <v>12.25506755064351</v>
      </c>
      <c r="N122" s="53">
        <f>filter!R122</f>
        <v>12.234696969942483</v>
      </c>
      <c r="O122" s="53">
        <f>(filter!C122-filter!R122)*100</f>
        <v>2.0370580701026597</v>
      </c>
      <c r="P122" s="53">
        <f>LN(RBA!G135)</f>
        <v>4.516338972281476</v>
      </c>
      <c r="Q122" s="53">
        <f>(filter!D122-filter!S122)*100</f>
        <v>-1.1747102603239412</v>
      </c>
      <c r="R122" s="53">
        <f>LN(RBA!F135)</f>
        <v>4.3656169245201815</v>
      </c>
      <c r="S122" s="53">
        <f>RBA!F135/RBA!F131-1</f>
        <v>4.3643048800256157E-2</v>
      </c>
      <c r="T122" s="53">
        <f>filter!I122</f>
        <v>6.08695983762032</v>
      </c>
      <c r="U122" s="53">
        <f>(filter!I122-AVERAGE(filter!$I$2:$I$179))</f>
        <v>1.9933122294118713</v>
      </c>
      <c r="V122" s="53">
        <f>(filter!I122-filter!BA122)</f>
        <v>3.0120188470334375</v>
      </c>
      <c r="W122" s="53">
        <f>(filter!I122-filter!X122)</f>
        <v>1.8506498657926356</v>
      </c>
      <c r="X122" s="53">
        <f>LN(RBA!H135)</f>
        <v>4.5031374604229395</v>
      </c>
      <c r="Y122" s="53">
        <f>(RBA!H135/RBA!H131-1)*1</f>
        <v>4.2725173210161671E-2</v>
      </c>
      <c r="Z122" s="53">
        <f>filter!J122</f>
        <v>5.3512503784704197</v>
      </c>
      <c r="AA122" s="53">
        <f>(filter!J122-AVERAGE(filter!$J$2:$J$179))</f>
        <v>1.3230418273525508</v>
      </c>
      <c r="AB122" s="53">
        <f>(filter!J122-filter!BB122)</f>
        <v>2.5294961648518388</v>
      </c>
      <c r="AC122" s="53">
        <f>(filter!J122-filter!Y122)</f>
        <v>2.4058324352476177</v>
      </c>
      <c r="AD122" s="53">
        <f>filter!K122</f>
        <v>2.75</v>
      </c>
      <c r="AE122" s="53">
        <f>(filter!K122-AVERAGE(filter!$K$2:$K$179))</f>
        <v>-1.9928293208478358</v>
      </c>
      <c r="AF122" s="53">
        <f>(filter!K122-filter!BC122)</f>
        <v>0.28459109069742183</v>
      </c>
      <c r="AG122" s="53">
        <f>(filter!K122-filter!Z122)</f>
        <v>0.28844094545638299</v>
      </c>
      <c r="AH122" s="53">
        <f>filter!O122</f>
        <v>2.3611111111111112</v>
      </c>
      <c r="AI122" s="53">
        <f>(filter!O122-AVERAGE(filter!$O$2:$O$179))</f>
        <v>-1.6065563988654135</v>
      </c>
      <c r="AJ122" s="53">
        <f>(filter!O122-filter!BD122)</f>
        <v>0.37086962974894222</v>
      </c>
      <c r="AK122" s="53">
        <f>(filter!O122-filter!AD122)</f>
        <v>0.60032773841084963</v>
      </c>
      <c r="AL122" s="53">
        <f>LN(RBA!K135)</f>
        <v>6.9376645052549009</v>
      </c>
      <c r="AM122" s="53">
        <f>LN(RBA!L135)</f>
        <v>7.9988890061234494</v>
      </c>
      <c r="AN122" s="53">
        <f>(filter!L122-filter!AA122)*100</f>
        <v>-0.3403616757841732</v>
      </c>
      <c r="AO122" s="53">
        <f>(filter!M122-filter!AB122)*100</f>
        <v>3.3918993323210245</v>
      </c>
      <c r="AP122" s="53">
        <f>RBA!O135</f>
        <v>149.71469746867939</v>
      </c>
      <c r="AQ122" s="53">
        <f>RBA!Q135</f>
        <v>0.91766666666666674</v>
      </c>
      <c r="AR122" s="53">
        <f t="shared" si="8"/>
        <v>6.6793709429176246E-3</v>
      </c>
      <c r="AS122" s="53">
        <f t="shared" si="9"/>
        <v>1.0897203051216853</v>
      </c>
      <c r="AT122" s="53">
        <f t="shared" si="10"/>
        <v>-5.008731466089789</v>
      </c>
      <c r="AU122" s="53">
        <f t="shared" si="7"/>
        <v>8.5921062507639284E-2</v>
      </c>
      <c r="AV122" s="53">
        <f>RBA!T135*100</f>
        <v>0.10381764908888869</v>
      </c>
      <c r="AW122" s="53">
        <f>RBA!U135*100</f>
        <v>2.3261562929573238</v>
      </c>
      <c r="AX122" s="53">
        <f t="shared" si="11"/>
        <v>0.10124349507564299</v>
      </c>
      <c r="AY122" s="53">
        <f t="shared" si="12"/>
        <v>2.5896338837798045</v>
      </c>
      <c r="AZ122" s="53">
        <f>LN(RBA!K135)-LN(RBA!H135)</f>
        <v>2.4345270448319614</v>
      </c>
      <c r="BA122" s="53">
        <f t="shared" si="13"/>
        <v>-1.0412635120958136</v>
      </c>
    </row>
    <row r="123" spans="1:53">
      <c r="A123" s="31">
        <v>39629</v>
      </c>
      <c r="B123" s="53">
        <f>filter!E123</f>
        <v>7.25</v>
      </c>
      <c r="C123" s="53">
        <f>(RBA!B136-AVERAGE(RBA!$B$11:$B$192))</f>
        <v>0.25330036630036901</v>
      </c>
      <c r="D123" s="53">
        <f>(filter!E123-filter!AY123)</f>
        <v>2.8583432021638515</v>
      </c>
      <c r="E123" s="52">
        <f>(filter!E123-filter!T123)</f>
        <v>1.8035734370828136</v>
      </c>
      <c r="F123" s="52">
        <f>filter!F123</f>
        <v>7.8</v>
      </c>
      <c r="G123" s="53">
        <f>(RBA!C136-AVERAGE(RBA!$C$11:$C$192))</f>
        <v>0.53829386882958463</v>
      </c>
      <c r="H123" s="53">
        <f>(filter!F123-filter!AZ123)</f>
        <v>3.2523145178628541</v>
      </c>
      <c r="I123" s="53">
        <f>(filter!F123-filter!U123)</f>
        <v>2.1155138798428155</v>
      </c>
      <c r="J123" s="53">
        <f>filter!B123</f>
        <v>12.846915494460831</v>
      </c>
      <c r="K123" s="53">
        <f>filter!Q123</f>
        <v>12.840350248972394</v>
      </c>
      <c r="L123" s="53">
        <f>(filter!B123-filter!Q123)*100</f>
        <v>0.65652454884368439</v>
      </c>
      <c r="M123" s="53">
        <f>filter!C123</f>
        <v>12.250610926097348</v>
      </c>
      <c r="N123" s="53">
        <f>filter!R123</f>
        <v>12.242815980422533</v>
      </c>
      <c r="O123" s="53">
        <f>(filter!C123-filter!R123)*100</f>
        <v>0.77949456748154233</v>
      </c>
      <c r="P123" s="53">
        <f>LN(RBA!G136)</f>
        <v>4.5951198501345898</v>
      </c>
      <c r="Q123" s="53">
        <f>(filter!D123-filter!S123)*100</f>
        <v>5.1645129239468623</v>
      </c>
      <c r="R123" s="53">
        <f>LN(RBA!F136)</f>
        <v>4.3881757650677926</v>
      </c>
      <c r="S123" s="53">
        <f>RBA!F136/RBA!F132-1</f>
        <v>5.9325763406090859E-2</v>
      </c>
      <c r="T123" s="53">
        <f>filter!I123</f>
        <v>9.0235362190447148</v>
      </c>
      <c r="U123" s="53">
        <f>(filter!I123-AVERAGE(filter!$I$2:$I$179))</f>
        <v>4.9298886108362661</v>
      </c>
      <c r="V123" s="53">
        <f>(filter!I123-filter!BA123)</f>
        <v>5.9809351210807389</v>
      </c>
      <c r="W123" s="53">
        <f>(filter!I123-filter!X123)</f>
        <v>4.8865459320567179</v>
      </c>
      <c r="X123" s="53">
        <f>LN(RBA!H136)</f>
        <v>4.5174312716800848</v>
      </c>
      <c r="Y123" s="53">
        <f>(RBA!H136/RBA!H132-1)*1</f>
        <v>4.4469783352337311E-2</v>
      </c>
      <c r="Z123" s="53">
        <f>filter!J123</f>
        <v>5.7175245028579615</v>
      </c>
      <c r="AA123" s="53">
        <f>(filter!J123-AVERAGE(filter!$J$2:$J$179))</f>
        <v>1.6893159517400926</v>
      </c>
      <c r="AB123" s="53">
        <f>(filter!J123-filter!BB123)</f>
        <v>2.9340704269377706</v>
      </c>
      <c r="AC123" s="53">
        <f>(filter!J123-filter!Y123)</f>
        <v>2.790986503782166</v>
      </c>
      <c r="AD123" s="53">
        <f>filter!K123</f>
        <v>2</v>
      </c>
      <c r="AE123" s="53">
        <f>(filter!K123-AVERAGE(filter!$K$2:$K$179))</f>
        <v>-2.7428293208478358</v>
      </c>
      <c r="AF123" s="53">
        <f>(filter!K123-filter!BC123)</f>
        <v>-0.39310984861860199</v>
      </c>
      <c r="AG123" s="53">
        <f>(filter!K123-filter!Z123)</f>
        <v>-0.27779471647772569</v>
      </c>
      <c r="AH123" s="53">
        <f>filter!O123</f>
        <v>1.8333333333333333</v>
      </c>
      <c r="AI123" s="53">
        <f>(filter!O123-AVERAGE(filter!$O$2:$O$179))</f>
        <v>-2.1343341766431916</v>
      </c>
      <c r="AJ123" s="53">
        <f>(filter!O123-filter!BD123)</f>
        <v>-9.4132718549014838E-2</v>
      </c>
      <c r="AK123" s="53">
        <f>(filter!O123-filter!AD123)</f>
        <v>0.17956775123590907</v>
      </c>
      <c r="AL123" s="53">
        <f>LN(RBA!K136)</f>
        <v>6.9339920645771231</v>
      </c>
      <c r="AM123" s="53">
        <f>LN(RBA!L136)</f>
        <v>8.0276896282580577</v>
      </c>
      <c r="AN123" s="53">
        <f>(filter!L123-filter!AA123)*100</f>
        <v>-2.9453204621244566</v>
      </c>
      <c r="AO123" s="53">
        <f>(filter!M123-filter!AB123)*100</f>
        <v>3.1796905556450206</v>
      </c>
      <c r="AP123" s="53">
        <f>RBA!O136</f>
        <v>155.98264125554394</v>
      </c>
      <c r="AQ123" s="53">
        <f>RBA!Q136</f>
        <v>0.95073333333333332</v>
      </c>
      <c r="AR123" s="53">
        <f t="shared" si="8"/>
        <v>6.4109697845269563E-3</v>
      </c>
      <c r="AS123" s="53">
        <f t="shared" si="9"/>
        <v>1.0518196479910245</v>
      </c>
      <c r="AT123" s="53">
        <f t="shared" si="10"/>
        <v>-5.0497447270552023</v>
      </c>
      <c r="AU123" s="53">
        <f t="shared" si="7"/>
        <v>5.0521662347580119E-2</v>
      </c>
      <c r="AV123" s="53">
        <f>RBA!T136*100</f>
        <v>-4.1013260965413245</v>
      </c>
      <c r="AW123" s="53">
        <f>RBA!U136*100</f>
        <v>3.5399400160059198</v>
      </c>
      <c r="AX123" s="53">
        <f t="shared" si="11"/>
        <v>-4.1039002505545703</v>
      </c>
      <c r="AY123" s="53">
        <f t="shared" si="12"/>
        <v>3.8034176068284005</v>
      </c>
      <c r="AZ123" s="53">
        <f>LN(RBA!K136)-LN(RBA!H136)</f>
        <v>2.4165607928970383</v>
      </c>
      <c r="BA123" s="53">
        <f t="shared" si="13"/>
        <v>-1.7966251934923072</v>
      </c>
    </row>
    <row r="124" spans="1:53">
      <c r="A124" s="31">
        <v>39721</v>
      </c>
      <c r="B124" s="53">
        <f>filter!E124</f>
        <v>7.1733333333333329</v>
      </c>
      <c r="C124" s="53">
        <f>(RBA!B137-AVERAGE(RBA!$B$11:$B$192))</f>
        <v>0.1766336996337019</v>
      </c>
      <c r="D124" s="53">
        <f>(filter!E124-filter!AY124)</f>
        <v>2.8606986772405145</v>
      </c>
      <c r="E124" s="52">
        <f>(filter!E124-filter!T124)</f>
        <v>1.8198904368725319</v>
      </c>
      <c r="F124" s="52">
        <f>filter!F124</f>
        <v>7.4433333333333325</v>
      </c>
      <c r="G124" s="53">
        <f>(RBA!C137-AVERAGE(RBA!$C$11:$C$192))</f>
        <v>0.18162720216291728</v>
      </c>
      <c r="H124" s="53">
        <f>(filter!F124-filter!AZ124)</f>
        <v>2.9771158719485813</v>
      </c>
      <c r="I124" s="53">
        <f>(filter!F124-filter!U124)</f>
        <v>1.8544859940355458</v>
      </c>
      <c r="J124" s="53">
        <f>filter!B124</f>
        <v>12.854120467510612</v>
      </c>
      <c r="K124" s="53">
        <f>filter!Q124</f>
        <v>12.84717714810551</v>
      </c>
      <c r="L124" s="53">
        <f>(filter!B124-filter!Q124)*100</f>
        <v>0.69433194051011782</v>
      </c>
      <c r="M124" s="53">
        <f>filter!C124</f>
        <v>12.246945838739753</v>
      </c>
      <c r="N124" s="53">
        <f>filter!R124</f>
        <v>12.250739862551294</v>
      </c>
      <c r="O124" s="53">
        <f>(filter!C124-filter!R124)*100</f>
        <v>-0.37940238115403702</v>
      </c>
      <c r="P124" s="53">
        <f>LN(RBA!G137)</f>
        <v>4.6539603501575231</v>
      </c>
      <c r="Q124" s="53">
        <f>(filter!D124-filter!S124)*100</f>
        <v>9.5878815431558628</v>
      </c>
      <c r="R124" s="53">
        <f>LN(RBA!F137)</f>
        <v>4.4121646281132296</v>
      </c>
      <c r="S124" s="53">
        <f>RBA!F137/RBA!F133-1</f>
        <v>8.0313740209956297E-2</v>
      </c>
      <c r="T124" s="53">
        <f>filter!I124</f>
        <v>9.5955452181745358</v>
      </c>
      <c r="U124" s="53">
        <f>(filter!I124-AVERAGE(filter!$I$2:$I$179))</f>
        <v>5.501897609966087</v>
      </c>
      <c r="V124" s="53">
        <f>(filter!I124-filter!BA124)</f>
        <v>6.5852840128334673</v>
      </c>
      <c r="W124" s="53">
        <f>(filter!I124-filter!X124)</f>
        <v>5.5739529872800189</v>
      </c>
      <c r="X124" s="53">
        <f>LN(RBA!H137)</f>
        <v>4.5293684725718091</v>
      </c>
      <c r="Y124" s="53">
        <f>(RBA!H137/RBA!H133-1)*1</f>
        <v>4.9830124575311441E-2</v>
      </c>
      <c r="Z124" s="53">
        <f>filter!J124</f>
        <v>4.7748803566900211</v>
      </c>
      <c r="AA124" s="53">
        <f>(filter!J124-AVERAGE(filter!$J$2:$J$179))</f>
        <v>0.74667180557215218</v>
      </c>
      <c r="AB124" s="53">
        <f>(filter!J124-filter!BB124)</f>
        <v>2.0297264184682202</v>
      </c>
      <c r="AC124" s="53">
        <f>(filter!J124-filter!Y124)</f>
        <v>1.8730937115445263</v>
      </c>
      <c r="AD124" s="53">
        <f>filter!K124</f>
        <v>2</v>
      </c>
      <c r="AE124" s="53">
        <f>(filter!K124-AVERAGE(filter!$K$2:$K$179))</f>
        <v>-2.7428293208478358</v>
      </c>
      <c r="AF124" s="53">
        <f>(filter!K124-filter!BC124)</f>
        <v>-0.32081078793462581</v>
      </c>
      <c r="AG124" s="53">
        <f>(filter!K124-filter!Z124)</f>
        <v>-8.3252440380114034E-2</v>
      </c>
      <c r="AH124" s="53">
        <f>filter!O124</f>
        <v>1.8333333333333333</v>
      </c>
      <c r="AI124" s="53">
        <f>(filter!O124-AVERAGE(filter!$O$2:$O$179))</f>
        <v>-2.1343341766431916</v>
      </c>
      <c r="AJ124" s="53">
        <f>(filter!O124-filter!BD124)</f>
        <v>-3.1357289069193994E-2</v>
      </c>
      <c r="AK124" s="53">
        <f>(filter!O124-filter!AD124)</f>
        <v>0.29418766668052587</v>
      </c>
      <c r="AL124" s="53">
        <f>LN(RBA!K137)</f>
        <v>6.9604587286332311</v>
      </c>
      <c r="AM124" s="53">
        <f>LN(RBA!L137)</f>
        <v>8.0757701774052304</v>
      </c>
      <c r="AN124" s="53">
        <f>(filter!L124-filter!AA124)*100</f>
        <v>-2.4908559249513296</v>
      </c>
      <c r="AO124" s="53">
        <f>(filter!M124-filter!AB124)*100</f>
        <v>4.9606721636564544</v>
      </c>
      <c r="AP124" s="53">
        <f>RBA!O137</f>
        <v>151.50620121931559</v>
      </c>
      <c r="AQ124" s="53">
        <f>RBA!Q137</f>
        <v>0.86896666666666667</v>
      </c>
      <c r="AR124" s="53">
        <f t="shared" si="8"/>
        <v>6.6003898979186447E-3</v>
      </c>
      <c r="AS124" s="53">
        <f t="shared" si="9"/>
        <v>1.1507921285818405</v>
      </c>
      <c r="AT124" s="53">
        <f t="shared" si="10"/>
        <v>-5.0206265562524237</v>
      </c>
      <c r="AU124" s="53">
        <f t="shared" si="7"/>
        <v>0.14045051271864853</v>
      </c>
      <c r="AV124" s="53">
        <f>RBA!T137*100</f>
        <v>2.9118170802778565</v>
      </c>
      <c r="AW124" s="53">
        <f>RBA!U137*100</f>
        <v>-8.9928850371068343</v>
      </c>
      <c r="AX124" s="53">
        <f t="shared" si="11"/>
        <v>2.9092429262646107</v>
      </c>
      <c r="AY124" s="53">
        <f t="shared" si="12"/>
        <v>-8.7294074462843536</v>
      </c>
      <c r="AZ124" s="53">
        <f>LN(RBA!K137)-LN(RBA!H137)</f>
        <v>2.431090256061422</v>
      </c>
      <c r="BA124" s="53">
        <f t="shared" si="13"/>
        <v>1.4529463164383749</v>
      </c>
    </row>
    <row r="125" spans="1:53">
      <c r="A125" s="31">
        <v>39813</v>
      </c>
      <c r="B125" s="53">
        <f>filter!E125</f>
        <v>5.2866666666666662</v>
      </c>
      <c r="C125" s="53">
        <f>(RBA!B138-AVERAGE(RBA!$B$11:$B$192))</f>
        <v>-1.7100329670329648</v>
      </c>
      <c r="D125" s="53">
        <f>(filter!E125-filter!AY125)</f>
        <v>1.0530541523171779</v>
      </c>
      <c r="E125" s="52">
        <f>(filter!E125-filter!T125)</f>
        <v>3.6938517978614804E-2</v>
      </c>
      <c r="F125" s="52">
        <f>filter!F125</f>
        <v>5.0599999999999996</v>
      </c>
      <c r="G125" s="53">
        <f>(RBA!C138-AVERAGE(RBA!$C$11:$C$192))</f>
        <v>-2.2017061311704156</v>
      </c>
      <c r="H125" s="53">
        <f>(filter!F125-filter!AZ125)</f>
        <v>0.675250559367643</v>
      </c>
      <c r="I125" s="53">
        <f>(filter!F125-filter!U125)</f>
        <v>-0.42170233092583054</v>
      </c>
      <c r="J125" s="53">
        <f>filter!B125</f>
        <v>12.849409641877076</v>
      </c>
      <c r="K125" s="53">
        <f>filter!Q125</f>
        <v>12.853926617556917</v>
      </c>
      <c r="L125" s="53">
        <f>(filter!B125-filter!Q125)*100</f>
        <v>-0.45169756798415506</v>
      </c>
      <c r="M125" s="53">
        <f>filter!C125</f>
        <v>12.244648920308414</v>
      </c>
      <c r="N125" s="53">
        <f>filter!R125</f>
        <v>12.25850650453847</v>
      </c>
      <c r="O125" s="53">
        <f>(filter!C125-filter!R125)*100</f>
        <v>-1.3857584230056119</v>
      </c>
      <c r="P125" s="53">
        <f>LN(RBA!G138)</f>
        <v>4.6318121169345128</v>
      </c>
      <c r="Q125" s="53">
        <f>(filter!D125-filter!S125)*100</f>
        <v>5.9955561906201105</v>
      </c>
      <c r="R125" s="53">
        <f>LN(RBA!F138)</f>
        <v>4.4190301626174771</v>
      </c>
      <c r="S125" s="53">
        <f>RBA!F138/RBA!F134-1</f>
        <v>7.1040534074787942E-2</v>
      </c>
      <c r="T125" s="53">
        <f>filter!I125</f>
        <v>2.7462138016990227</v>
      </c>
      <c r="U125" s="53">
        <f>(filter!I125-AVERAGE(filter!$I$2:$I$179))</f>
        <v>-1.347433806509426</v>
      </c>
      <c r="V125" s="53">
        <f>(filter!I125-filter!BA125)</f>
        <v>-0.23170751101913911</v>
      </c>
      <c r="W125" s="53">
        <f>(filter!I125-filter!X125)</f>
        <v>-1.1474786087728091</v>
      </c>
      <c r="X125" s="53">
        <f>LN(RBA!H138)</f>
        <v>4.5261269786476381</v>
      </c>
      <c r="Y125" s="53">
        <f>(RBA!H138/RBA!H134-1)*1</f>
        <v>3.7037037037037202E-2</v>
      </c>
      <c r="Z125" s="53">
        <f>filter!J125</f>
        <v>-1.2965975696683822</v>
      </c>
      <c r="AA125" s="53">
        <f>(filter!J125-AVERAGE(filter!$J$2:$J$179))</f>
        <v>-5.3248061207862509</v>
      </c>
      <c r="AB125" s="53">
        <f>(filter!J125-filter!BB125)</f>
        <v>-4.003451370191792</v>
      </c>
      <c r="AC125" s="53">
        <f>(filter!J125-filter!Y125)</f>
        <v>-4.1701385021733879</v>
      </c>
      <c r="AD125" s="53">
        <f>filter!K125</f>
        <v>0.70833333333333337</v>
      </c>
      <c r="AE125" s="53">
        <f>(filter!K125-AVERAGE(filter!$K$2:$K$179))</f>
        <v>-4.0344959875145028</v>
      </c>
      <c r="AF125" s="53">
        <f>(filter!K125-filter!BC125)</f>
        <v>-1.5401783939173161</v>
      </c>
      <c r="AG125" s="53">
        <f>(filter!K125-filter!Z125)</f>
        <v>-1.1748728212033384</v>
      </c>
      <c r="AH125" s="53">
        <f>filter!O125</f>
        <v>0.98055555555555562</v>
      </c>
      <c r="AI125" s="53">
        <f>(filter!O125-AVERAGE(filter!$O$2:$O$179))</f>
        <v>-2.987111954420969</v>
      </c>
      <c r="AJ125" s="53">
        <f>(filter!O125-filter!BD125)</f>
        <v>-0.82135963736715079</v>
      </c>
      <c r="AK125" s="53">
        <f>(filter!O125-filter!AD125)</f>
        <v>-0.43957945234958284</v>
      </c>
      <c r="AL125" s="53">
        <f>LN(RBA!K138)</f>
        <v>7.0342813163029589</v>
      </c>
      <c r="AM125" s="53">
        <f>LN(RBA!L138)</f>
        <v>8.1206086342298924</v>
      </c>
      <c r="AN125" s="53">
        <f>(filter!L125-filter!AA125)*100</f>
        <v>2.7463340229028077</v>
      </c>
      <c r="AO125" s="53">
        <f>(filter!M125-filter!AB125)*100</f>
        <v>6.4951129844837752</v>
      </c>
      <c r="AP125" s="53">
        <f>RBA!O138</f>
        <v>120.92502211415457</v>
      </c>
      <c r="AQ125" s="53">
        <f>RBA!Q138</f>
        <v>0.67266666666666675</v>
      </c>
      <c r="AR125" s="53">
        <f t="shared" si="8"/>
        <v>8.2695870756673406E-3</v>
      </c>
      <c r="AS125" s="53">
        <f t="shared" si="9"/>
        <v>1.4866204162537164</v>
      </c>
      <c r="AT125" s="53">
        <f t="shared" si="10"/>
        <v>-4.7951707015839906</v>
      </c>
      <c r="AU125" s="53">
        <f t="shared" si="7"/>
        <v>0.3965053667366924</v>
      </c>
      <c r="AV125" s="53">
        <f>RBA!T138*100</f>
        <v>22.54558546684331</v>
      </c>
      <c r="AW125" s="53">
        <f>RBA!U138*100</f>
        <v>-25.605485401804383</v>
      </c>
      <c r="AX125" s="53">
        <f t="shared" si="11"/>
        <v>22.543011312830064</v>
      </c>
      <c r="AY125" s="53">
        <f t="shared" si="12"/>
        <v>-25.342007810981904</v>
      </c>
      <c r="AZ125" s="53">
        <f>LN(RBA!K138)-LN(RBA!H138)</f>
        <v>2.5081543376553208</v>
      </c>
      <c r="BA125" s="53">
        <f t="shared" si="13"/>
        <v>7.706408159389877</v>
      </c>
    </row>
    <row r="126" spans="1:53">
      <c r="A126" s="31">
        <v>39903</v>
      </c>
      <c r="B126" s="53">
        <f>filter!E126</f>
        <v>3.6166666666666667</v>
      </c>
      <c r="C126" s="53">
        <f>(RBA!B139-AVERAGE(RBA!$B$11:$B$192))</f>
        <v>-3.3800329670329643</v>
      </c>
      <c r="D126" s="53">
        <f>(filter!E126-filter!AY126)</f>
        <v>-0.53792370593949146</v>
      </c>
      <c r="E126" s="52">
        <f>(filter!E126-filter!T126)</f>
        <v>-1.5223911599970372</v>
      </c>
      <c r="F126" s="52">
        <f>filter!F126</f>
        <v>3.3533333333333335</v>
      </c>
      <c r="G126" s="53">
        <f>(RBA!C139-AVERAGE(RBA!$C$11:$C$192))</f>
        <v>-3.9083727978370817</v>
      </c>
      <c r="H126" s="53">
        <f>(filter!F126-filter!AZ126)</f>
        <v>-0.94994808654662855</v>
      </c>
      <c r="I126" s="53">
        <f>(filter!F126-filter!U126)</f>
        <v>-2.013906799029205</v>
      </c>
      <c r="J126" s="53">
        <f>filter!B126</f>
        <v>12.85859312499886</v>
      </c>
      <c r="K126" s="53">
        <f>filter!Q126</f>
        <v>12.860620609964764</v>
      </c>
      <c r="L126" s="53">
        <f>(filter!B126-filter!Q126)*100</f>
        <v>-0.20274849659038807</v>
      </c>
      <c r="M126" s="53">
        <f>filter!C126</f>
        <v>12.248643509885689</v>
      </c>
      <c r="N126" s="53">
        <f>filter!R126</f>
        <v>12.266151423328884</v>
      </c>
      <c r="O126" s="53">
        <f>(filter!C126-filter!R126)*100</f>
        <v>-1.7507913443195022</v>
      </c>
      <c r="P126" s="53">
        <f>LN(RBA!G139)</f>
        <v>4.580877493419047</v>
      </c>
      <c r="Q126" s="53">
        <f>(filter!D126-filter!S126)*100</f>
        <v>-0.39322512938264609</v>
      </c>
      <c r="R126" s="53">
        <f>LN(RBA!F139)</f>
        <v>4.4132814313411455</v>
      </c>
      <c r="S126" s="53">
        <f>RBA!F139/RBA!F135-1</f>
        <v>4.8818724764416954E-2</v>
      </c>
      <c r="T126" s="53">
        <f>filter!I126</f>
        <v>-2.2994925105325215</v>
      </c>
      <c r="U126" s="53">
        <f>(filter!I126-AVERAGE(filter!$I$2:$I$179))</f>
        <v>-6.3931401187409698</v>
      </c>
      <c r="V126" s="53">
        <f>(filter!I126-filter!BA126)</f>
        <v>-5.2450739306277772</v>
      </c>
      <c r="W126" s="53">
        <f>(filter!I126-filter!X126)</f>
        <v>-6.0598436637941013</v>
      </c>
      <c r="X126" s="53">
        <f>LN(RBA!H139)</f>
        <v>4.5272086445183799</v>
      </c>
      <c r="Y126" s="53">
        <f>(RBA!H139/RBA!H135-1)*1</f>
        <v>2.4363233665559259E-2</v>
      </c>
      <c r="Z126" s="53">
        <f>filter!J126</f>
        <v>0.43266634829638795</v>
      </c>
      <c r="AA126" s="53">
        <f>(filter!J126-AVERAGE(filter!$J$2:$J$179))</f>
        <v>-3.595542202821481</v>
      </c>
      <c r="AB126" s="53">
        <f>(filter!J126-filter!BB126)</f>
        <v>-2.235887314528632</v>
      </c>
      <c r="AC126" s="53">
        <f>(filter!J126-filter!Y126)</f>
        <v>-2.412682247500761</v>
      </c>
      <c r="AD126" s="53">
        <f>filter!K126</f>
        <v>0.125</v>
      </c>
      <c r="AE126" s="53">
        <f>(filter!K126-AVERAGE(filter!$K$2:$K$179))</f>
        <v>-4.6178293208478358</v>
      </c>
      <c r="AF126" s="53">
        <f>(filter!K126-filter!BC126)</f>
        <v>-2.0512126665666717</v>
      </c>
      <c r="AG126" s="53">
        <f>(filter!K126-filter!Z126)</f>
        <v>-1.5578777544580502</v>
      </c>
      <c r="AH126" s="53">
        <f>filter!O126</f>
        <v>0.3527777777777778</v>
      </c>
      <c r="AI126" s="53">
        <f>(filter!O126-AVERAGE(filter!$O$2:$O$179))</f>
        <v>-3.6148897321987468</v>
      </c>
      <c r="AJ126" s="53">
        <f>(filter!O126-filter!BD126)</f>
        <v>-1.3863619856651077</v>
      </c>
      <c r="AK126" s="53">
        <f>(filter!O126-filter!AD126)</f>
        <v>-0.94735107690704234</v>
      </c>
      <c r="AL126" s="53">
        <f>LN(RBA!K139)</f>
        <v>7.0742683711814198</v>
      </c>
      <c r="AM126" s="53">
        <f>LN(RBA!L139)</f>
        <v>8.1463709301565821</v>
      </c>
      <c r="AN126" s="53">
        <f>(filter!L126-filter!AA126)*100</f>
        <v>4.6502807250965894</v>
      </c>
      <c r="AO126" s="53">
        <f>(filter!M126-filter!AB126)*100</f>
        <v>6.2089765021147159</v>
      </c>
      <c r="AP126" s="53">
        <f>RBA!O139</f>
        <v>121.95965002061418</v>
      </c>
      <c r="AQ126" s="53">
        <f>RBA!Q139</f>
        <v>0.65883333333333338</v>
      </c>
      <c r="AR126" s="53">
        <f t="shared" si="8"/>
        <v>8.1994331717988329E-3</v>
      </c>
      <c r="AS126" s="53">
        <f t="shared" si="9"/>
        <v>1.5178345560333923</v>
      </c>
      <c r="AT126" s="53">
        <f t="shared" si="10"/>
        <v>-4.8036902524915854</v>
      </c>
      <c r="AU126" s="53">
        <f t="shared" si="7"/>
        <v>0.41728468491350651</v>
      </c>
      <c r="AV126" s="53">
        <f>RBA!T139*100</f>
        <v>-0.85195509075948195</v>
      </c>
      <c r="AW126" s="53">
        <f>RBA!U139*100</f>
        <v>-2.077931817681411</v>
      </c>
      <c r="AX126" s="53">
        <f t="shared" si="11"/>
        <v>-0.85452924477272763</v>
      </c>
      <c r="AY126" s="53">
        <f t="shared" si="12"/>
        <v>-1.8144542268589303</v>
      </c>
      <c r="AZ126" s="53">
        <f>LN(RBA!K139)-LN(RBA!H139)</f>
        <v>2.5470597266630399</v>
      </c>
      <c r="BA126" s="53">
        <f t="shared" si="13"/>
        <v>3.8905389007719116</v>
      </c>
    </row>
    <row r="127" spans="1:53">
      <c r="A127" s="31">
        <v>39994</v>
      </c>
      <c r="B127" s="53">
        <f>filter!E127</f>
        <v>3.02</v>
      </c>
      <c r="C127" s="53">
        <f>(RBA!B140-AVERAGE(RBA!$B$11:$B$192))</f>
        <v>-3.976699633699631</v>
      </c>
      <c r="D127" s="53">
        <f>(filter!E127-filter!AY127)</f>
        <v>-1.055568230862828</v>
      </c>
      <c r="E127" s="52">
        <f>(filter!E127-filter!T127)</f>
        <v>-2.0052305240262602</v>
      </c>
      <c r="F127" s="52">
        <f>filter!F127</f>
        <v>3.16</v>
      </c>
      <c r="G127" s="53">
        <f>(RBA!C140-AVERAGE(RBA!$C$11:$C$192))</f>
        <v>-4.101706131170415</v>
      </c>
      <c r="H127" s="53">
        <f>(filter!F127-filter!AZ127)</f>
        <v>-1.0618133991275656</v>
      </c>
      <c r="I127" s="53">
        <f>(filter!F127-filter!U127)</f>
        <v>-2.089386216972307</v>
      </c>
      <c r="J127" s="53">
        <f>filter!B127</f>
        <v>12.865983570297423</v>
      </c>
      <c r="K127" s="53">
        <f>filter!Q127</f>
        <v>12.867278254857402</v>
      </c>
      <c r="L127" s="53">
        <f>(filter!B127-filter!Q127)*100</f>
        <v>-0.12946845599781653</v>
      </c>
      <c r="M127" s="53">
        <f>filter!C127</f>
        <v>12.264426455710245</v>
      </c>
      <c r="N127" s="53">
        <f>filter!R127</f>
        <v>12.27370147487721</v>
      </c>
      <c r="O127" s="53">
        <f>(filter!C127-filter!R127)*100</f>
        <v>-0.92750191669654924</v>
      </c>
      <c r="P127" s="53">
        <f>LN(RBA!G140)</f>
        <v>4.478472532942134</v>
      </c>
      <c r="Q127" s="53">
        <f>(filter!D127-filter!S127)*100</f>
        <v>-11.851600597441792</v>
      </c>
      <c r="R127" s="53">
        <f>LN(RBA!F140)</f>
        <v>4.3916743556579592</v>
      </c>
      <c r="S127" s="53">
        <f>RBA!F140/RBA!F136-1</f>
        <v>3.5047178016762714E-3</v>
      </c>
      <c r="T127" s="53">
        <f>filter!I127</f>
        <v>-8.6428302732744449</v>
      </c>
      <c r="U127" s="53">
        <f>(filter!I127-AVERAGE(filter!$I$2:$I$179))</f>
        <v>-12.736477881482895</v>
      </c>
      <c r="V127" s="53">
        <f>(filter!I127-filter!BA127)</f>
        <v>-11.556071800746793</v>
      </c>
      <c r="W127" s="53">
        <f>(filter!I127-filter!X127)</f>
        <v>-12.270741885949361</v>
      </c>
      <c r="X127" s="53">
        <f>LN(RBA!H140)</f>
        <v>4.5315236458197932</v>
      </c>
      <c r="Y127" s="53">
        <f>(RBA!H140/RBA!H136-1)*1</f>
        <v>1.4192139737991383E-2</v>
      </c>
      <c r="Z127" s="53">
        <f>filter!J127</f>
        <v>1.7260005205653117</v>
      </c>
      <c r="AA127" s="53">
        <f>(filter!J127-AVERAGE(filter!$J$2:$J$179))</f>
        <v>-2.3022080305525572</v>
      </c>
      <c r="AB127" s="53">
        <f>(filter!J127-filter!BB127)</f>
        <v>-0.90425300456131819</v>
      </c>
      <c r="AC127" s="53">
        <f>(filter!J127-filter!Y127)</f>
        <v>-1.0921505125355768</v>
      </c>
      <c r="AD127" s="53">
        <f>filter!K127</f>
        <v>0.125</v>
      </c>
      <c r="AE127" s="53">
        <f>(filter!K127-AVERAGE(filter!$K$2:$K$179))</f>
        <v>-4.6178293208478358</v>
      </c>
      <c r="AF127" s="53">
        <f>(filter!K127-filter!BC127)</f>
        <v>-1.9789136058826955</v>
      </c>
      <c r="AG127" s="53">
        <f>(filter!K127-filter!Z127)</f>
        <v>-1.361754840141649</v>
      </c>
      <c r="AH127" s="53">
        <f>filter!O127</f>
        <v>0.15833333333333333</v>
      </c>
      <c r="AI127" s="53">
        <f>(filter!O127-AVERAGE(filter!$O$2:$O$179))</f>
        <v>-3.8093341766431914</v>
      </c>
      <c r="AJ127" s="53">
        <f>(filter!O127-filter!BD127)</f>
        <v>-1.5180310006297315</v>
      </c>
      <c r="AK127" s="53">
        <f>(filter!O127-filter!AD127)</f>
        <v>-1.0239143853312034</v>
      </c>
      <c r="AL127" s="53">
        <f>LN(RBA!K140)</f>
        <v>7.1177860321106099</v>
      </c>
      <c r="AM127" s="53">
        <f>LN(RBA!L140)</f>
        <v>8.1628344202201646</v>
      </c>
      <c r="AN127" s="53">
        <f>(filter!L127-filter!AA127)*100</f>
        <v>6.9590585912126635</v>
      </c>
      <c r="AO127" s="53">
        <f>(filter!M127-filter!AB127)*100</f>
        <v>5.0853091159542174</v>
      </c>
      <c r="AP127" s="53">
        <f>RBA!O140</f>
        <v>136.71770101553878</v>
      </c>
      <c r="AQ127" s="53">
        <f>RBA!Q140</f>
        <v>0.77636666666666665</v>
      </c>
      <c r="AR127" s="53">
        <f t="shared" si="8"/>
        <v>7.3143418341005025E-3</v>
      </c>
      <c r="AS127" s="53">
        <f t="shared" si="9"/>
        <v>1.2880511785668285</v>
      </c>
      <c r="AT127" s="53">
        <f t="shared" si="10"/>
        <v>-4.9179182233904948</v>
      </c>
      <c r="AU127" s="53">
        <f t="shared" si="7"/>
        <v>0.25313036180488507</v>
      </c>
      <c r="AV127" s="53">
        <f>RBA!T140*100</f>
        <v>-11.422797089890935</v>
      </c>
      <c r="AW127" s="53">
        <f>RBA!U140*100</f>
        <v>16.415432310862144</v>
      </c>
      <c r="AX127" s="53">
        <f t="shared" si="11"/>
        <v>-11.425371243904181</v>
      </c>
      <c r="AY127" s="53">
        <f t="shared" si="12"/>
        <v>16.678909901684627</v>
      </c>
      <c r="AZ127" s="53">
        <f>LN(RBA!K140)-LN(RBA!H140)</f>
        <v>2.5862623862908167</v>
      </c>
      <c r="BA127" s="53">
        <f t="shared" si="13"/>
        <v>3.9202659627776804</v>
      </c>
    </row>
    <row r="128" spans="1:53">
      <c r="A128" s="31">
        <v>40086</v>
      </c>
      <c r="B128" s="53">
        <f>filter!E128</f>
        <v>3</v>
      </c>
      <c r="C128" s="53">
        <f>(RBA!B141-AVERAGE(RBA!$B$11:$B$192))</f>
        <v>-3.996699633699631</v>
      </c>
      <c r="D128" s="53">
        <f>(filter!E128-filter!AY128)</f>
        <v>-0.99654608911949794</v>
      </c>
      <c r="E128" s="52">
        <f>(filter!E128-filter!T128)</f>
        <v>-1.9110933399392236</v>
      </c>
      <c r="F128" s="52">
        <f>filter!F128</f>
        <v>3.2699999999999996</v>
      </c>
      <c r="G128" s="53">
        <f>(RBA!C141-AVERAGE(RBA!$C$11:$C$192))</f>
        <v>-3.9917061311704156</v>
      </c>
      <c r="H128" s="53">
        <f>(filter!F128-filter!AZ128)</f>
        <v>-0.87034537837517156</v>
      </c>
      <c r="I128" s="53">
        <f>(filter!F128-filter!U128)</f>
        <v>-1.8608073663701363</v>
      </c>
      <c r="J128" s="53">
        <f>filter!B128</f>
        <v>12.869026047293625</v>
      </c>
      <c r="K128" s="53">
        <f>filter!Q128</f>
        <v>12.873917414585069</v>
      </c>
      <c r="L128" s="53">
        <f>(filter!B128-filter!Q128)*100</f>
        <v>-0.48913672914441264</v>
      </c>
      <c r="M128" s="53">
        <f>filter!C128</f>
        <v>12.26864360729167</v>
      </c>
      <c r="N128" s="53">
        <f>filter!R128</f>
        <v>12.281172572692219</v>
      </c>
      <c r="O128" s="53">
        <f>(filter!C128-filter!R128)*100</f>
        <v>-1.2528965400548486</v>
      </c>
      <c r="P128" s="53">
        <f>LN(RBA!G141)</f>
        <v>4.4601444139378339</v>
      </c>
      <c r="Q128" s="53">
        <f>(filter!D128-filter!S128)*100</f>
        <v>-14.829350118135398</v>
      </c>
      <c r="R128" s="53">
        <f>LN(RBA!F141)</f>
        <v>4.3919507396249342</v>
      </c>
      <c r="S128" s="53">
        <f>RBA!F141/RBA!F137-1</f>
        <v>-2.0010957486101377E-2</v>
      </c>
      <c r="T128" s="53">
        <f>filter!I128</f>
        <v>0.1105535867898287</v>
      </c>
      <c r="U128" s="53">
        <f>(filter!I128-AVERAGE(filter!$I$2:$I$179))</f>
        <v>-3.9830940214186201</v>
      </c>
      <c r="V128" s="53">
        <f>(filter!I128-filter!BA128)</f>
        <v>-2.7703480480596125</v>
      </c>
      <c r="W128" s="53">
        <f>(filter!I128-filter!X128)</f>
        <v>-3.3883759530432931</v>
      </c>
      <c r="X128" s="53">
        <f>LN(RBA!H141)</f>
        <v>4.5411648560121787</v>
      </c>
      <c r="Y128" s="53">
        <f>(RBA!H141/RBA!H137-1)*1</f>
        <v>1.1866235167206085E-2</v>
      </c>
      <c r="Z128" s="53">
        <f>filter!J128</f>
        <v>3.8564840769543958</v>
      </c>
      <c r="AA128" s="53">
        <f>(filter!J128-AVERAGE(filter!$J$2:$J$179))</f>
        <v>-0.17172447416347314</v>
      </c>
      <c r="AB128" s="53">
        <f>(filter!J128-filter!BB128)</f>
        <v>1.2645306895261559</v>
      </c>
      <c r="AC128" s="53">
        <f>(filter!J128-filter!Y128)</f>
        <v>1.0651023608638983</v>
      </c>
      <c r="AD128" s="53">
        <f>filter!K128</f>
        <v>0.125</v>
      </c>
      <c r="AE128" s="53">
        <f>(filter!K128-AVERAGE(filter!$K$2:$K$179))</f>
        <v>-4.6178293208478358</v>
      </c>
      <c r="AF128" s="53">
        <f>(filter!K128-filter!BC128)</f>
        <v>-1.9066145451987193</v>
      </c>
      <c r="AG128" s="53">
        <f>(filter!K128-filter!Z128)</f>
        <v>-1.1733513379883302</v>
      </c>
      <c r="AH128" s="53">
        <f>filter!O128</f>
        <v>0.15833333333333333</v>
      </c>
      <c r="AI128" s="53">
        <f>(filter!O128-AVERAGE(filter!$O$2:$O$179))</f>
        <v>-3.8093341766431914</v>
      </c>
      <c r="AJ128" s="53">
        <f>(filter!O128-filter!BD128)</f>
        <v>-1.4552555711499107</v>
      </c>
      <c r="AK128" s="53">
        <f>(filter!O128-filter!AD128)</f>
        <v>-0.91068668376057105</v>
      </c>
      <c r="AL128" s="53">
        <f>LN(RBA!K141)</f>
        <v>7.125871816006268</v>
      </c>
      <c r="AM128" s="53">
        <f>LN(RBA!L141)</f>
        <v>8.1750005846306486</v>
      </c>
      <c r="AN128" s="53">
        <f>(filter!L128-filter!AA128)*100</f>
        <v>5.7749734127551022</v>
      </c>
      <c r="AO128" s="53">
        <f>(filter!M128-filter!AB128)*100</f>
        <v>3.6256891326083007</v>
      </c>
      <c r="AP128" s="53">
        <f>RBA!O141</f>
        <v>145.91049288372082</v>
      </c>
      <c r="AQ128" s="53">
        <f>RBA!Q141</f>
        <v>0.84916666666666663</v>
      </c>
      <c r="AR128" s="53">
        <f t="shared" si="8"/>
        <v>6.8535167021670012E-3</v>
      </c>
      <c r="AS128" s="53">
        <f t="shared" si="9"/>
        <v>1.1776251226692838</v>
      </c>
      <c r="AT128" s="53">
        <f t="shared" si="10"/>
        <v>-4.9829933712684493</v>
      </c>
      <c r="AU128" s="53">
        <f t="shared" si="7"/>
        <v>0.16349980255336699</v>
      </c>
      <c r="AV128" s="53">
        <f>RBA!T141*100</f>
        <v>-6.5075147877954542</v>
      </c>
      <c r="AW128" s="53">
        <f>RBA!U141*100</f>
        <v>8.9630559251518118</v>
      </c>
      <c r="AX128" s="53">
        <f t="shared" si="11"/>
        <v>-6.5100889418087</v>
      </c>
      <c r="AY128" s="53">
        <f t="shared" si="12"/>
        <v>9.2265335159742925</v>
      </c>
      <c r="AZ128" s="53">
        <f>LN(RBA!K141)-LN(RBA!H141)</f>
        <v>2.5847069599940893</v>
      </c>
      <c r="BA128" s="53">
        <f t="shared" si="13"/>
        <v>-0.15554262967274468</v>
      </c>
    </row>
    <row r="129" spans="1:53">
      <c r="A129" s="31">
        <v>40178</v>
      </c>
      <c r="B129" s="53">
        <f>filter!E129</f>
        <v>3.4759999999999995</v>
      </c>
      <c r="C129" s="53">
        <f>(RBA!B142-AVERAGE(RBA!$B$11:$B$192))</f>
        <v>-3.5206996336996315</v>
      </c>
      <c r="D129" s="53">
        <f>(filter!E129-filter!AY129)</f>
        <v>-0.44152394737616829</v>
      </c>
      <c r="E129" s="52">
        <f>(filter!E129-filter!T129)</f>
        <v>-1.322240104488579</v>
      </c>
      <c r="F129" s="52">
        <f>filter!F129</f>
        <v>3.9530158730158731</v>
      </c>
      <c r="G129" s="53">
        <f>(RBA!C142-AVERAGE(RBA!$C$11:$C$192))</f>
        <v>-3.3086902581545421</v>
      </c>
      <c r="H129" s="53">
        <f>(filter!F129-filter!AZ129)</f>
        <v>-0.10586148460690348</v>
      </c>
      <c r="I129" s="53">
        <f>(filter!F129-filter!U129)</f>
        <v>-1.0598486227695409</v>
      </c>
      <c r="J129" s="53">
        <f>filter!B129</f>
        <v>12.876537005015088</v>
      </c>
      <c r="K129" s="53">
        <f>filter!Q129</f>
        <v>12.880555142320153</v>
      </c>
      <c r="L129" s="53">
        <f>(filter!B129-filter!Q129)*100</f>
        <v>-0.40181373050653946</v>
      </c>
      <c r="M129" s="53">
        <f>filter!C129</f>
        <v>12.281750456270837</v>
      </c>
      <c r="N129" s="53">
        <f>filter!R129</f>
        <v>12.288574833395696</v>
      </c>
      <c r="O129" s="53">
        <f>(filter!C129-filter!R129)*100</f>
        <v>-0.68243771248592822</v>
      </c>
      <c r="P129" s="53">
        <f>LN(RBA!G142)</f>
        <v>4.5020294270685781</v>
      </c>
      <c r="Q129" s="53">
        <f>(filter!D129-filter!S129)*100</f>
        <v>-11.709935122830917</v>
      </c>
      <c r="R129" s="53">
        <f>LN(RBA!F142)</f>
        <v>4.4065702234463968</v>
      </c>
      <c r="S129" s="53">
        <f>RBA!F142/RBA!F138-1</f>
        <v>-1.2382635528330077E-2</v>
      </c>
      <c r="T129" s="53">
        <f>filter!I129</f>
        <v>5.8477935285852238</v>
      </c>
      <c r="U129" s="53">
        <f>(filter!I129-AVERAGE(filter!$I$2:$I$179))</f>
        <v>1.7541459203767751</v>
      </c>
      <c r="V129" s="53">
        <f>(filter!I129-filter!BA129)</f>
        <v>2.9992317863586893</v>
      </c>
      <c r="W129" s="53">
        <f>(filter!I129-filter!X129)</f>
        <v>2.4795020564064663</v>
      </c>
      <c r="X129" s="53">
        <f>LN(RBA!H142)</f>
        <v>4.5464811896394117</v>
      </c>
      <c r="Y129" s="53">
        <f>(RBA!H142/RBA!H138-1)*1</f>
        <v>2.0562770562770449E-2</v>
      </c>
      <c r="Z129" s="53">
        <f>filter!J129</f>
        <v>2.1265334508931155</v>
      </c>
      <c r="AA129" s="53">
        <f>(filter!J129-AVERAGE(filter!$J$2:$J$179))</f>
        <v>-1.9016751002247534</v>
      </c>
      <c r="AB129" s="53">
        <f>(filter!J129-filter!BB129)</f>
        <v>-0.42711979883673434</v>
      </c>
      <c r="AC129" s="53">
        <f>(filter!J129-filter!Y129)</f>
        <v>-0.63725807147679836</v>
      </c>
      <c r="AD129" s="53">
        <f>filter!K129</f>
        <v>0.125</v>
      </c>
      <c r="AE129" s="53">
        <f>(filter!K129-AVERAGE(filter!$K$2:$K$179))</f>
        <v>-4.6178293208478358</v>
      </c>
      <c r="AF129" s="53">
        <f>(filter!K129-filter!BC129)</f>
        <v>-1.8343154845147431</v>
      </c>
      <c r="AG129" s="53">
        <f>(filter!K129-filter!Z129)</f>
        <v>-0.99533007762386716</v>
      </c>
      <c r="AH129" s="53">
        <f>filter!O129</f>
        <v>0.15833333333333333</v>
      </c>
      <c r="AI129" s="53">
        <f>(filter!O129-AVERAGE(filter!$O$2:$O$179))</f>
        <v>-3.8093341766431914</v>
      </c>
      <c r="AJ129" s="53">
        <f>(filter!O129-filter!BD129)</f>
        <v>-1.3924801416700898</v>
      </c>
      <c r="AK129" s="53">
        <f>(filter!O129-filter!AD129)</f>
        <v>-0.80400088739837428</v>
      </c>
      <c r="AL129" s="53">
        <f>LN(RBA!K142)</f>
        <v>7.1167276923561618</v>
      </c>
      <c r="AM129" s="53">
        <f>LN(RBA!L142)</f>
        <v>8.1730835438791463</v>
      </c>
      <c r="AN129" s="53">
        <f>(filter!L129-filter!AA129)*100</f>
        <v>2.9124268268114761</v>
      </c>
      <c r="AO129" s="53">
        <f>(filter!M129-filter!AB129)*100</f>
        <v>0.84978056859608131</v>
      </c>
      <c r="AP129" s="53">
        <f>RBA!O142</f>
        <v>155.47164248131278</v>
      </c>
      <c r="AQ129" s="53">
        <f>RBA!Q142</f>
        <v>0.91026666666666667</v>
      </c>
      <c r="AR129" s="53">
        <f t="shared" si="8"/>
        <v>6.4320411365062728E-3</v>
      </c>
      <c r="AS129" s="53">
        <f t="shared" si="9"/>
        <v>1.098579170938919</v>
      </c>
      <c r="AT129" s="53">
        <f t="shared" si="10"/>
        <v>-5.0464633515248236</v>
      </c>
      <c r="AU129" s="53">
        <f t="shared" si="7"/>
        <v>9.4017682106121492E-2</v>
      </c>
      <c r="AV129" s="53">
        <f>RBA!T142*100</f>
        <v>-6.3469980256374292</v>
      </c>
      <c r="AW129" s="53">
        <f>RBA!U142*100</f>
        <v>6.9482120447245403</v>
      </c>
      <c r="AX129" s="53">
        <f t="shared" si="11"/>
        <v>-6.349572179650675</v>
      </c>
      <c r="AY129" s="53">
        <f t="shared" si="12"/>
        <v>7.211689635547021</v>
      </c>
      <c r="AZ129" s="53">
        <f>LN(RBA!K142)-LN(RBA!H142)</f>
        <v>2.57024650271675</v>
      </c>
      <c r="BA129" s="53">
        <f t="shared" si="13"/>
        <v>-1.4460457277339245</v>
      </c>
    </row>
    <row r="130" spans="1:53">
      <c r="A130" s="31">
        <v>40268</v>
      </c>
      <c r="B130" s="53">
        <f>filter!E130</f>
        <v>3.8260000000000001</v>
      </c>
      <c r="C130" s="53">
        <f>(RBA!B143-AVERAGE(RBA!$B$11:$B$192))</f>
        <v>-3.1706996336996309</v>
      </c>
      <c r="D130" s="53">
        <f>(filter!E130-filter!AY130)</f>
        <v>-1.2501805632837648E-2</v>
      </c>
      <c r="E130" s="52">
        <f>(filter!E130-filter!T130)</f>
        <v>-0.86107021442284681</v>
      </c>
      <c r="F130" s="52">
        <f>filter!F130</f>
        <v>4.2300000000000004</v>
      </c>
      <c r="G130" s="53">
        <f>(RBA!C143-AVERAGE(RBA!$C$11:$C$192))</f>
        <v>-3.0317061311704148</v>
      </c>
      <c r="H130" s="53">
        <f>(filter!F130-filter!AZ130)</f>
        <v>0.25259066312961842</v>
      </c>
      <c r="I130" s="53">
        <f>(filter!F130-filter!U130)</f>
        <v>-0.6657555158435482</v>
      </c>
      <c r="J130" s="53">
        <f>filter!B130</f>
        <v>12.880892909397234</v>
      </c>
      <c r="K130" s="53">
        <f>filter!Q130</f>
        <v>12.887205434130481</v>
      </c>
      <c r="L130" s="53">
        <f>(filter!B130-filter!Q130)*100</f>
        <v>-0.63125247332465051</v>
      </c>
      <c r="M130" s="53">
        <f>filter!C130</f>
        <v>12.286527575920557</v>
      </c>
      <c r="N130" s="53">
        <f>filter!R130</f>
        <v>12.295910543006052</v>
      </c>
      <c r="O130" s="53">
        <f>(filter!C130-filter!R130)*100</f>
        <v>-0.93829670854947977</v>
      </c>
      <c r="P130" s="53">
        <f>LN(RBA!G143)</f>
        <v>4.5601728200573559</v>
      </c>
      <c r="Q130" s="53">
        <f>(filter!D130-filter!S130)*100</f>
        <v>-6.8766529930160303</v>
      </c>
      <c r="R130" s="53">
        <f>LN(RBA!F143)</f>
        <v>4.4251437201739847</v>
      </c>
      <c r="S130" s="53">
        <f>RBA!F143/RBA!F139-1</f>
        <v>1.1932924806140832E-2</v>
      </c>
      <c r="T130" s="53">
        <f>filter!I130</f>
        <v>7.4293986910350984</v>
      </c>
      <c r="U130" s="53">
        <f>(filter!I130-AVERAGE(filter!$I$2:$I$179))</f>
        <v>3.3357510828266497</v>
      </c>
      <c r="V130" s="53">
        <f>(filter!I130-filter!BA130)</f>
        <v>4.6131768414314704</v>
      </c>
      <c r="W130" s="53">
        <f>(filter!I130-filter!X130)</f>
        <v>4.2006324788513654</v>
      </c>
      <c r="X130" s="53">
        <f>LN(RBA!H143)</f>
        <v>4.5559799417973199</v>
      </c>
      <c r="Y130" s="53">
        <f>(RBA!H143/RBA!H139-1)*1</f>
        <v>2.9189189189189113E-2</v>
      </c>
      <c r="Z130" s="53">
        <f>filter!J130</f>
        <v>3.7995008631631619</v>
      </c>
      <c r="AA130" s="53">
        <f>(filter!J130-AVERAGE(filter!$J$2:$J$179))</f>
        <v>-0.22870768795470697</v>
      </c>
      <c r="AB130" s="53">
        <f>(filter!J130-filter!BB130)</f>
        <v>1.2841477511317021</v>
      </c>
      <c r="AC130" s="53">
        <f>(filter!J130-filter!Y130)</f>
        <v>1.0647038446445465</v>
      </c>
      <c r="AD130" s="53">
        <f>filter!K130</f>
        <v>0.125</v>
      </c>
      <c r="AE130" s="53">
        <f>(filter!K130-AVERAGE(filter!$K$2:$K$179))</f>
        <v>-4.6178293208478358</v>
      </c>
      <c r="AF130" s="53">
        <f>(filter!K130-filter!BC130)</f>
        <v>-1.762016423830767</v>
      </c>
      <c r="AG130" s="53">
        <f>(filter!K130-filter!Z130)</f>
        <v>-0.82962054408779029</v>
      </c>
      <c r="AH130" s="53">
        <f>filter!O130</f>
        <v>0.15833333333333333</v>
      </c>
      <c r="AI130" s="53">
        <f>(filter!O130-AVERAGE(filter!$O$2:$O$179))</f>
        <v>-3.8093341766431914</v>
      </c>
      <c r="AJ130" s="53">
        <f>(filter!O130-filter!BD130)</f>
        <v>-1.329704712190269</v>
      </c>
      <c r="AK130" s="53">
        <f>(filter!O130-filter!AD130)</f>
        <v>-0.70517628782604624</v>
      </c>
      <c r="AL130" s="53">
        <f>LN(RBA!K143)</f>
        <v>7.1064069375603971</v>
      </c>
      <c r="AM130" s="53">
        <f>LN(RBA!L143)</f>
        <v>8.1855043361633175</v>
      </c>
      <c r="AN130" s="53">
        <f>(filter!L130-filter!AA130)*100</f>
        <v>-3.265819667941372E-2</v>
      </c>
      <c r="AO130" s="53">
        <f>(filter!M130-filter!AB130)*100</f>
        <v>-0.40432684461624291</v>
      </c>
      <c r="AP130" s="53">
        <f>RBA!O143</f>
        <v>156.2554402751465</v>
      </c>
      <c r="AQ130" s="53">
        <f>RBA!Q143</f>
        <v>0.89890000000000014</v>
      </c>
      <c r="AR130" s="53">
        <f t="shared" si="8"/>
        <v>6.3997771740882991E-3</v>
      </c>
      <c r="AS130" s="53">
        <f t="shared" si="9"/>
        <v>1.1124707976415618</v>
      </c>
      <c r="AT130" s="53">
        <f t="shared" si="10"/>
        <v>-5.0514921057713247</v>
      </c>
      <c r="AU130" s="53">
        <f t="shared" ref="AU130:AU179" si="14">LN(AS130)</f>
        <v>0.10658348540278331</v>
      </c>
      <c r="AV130" s="53">
        <f>RBA!T143*100</f>
        <v>-0.50287542465010659</v>
      </c>
      <c r="AW130" s="53">
        <f>RBA!U143*100</f>
        <v>-1.2565803296661779</v>
      </c>
      <c r="AX130" s="53">
        <f t="shared" si="11"/>
        <v>-0.50544957866335227</v>
      </c>
      <c r="AY130" s="53">
        <f t="shared" si="12"/>
        <v>-0.99310273884369726</v>
      </c>
      <c r="AZ130" s="53">
        <f>LN(RBA!K143)-LN(RBA!H143)</f>
        <v>2.5504269957630772</v>
      </c>
      <c r="BA130" s="53">
        <f t="shared" si="13"/>
        <v>-1.981950695367285</v>
      </c>
    </row>
    <row r="131" spans="1:53">
      <c r="A131" s="31">
        <v>40359</v>
      </c>
      <c r="B131" s="53">
        <f>filter!E131</f>
        <v>4.3993333333333338</v>
      </c>
      <c r="C131" s="53">
        <f>(RBA!B144-AVERAGE(RBA!$B$11:$B$192))</f>
        <v>-2.5973663003662972</v>
      </c>
      <c r="D131" s="53">
        <f>(filter!E131-filter!AY131)</f>
        <v>0.63985366944382616</v>
      </c>
      <c r="E131" s="52">
        <f>(filter!E131-filter!T131)</f>
        <v>-0.17782333309190967</v>
      </c>
      <c r="F131" s="52">
        <f>filter!F131</f>
        <v>4.7458333333333336</v>
      </c>
      <c r="G131" s="53">
        <f>(RBA!C144-AVERAGE(RBA!$C$11:$C$192))</f>
        <v>-2.5158727978370816</v>
      </c>
      <c r="H131" s="53">
        <f>(filter!F131-filter!AZ131)</f>
        <v>0.84989201721534613</v>
      </c>
      <c r="I131" s="53">
        <f>(filter!F131-filter!U131)</f>
        <v>-3.3182598447381473E-2</v>
      </c>
      <c r="J131" s="53">
        <f>filter!B131</f>
        <v>12.887595019083932</v>
      </c>
      <c r="K131" s="53">
        <f>filter!Q131</f>
        <v>12.893879774748061</v>
      </c>
      <c r="L131" s="53">
        <f>(filter!B131-filter!Q131)*100</f>
        <v>-0.62847556641294489</v>
      </c>
      <c r="M131" s="53">
        <f>filter!C131</f>
        <v>12.301041858120875</v>
      </c>
      <c r="N131" s="53">
        <f>filter!R131</f>
        <v>12.303177722305985</v>
      </c>
      <c r="O131" s="53">
        <f>(filter!C131-filter!R131)*100</f>
        <v>-0.21358641851101368</v>
      </c>
      <c r="P131" s="53">
        <f>LN(RBA!G144)</f>
        <v>4.6662652853479019</v>
      </c>
      <c r="Q131" s="53">
        <f>(filter!D131-filter!S131)*100</f>
        <v>2.8590620713480064</v>
      </c>
      <c r="R131" s="53">
        <f>LN(RBA!F144)</f>
        <v>4.4531401244443165</v>
      </c>
      <c r="S131" s="53">
        <f>RBA!F144/RBA!F140-1</f>
        <v>6.3394094635322418E-2</v>
      </c>
      <c r="T131" s="53">
        <f>filter!I131</f>
        <v>11.198561708132601</v>
      </c>
      <c r="U131" s="53">
        <f>(filter!I131-AVERAGE(filter!$I$2:$I$179))</f>
        <v>7.1049140999241525</v>
      </c>
      <c r="V131" s="53">
        <f>(filter!I131-filter!BA131)</f>
        <v>8.4146797511518798</v>
      </c>
      <c r="W131" s="53">
        <f>(filter!I131-filter!X131)</f>
        <v>8.1238894570273903</v>
      </c>
      <c r="X131" s="53">
        <f>LN(RBA!H144)</f>
        <v>4.5622626849768144</v>
      </c>
      <c r="Y131" s="53">
        <f>(RBA!H144/RBA!H140-1)*1</f>
        <v>3.1216361679224924E-2</v>
      </c>
      <c r="Z131" s="53">
        <f>filter!J131</f>
        <v>2.5130972717980837</v>
      </c>
      <c r="AA131" s="53">
        <f>(filter!J131-AVERAGE(filter!$J$2:$J$179))</f>
        <v>-1.5151112793197852</v>
      </c>
      <c r="AB131" s="53">
        <f>(filter!J131-filter!BB131)</f>
        <v>3.6044297465013919E-2</v>
      </c>
      <c r="AC131" s="53">
        <f>(filter!J131-filter!Y131)</f>
        <v>-0.19031921302332178</v>
      </c>
      <c r="AD131" s="53">
        <f>filter!K131</f>
        <v>0.125</v>
      </c>
      <c r="AE131" s="53">
        <f>(filter!K131-AVERAGE(filter!$K$2:$K$179))</f>
        <v>-4.6178293208478358</v>
      </c>
      <c r="AF131" s="53">
        <f>(filter!K131-filter!BC131)</f>
        <v>-1.6897173631467908</v>
      </c>
      <c r="AG131" s="53">
        <f>(filter!K131-filter!Z131)</f>
        <v>-0.67753014112111509</v>
      </c>
      <c r="AH131" s="53">
        <f>filter!O131</f>
        <v>0.18611111111111112</v>
      </c>
      <c r="AI131" s="53">
        <f>(filter!O131-AVERAGE(filter!$O$2:$O$179))</f>
        <v>-3.7815563988654137</v>
      </c>
      <c r="AJ131" s="53">
        <f>(filter!O131-filter!BD131)</f>
        <v>-1.2391515049326702</v>
      </c>
      <c r="AK131" s="53">
        <f>(filter!O131-filter!AD131)</f>
        <v>-0.58725189829261848</v>
      </c>
      <c r="AL131" s="53">
        <f>LN(RBA!K144)</f>
        <v>7.1184893502127693</v>
      </c>
      <c r="AM131" s="53">
        <f>LN(RBA!L144)</f>
        <v>8.2079210551549959</v>
      </c>
      <c r="AN131" s="53">
        <f>(filter!L131-filter!AA131)*100</f>
        <v>-0.71352673517663945</v>
      </c>
      <c r="AO131" s="53">
        <f>(filter!M131-filter!AB131)*100</f>
        <v>-0.57536894100032043</v>
      </c>
      <c r="AP131" s="53">
        <f>RBA!O144</f>
        <v>154.66079457589206</v>
      </c>
      <c r="AQ131" s="53">
        <f>RBA!Q144</f>
        <v>0.87709999999999999</v>
      </c>
      <c r="AR131" s="53">
        <f t="shared" ref="AR131:AR179" si="15">1/AP131</f>
        <v>6.4657627212001681E-3</v>
      </c>
      <c r="AS131" s="53">
        <f t="shared" ref="AS131:AS179" si="16">1/AQ131</f>
        <v>1.1401208528103979</v>
      </c>
      <c r="AT131" s="53">
        <f t="shared" ref="AT131:AT179" si="17">LN(AR131)</f>
        <v>-5.0412342967332684</v>
      </c>
      <c r="AU131" s="53">
        <f t="shared" si="14"/>
        <v>0.1311342680248011</v>
      </c>
      <c r="AV131" s="53">
        <f>RBA!T144*100</f>
        <v>1.0257809038056287</v>
      </c>
      <c r="AW131" s="53">
        <f>RBA!U144*100</f>
        <v>-2.4550782622017846</v>
      </c>
      <c r="AX131" s="53">
        <f t="shared" ref="AX131:AX179" si="18">AV131-AVERAGE($AV$2:$AV$179)</f>
        <v>1.0232067497923829</v>
      </c>
      <c r="AY131" s="53">
        <f t="shared" ref="AY131:AY179" si="19">AW131-AVERAGE($AW$2:$AW$179)</f>
        <v>-2.1916006713793039</v>
      </c>
      <c r="AZ131" s="53">
        <f>LN(RBA!K144)-LN(RBA!H144)</f>
        <v>2.5562266652359549</v>
      </c>
      <c r="BA131" s="53">
        <f t="shared" si="13"/>
        <v>0.57996694728776887</v>
      </c>
    </row>
    <row r="132" spans="1:53">
      <c r="A132" s="31">
        <v>40451</v>
      </c>
      <c r="B132" s="53">
        <f>filter!E132</f>
        <v>4.5</v>
      </c>
      <c r="C132" s="53">
        <f>(RBA!B145-AVERAGE(RBA!$B$11:$B$192))</f>
        <v>-2.496699633699631</v>
      </c>
      <c r="D132" s="53">
        <f>(filter!E132-filter!AY132)</f>
        <v>0.8195424778538225</v>
      </c>
      <c r="E132" s="52">
        <f>(filter!E132-filter!T132)</f>
        <v>3.2465711705032874E-2</v>
      </c>
      <c r="F132" s="52">
        <f>filter!F132</f>
        <v>4.7991666666666672</v>
      </c>
      <c r="G132" s="53">
        <f>(RBA!C145-AVERAGE(RBA!$C$11:$C$192))</f>
        <v>-2.4625394645037479</v>
      </c>
      <c r="H132" s="53">
        <f>(filter!F132-filter!AZ132)</f>
        <v>0.98469337130107615</v>
      </c>
      <c r="I132" s="53">
        <f>(filter!F132-filter!U132)</f>
        <v>0.13740151503098463</v>
      </c>
      <c r="J132" s="53">
        <f>filter!B132</f>
        <v>12.894611725082425</v>
      </c>
      <c r="K132" s="53">
        <f>filter!Q132</f>
        <v>12.900585703576938</v>
      </c>
      <c r="L132" s="53">
        <f>(filter!B132-filter!Q132)*100</f>
        <v>-0.5973978494512977</v>
      </c>
      <c r="M132" s="53">
        <f>filter!C132</f>
        <v>12.311018075051669</v>
      </c>
      <c r="N132" s="53">
        <f>filter!R132</f>
        <v>12.310368527723773</v>
      </c>
      <c r="O132" s="53">
        <f>(filter!C132-filter!R132)*100</f>
        <v>6.4954732789601621E-2</v>
      </c>
      <c r="P132" s="53">
        <f>LN(RBA!G145)</f>
        <v>4.6839813664123815</v>
      </c>
      <c r="Q132" s="53">
        <f>(filter!D132-filter!S132)*100</f>
        <v>3.8884588812639898</v>
      </c>
      <c r="R132" s="53">
        <f>LN(RBA!F145)</f>
        <v>4.4606835543000463</v>
      </c>
      <c r="S132" s="53">
        <f>RBA!F145/RBA!F141-1</f>
        <v>7.1149975357145179E-2</v>
      </c>
      <c r="T132" s="53">
        <f>filter!I132</f>
        <v>3.0173719422919052</v>
      </c>
      <c r="U132" s="53">
        <f>(filter!I132-AVERAGE(filter!$I$2:$I$179))</f>
        <v>-1.0762756659165436</v>
      </c>
      <c r="V132" s="53">
        <f>(filter!I132-filter!BA132)</f>
        <v>0.2658298779340913</v>
      </c>
      <c r="W132" s="53">
        <f>(filter!I132-filter!X132)</f>
        <v>0.11441846679227208</v>
      </c>
      <c r="X132" s="53">
        <f>LN(RBA!H145)</f>
        <v>4.5695430083449402</v>
      </c>
      <c r="Y132" s="53">
        <f>(RBA!H145/RBA!H141-1)*1</f>
        <v>2.8784648187633266E-2</v>
      </c>
      <c r="Z132" s="53">
        <f>filter!J132</f>
        <v>2.9121293472501293</v>
      </c>
      <c r="AA132" s="53">
        <f>(filter!J132-AVERAGE(filter!$J$2:$J$179))</f>
        <v>-1.1160792038677396</v>
      </c>
      <c r="AB132" s="53">
        <f>(filter!J132-filter!BB132)</f>
        <v>0.4733765106154495</v>
      </c>
      <c r="AC132" s="53">
        <f>(filter!J132-filter!Y132)</f>
        <v>0.24279570578414011</v>
      </c>
      <c r="AD132" s="53">
        <f>filter!K132</f>
        <v>0.125</v>
      </c>
      <c r="AE132" s="53">
        <f>(filter!K132-AVERAGE(filter!$K$2:$K$179))</f>
        <v>-4.6178293208478358</v>
      </c>
      <c r="AF132" s="53">
        <f>(filter!K132-filter!BC132)</f>
        <v>-1.6174183024628146</v>
      </c>
      <c r="AG132" s="53">
        <f>(filter!K132-filter!Z132)</f>
        <v>-0.5398477596248018</v>
      </c>
      <c r="AH132" s="53">
        <f>filter!O132</f>
        <v>0.3527777777777778</v>
      </c>
      <c r="AI132" s="53">
        <f>(filter!O132-AVERAGE(filter!$O$2:$O$179))</f>
        <v>-3.6148897321987468</v>
      </c>
      <c r="AJ132" s="53">
        <f>(filter!O132-filter!BD132)</f>
        <v>-1.0097094087861826</v>
      </c>
      <c r="AK132" s="53">
        <f>(filter!O132-filter!AD132)</f>
        <v>-0.33949266353389768</v>
      </c>
      <c r="AL132" s="53">
        <f>LN(RBA!K145)</f>
        <v>7.1559074904993851</v>
      </c>
      <c r="AM132" s="53">
        <f>LN(RBA!L145)</f>
        <v>8.2312134025905301</v>
      </c>
      <c r="AN132" s="53">
        <f>(filter!L132-filter!AA132)*100</f>
        <v>1.1518727044653509</v>
      </c>
      <c r="AO132" s="53">
        <f>(filter!M132-filter!AB132)*100</f>
        <v>-0.57966804379763204</v>
      </c>
      <c r="AP132" s="53">
        <f>RBA!O145</f>
        <v>154.92529285291866</v>
      </c>
      <c r="AQ132" s="53">
        <f>RBA!Q145</f>
        <v>0.91903333333333326</v>
      </c>
      <c r="AR132" s="53">
        <f t="shared" si="15"/>
        <v>6.4547239613700095E-3</v>
      </c>
      <c r="AS132" s="53">
        <f t="shared" si="16"/>
        <v>1.0880998150230314</v>
      </c>
      <c r="AT132" s="53">
        <f t="shared" si="17"/>
        <v>-5.0429430191347091</v>
      </c>
      <c r="AU132" s="53">
        <f t="shared" si="14"/>
        <v>8.443288597484376E-2</v>
      </c>
      <c r="AV132" s="53">
        <f>RBA!T145*100</f>
        <v>-0.17087224014407099</v>
      </c>
      <c r="AW132" s="53">
        <f>RBA!U145*100</f>
        <v>4.6701382049957276</v>
      </c>
      <c r="AX132" s="53">
        <f t="shared" si="18"/>
        <v>-0.17344639415731666</v>
      </c>
      <c r="AY132" s="53">
        <f t="shared" si="19"/>
        <v>4.9336157958182083</v>
      </c>
      <c r="AZ132" s="53">
        <f>LN(RBA!K145)-LN(RBA!H145)</f>
        <v>2.5863644821544449</v>
      </c>
      <c r="BA132" s="53">
        <f t="shared" ref="BA132:BA179" si="20">(AZ132-AZ131)*100</f>
        <v>3.0137816918490046</v>
      </c>
    </row>
    <row r="133" spans="1:53">
      <c r="A133" s="31">
        <v>40543</v>
      </c>
      <c r="B133" s="53">
        <f>filter!E133</f>
        <v>4.6593333333333335</v>
      </c>
      <c r="C133" s="53">
        <f>(RBA!B146-AVERAGE(RBA!$B$11:$B$192))</f>
        <v>-2.3373663003662974</v>
      </c>
      <c r="D133" s="53">
        <f>(filter!E133-filter!AY133)</f>
        <v>1.0578979529304862</v>
      </c>
      <c r="E133" s="52">
        <f>(filter!E133-filter!T133)</f>
        <v>0.30220656508530297</v>
      </c>
      <c r="F133" s="52">
        <f>filter!F133</f>
        <v>4.95</v>
      </c>
      <c r="G133" s="53">
        <f>(RBA!C146-AVERAGE(RBA!$C$11:$C$192))</f>
        <v>-2.311706131170415</v>
      </c>
      <c r="H133" s="53">
        <f>(filter!F133-filter!AZ133)</f>
        <v>1.2169947253868036</v>
      </c>
      <c r="I133" s="53">
        <f>(filter!F133-filter!U133)</f>
        <v>0.40689815567681098</v>
      </c>
      <c r="J133" s="53">
        <f>filter!B133</f>
        <v>12.90337368685258</v>
      </c>
      <c r="K133" s="53">
        <f>filter!Q133</f>
        <v>12.907326832048858</v>
      </c>
      <c r="L133" s="53">
        <f>(filter!B133-filter!Q133)*100</f>
        <v>-0.3953145196277319</v>
      </c>
      <c r="M133" s="53">
        <f>filter!C133</f>
        <v>12.322249948242723</v>
      </c>
      <c r="N133" s="53">
        <f>filter!R133</f>
        <v>12.317473780772566</v>
      </c>
      <c r="O133" s="53">
        <f>(filter!C133-filter!R133)*100</f>
        <v>0.47761674701565227</v>
      </c>
      <c r="P133" s="53">
        <f>LN(RBA!G146)</f>
        <v>4.7104306966455844</v>
      </c>
      <c r="Q133" s="53">
        <f>(filter!D133-filter!S133)*100</f>
        <v>5.9445083262028575</v>
      </c>
      <c r="R133" s="53">
        <f>LN(RBA!F146)</f>
        <v>4.4706684313160805</v>
      </c>
      <c r="S133" s="53">
        <f>RBA!F146/RBA!F142-1</f>
        <v>6.619710256615785E-2</v>
      </c>
      <c r="T133" s="53">
        <f>filter!I133</f>
        <v>3.9939508064137574</v>
      </c>
      <c r="U133" s="53">
        <f>(filter!I133-AVERAGE(filter!$I$2:$I$179))</f>
        <v>-9.9696801794691314E-2</v>
      </c>
      <c r="V133" s="53">
        <f>(filter!I133-filter!BA133)</f>
        <v>1.2747486346788501</v>
      </c>
      <c r="W133" s="53">
        <f>(filter!I133-filter!X133)</f>
        <v>1.2783196035796722</v>
      </c>
      <c r="X133" s="53">
        <f>LN(RBA!H146)</f>
        <v>4.5736795188967205</v>
      </c>
      <c r="Y133" s="53">
        <f>(RBA!H146/RBA!H142-1)*1</f>
        <v>2.7571580063626921E-2</v>
      </c>
      <c r="Z133" s="53">
        <f>filter!J133</f>
        <v>1.6546042207121101</v>
      </c>
      <c r="AA133" s="53">
        <f>(filter!J133-AVERAGE(filter!$J$2:$J$179))</f>
        <v>-2.373604330405759</v>
      </c>
      <c r="AB133" s="53">
        <f>(filter!J133-filter!BB133)</f>
        <v>-0.74584847822417966</v>
      </c>
      <c r="AC133" s="53">
        <f>(filter!J133-filter!Y133)</f>
        <v>-0.97750903841981995</v>
      </c>
      <c r="AD133" s="53">
        <f>filter!K133</f>
        <v>0.125</v>
      </c>
      <c r="AE133" s="53">
        <f>(filter!K133-AVERAGE(filter!$K$2:$K$179))</f>
        <v>-4.6178293208478358</v>
      </c>
      <c r="AF133" s="53">
        <f>(filter!K133-filter!BC133)</f>
        <v>-1.5451192417788366</v>
      </c>
      <c r="AG133" s="53">
        <f>(filter!K133-filter!Z133)</f>
        <v>-0.41693883416160948</v>
      </c>
      <c r="AH133" s="53">
        <f>filter!O133</f>
        <v>0.39166666666666666</v>
      </c>
      <c r="AI133" s="53">
        <f>(filter!O133-AVERAGE(filter!$O$2:$O$179))</f>
        <v>-3.576000843309858</v>
      </c>
      <c r="AJ133" s="53">
        <f>(filter!O133-filter!BD133)</f>
        <v>-0.90804509041747306</v>
      </c>
      <c r="AK133" s="53">
        <f>(filter!O133-filter!AD133)</f>
        <v>-0.22857427362703514</v>
      </c>
      <c r="AL133" s="53">
        <f>LN(RBA!K146)</f>
        <v>7.1729900350284526</v>
      </c>
      <c r="AM133" s="53">
        <f>LN(RBA!L146)</f>
        <v>8.2611449190118176</v>
      </c>
      <c r="AN133" s="53">
        <f>(filter!L133-filter!AA133)*100</f>
        <v>0.98564921181223397</v>
      </c>
      <c r="AO133" s="53">
        <f>(filter!M133-filter!AB133)*100</f>
        <v>0.15519700989372609</v>
      </c>
      <c r="AP133" s="53">
        <f>RBA!O146</f>
        <v>163.884128108624</v>
      </c>
      <c r="AQ133" s="53">
        <f>RBA!Q146</f>
        <v>0.98473333333333335</v>
      </c>
      <c r="AR133" s="53">
        <f t="shared" si="15"/>
        <v>6.1018721674937935E-3</v>
      </c>
      <c r="AS133" s="53">
        <f t="shared" si="16"/>
        <v>1.0155033511610587</v>
      </c>
      <c r="AT133" s="53">
        <f t="shared" si="17"/>
        <v>-5.0991596421870407</v>
      </c>
      <c r="AU133" s="53">
        <f t="shared" si="14"/>
        <v>1.5384402043747226E-2</v>
      </c>
      <c r="AV133" s="53">
        <f>RBA!T146*100</f>
        <v>-5.6216623052331549</v>
      </c>
      <c r="AW133" s="53">
        <f>RBA!U146*100</f>
        <v>6.9048483931096545</v>
      </c>
      <c r="AX133" s="53">
        <f t="shared" si="18"/>
        <v>-5.6242364592464007</v>
      </c>
      <c r="AY133" s="53">
        <f t="shared" si="19"/>
        <v>7.1683259839321352</v>
      </c>
      <c r="AZ133" s="53">
        <f>LN(RBA!K146)-LN(RBA!H146)</f>
        <v>2.599310516131732</v>
      </c>
      <c r="BA133" s="53">
        <f t="shared" si="20"/>
        <v>1.2946033977287108</v>
      </c>
    </row>
    <row r="134" spans="1:53">
      <c r="A134" s="31">
        <v>40633</v>
      </c>
      <c r="B134" s="53">
        <f>filter!E134</f>
        <v>4.75</v>
      </c>
      <c r="C134" s="53">
        <f>(RBA!B147-AVERAGE(RBA!$B$11:$B$192))</f>
        <v>-2.246699633699631</v>
      </c>
      <c r="D134" s="53">
        <f>(filter!E134-filter!AY134)</f>
        <v>1.2275867613404827</v>
      </c>
      <c r="E134" s="52">
        <f>(filter!E134-filter!T134)</f>
        <v>0.50512191442973808</v>
      </c>
      <c r="F134" s="52">
        <f>filter!F134</f>
        <v>4.9308333333333332</v>
      </c>
      <c r="G134" s="53">
        <f>(RBA!C147-AVERAGE(RBA!$C$11:$C$192))</f>
        <v>-2.330872797837082</v>
      </c>
      <c r="H134" s="53">
        <f>(filter!F134-filter!AZ134)</f>
        <v>1.2792960794725312</v>
      </c>
      <c r="I134" s="53">
        <f>(filter!F134-filter!U134)</f>
        <v>0.50862277862846472</v>
      </c>
      <c r="J134" s="53">
        <f>filter!B134</f>
        <v>12.900389142173522</v>
      </c>
      <c r="K134" s="53">
        <f>filter!Q134</f>
        <v>12.914103037859002</v>
      </c>
      <c r="L134" s="53">
        <f>(filter!B134-filter!Q134)*100</f>
        <v>-1.3713895685480537</v>
      </c>
      <c r="M134" s="53">
        <f>filter!C134</f>
        <v>12.328644197918354</v>
      </c>
      <c r="N134" s="53">
        <f>filter!R134</f>
        <v>12.3244847089326</v>
      </c>
      <c r="O134" s="53">
        <f>(filter!C134-filter!R134)*100</f>
        <v>0.4159488985754578</v>
      </c>
      <c r="P134" s="53">
        <f>LN(RBA!G147)</f>
        <v>4.7655869073939963</v>
      </c>
      <c r="Q134" s="53">
        <f>(filter!D134-filter!S134)*100</f>
        <v>11.044150804004182</v>
      </c>
      <c r="R134" s="53">
        <f>LN(RBA!F147)</f>
        <v>4.4889266620592227</v>
      </c>
      <c r="S134" s="53">
        <f>RBA!F147/RBA!F143-1</f>
        <v>6.5861019867510029E-2</v>
      </c>
      <c r="T134" s="53">
        <f>filter!I134</f>
        <v>7.3032922972570482</v>
      </c>
      <c r="U134" s="53">
        <f>(filter!I134-AVERAGE(filter!$I$2:$I$179))</f>
        <v>3.2096446890485995</v>
      </c>
      <c r="V134" s="53">
        <f>(filter!I134-filter!BA134)</f>
        <v>4.6164300181450484</v>
      </c>
      <c r="W134" s="53">
        <f>(filter!I134-filter!X134)</f>
        <v>4.788494035139653</v>
      </c>
      <c r="X134" s="53">
        <f>LN(RBA!H147)</f>
        <v>4.5880240271531205</v>
      </c>
      <c r="Y134" s="53">
        <f>(RBA!H147/RBA!H143-1)*1</f>
        <v>3.2563025210083918E-2</v>
      </c>
      <c r="Z134" s="53">
        <f>filter!J134</f>
        <v>5.7378033025601356</v>
      </c>
      <c r="AA134" s="53">
        <f>(filter!J134-AVERAGE(filter!$J$2:$J$179))</f>
        <v>1.7095947514422667</v>
      </c>
      <c r="AB134" s="53">
        <f>(filter!J134-filter!BB134)</f>
        <v>3.3756507413222367</v>
      </c>
      <c r="AC134" s="53">
        <f>(filter!J134-filter!Y134)</f>
        <v>3.1463314467452288</v>
      </c>
      <c r="AD134" s="53">
        <f>filter!K134</f>
        <v>0.125</v>
      </c>
      <c r="AE134" s="53">
        <f>(filter!K134-AVERAGE(filter!$K$2:$K$179))</f>
        <v>-4.6178293208478358</v>
      </c>
      <c r="AF134" s="53">
        <f>(filter!K134-filter!BC134)</f>
        <v>-1.4728201810948605</v>
      </c>
      <c r="AG134" s="53">
        <f>(filter!K134-filter!Z134)</f>
        <v>-0.30883139444453167</v>
      </c>
      <c r="AH134" s="53">
        <f>filter!O134</f>
        <v>0.39166666666666666</v>
      </c>
      <c r="AI134" s="53">
        <f>(filter!O134-AVERAGE(filter!$O$2:$O$179))</f>
        <v>-3.576000843309858</v>
      </c>
      <c r="AJ134" s="53">
        <f>(filter!O134-filter!BD134)</f>
        <v>-0.84526966093765221</v>
      </c>
      <c r="AK134" s="53">
        <f>(filter!O134-filter!AD134)</f>
        <v>-0.16540468017891757</v>
      </c>
      <c r="AL134" s="53">
        <f>LN(RBA!K147)</f>
        <v>7.1950192640475654</v>
      </c>
      <c r="AM134" s="53">
        <f>LN(RBA!L147)</f>
        <v>8.2866057529927382</v>
      </c>
      <c r="AN134" s="53">
        <f>(filter!L134-filter!AA134)*100</f>
        <v>1.3045523199280318</v>
      </c>
      <c r="AO134" s="53">
        <f>(filter!M134-filter!AB134)*100</f>
        <v>0.51467047870108473</v>
      </c>
      <c r="AP134" s="53">
        <f>RBA!O147</f>
        <v>165.82773316212734</v>
      </c>
      <c r="AQ134" s="53">
        <f>RBA!Q147</f>
        <v>1.0140333333333336</v>
      </c>
      <c r="AR134" s="53">
        <f t="shared" si="15"/>
        <v>6.0303543980928364E-3</v>
      </c>
      <c r="AS134" s="53">
        <f t="shared" si="16"/>
        <v>0.98616087571085742</v>
      </c>
      <c r="AT134" s="53">
        <f t="shared" si="17"/>
        <v>-5.1109494974837038</v>
      </c>
      <c r="AU134" s="53">
        <f t="shared" si="14"/>
        <v>-1.3935777738478988E-2</v>
      </c>
      <c r="AV134" s="53">
        <f>RBA!T147*100</f>
        <v>-1.1789855296663099</v>
      </c>
      <c r="AW134" s="53">
        <f>RBA!U147*100</f>
        <v>2.9320179782226319</v>
      </c>
      <c r="AX134" s="53">
        <f t="shared" si="18"/>
        <v>-1.1815596836795557</v>
      </c>
      <c r="AY134" s="53">
        <f t="shared" si="19"/>
        <v>3.1954955690451126</v>
      </c>
      <c r="AZ134" s="53">
        <f>LN(RBA!K147)-LN(RBA!H147)</f>
        <v>2.6069952368944449</v>
      </c>
      <c r="BA134" s="53">
        <f t="shared" si="20"/>
        <v>0.76847207627128711</v>
      </c>
    </row>
    <row r="135" spans="1:53">
      <c r="A135" s="31">
        <v>40724</v>
      </c>
      <c r="B135" s="53">
        <f>filter!E135</f>
        <v>4.75</v>
      </c>
      <c r="C135" s="53">
        <f>(RBA!B148-AVERAGE(RBA!$B$11:$B$192))</f>
        <v>-2.246699633699631</v>
      </c>
      <c r="D135" s="53">
        <f>(filter!E135-filter!AY135)</f>
        <v>1.3066089030838128</v>
      </c>
      <c r="E135" s="52">
        <f>(filter!E135-filter!T135)</f>
        <v>0.62007890134933241</v>
      </c>
      <c r="F135" s="52">
        <f>filter!F135</f>
        <v>4.9649999999999999</v>
      </c>
      <c r="G135" s="53">
        <f>(RBA!C148-AVERAGE(RBA!$C$11:$C$192))</f>
        <v>-2.2967061311704153</v>
      </c>
      <c r="H135" s="53">
        <f>(filter!F135-filter!AZ135)</f>
        <v>1.3949307668915925</v>
      </c>
      <c r="I135" s="53">
        <f>(filter!F135-filter!U135)</f>
        <v>0.66646986101034766</v>
      </c>
      <c r="J135" s="53">
        <f>filter!B135</f>
        <v>12.913270649312778</v>
      </c>
      <c r="K135" s="53">
        <f>filter!Q135</f>
        <v>12.920911727986811</v>
      </c>
      <c r="L135" s="53">
        <f>(filter!B135-filter!Q135)*100</f>
        <v>-0.76410786740321868</v>
      </c>
      <c r="M135" s="53">
        <f>filter!C135</f>
        <v>12.335344981234313</v>
      </c>
      <c r="N135" s="53">
        <f>filter!R135</f>
        <v>12.331395524788775</v>
      </c>
      <c r="O135" s="53">
        <f>(filter!C135-filter!R135)*100</f>
        <v>0.39494564455377912</v>
      </c>
      <c r="P135" s="53">
        <f>LN(RBA!G148)</f>
        <v>4.7858236856813487</v>
      </c>
      <c r="Q135" s="53">
        <f>(filter!D135-filter!S135)*100</f>
        <v>12.840616962528362</v>
      </c>
      <c r="R135" s="53">
        <f>LN(RBA!F148)</f>
        <v>4.5011755084458311</v>
      </c>
      <c r="S135" s="53">
        <f>RBA!F148/RBA!F144-1</f>
        <v>4.9207779837330712E-2</v>
      </c>
      <c r="T135" s="53">
        <f>filter!I135</f>
        <v>4.8995385546431507</v>
      </c>
      <c r="U135" s="53">
        <f>(filter!I135-AVERAGE(filter!$I$2:$I$179))</f>
        <v>0.80589094643470194</v>
      </c>
      <c r="V135" s="53">
        <f>(filter!I135-filter!BA135)</f>
        <v>2.2450161681540575</v>
      </c>
      <c r="W135" s="53">
        <f>(filter!I135-filter!X135)</f>
        <v>2.59619212253252</v>
      </c>
      <c r="X135" s="53">
        <f>LN(RBA!H148)</f>
        <v>4.5971380142908274</v>
      </c>
      <c r="Y135" s="53">
        <f>(RBA!H148/RBA!H144-1)*1</f>
        <v>3.5490605427975108E-2</v>
      </c>
      <c r="Z135" s="53">
        <f>filter!J135</f>
        <v>3.6455948550825448</v>
      </c>
      <c r="AA135" s="53">
        <f>(filter!J135-AVERAGE(filter!$J$2:$J$179))</f>
        <v>-0.38261369603532414</v>
      </c>
      <c r="AB135" s="53">
        <f>(filter!J135-filter!BB135)</f>
        <v>1.3217424315430359</v>
      </c>
      <c r="AC135" s="53">
        <f>(filter!J135-filter!Y135)</f>
        <v>1.0990798487209585</v>
      </c>
      <c r="AD135" s="53">
        <f>filter!K135</f>
        <v>0.125</v>
      </c>
      <c r="AE135" s="53">
        <f>(filter!K135-AVERAGE(filter!$K$2:$K$179))</f>
        <v>-4.6178293208478358</v>
      </c>
      <c r="AF135" s="53">
        <f>(filter!K135-filter!BC135)</f>
        <v>-1.4005211204108843</v>
      </c>
      <c r="AG135" s="53">
        <f>(filter!K135-filter!Z135)</f>
        <v>-0.21529288341521097</v>
      </c>
      <c r="AH135" s="53">
        <f>filter!O135</f>
        <v>0.39166666666666666</v>
      </c>
      <c r="AI135" s="53">
        <f>(filter!O135-AVERAGE(filter!$O$2:$O$179))</f>
        <v>-3.576000843309858</v>
      </c>
      <c r="AJ135" s="53">
        <f>(filter!O135-filter!BD135)</f>
        <v>-0.78249423145783137</v>
      </c>
      <c r="AK135" s="53">
        <f>(filter!O135-filter!AD135)</f>
        <v>-0.11074897587541516</v>
      </c>
      <c r="AL135" s="53">
        <f>LN(RBA!K148)</f>
        <v>7.1969344801771955</v>
      </c>
      <c r="AM135" s="53">
        <f>LN(RBA!L148)</f>
        <v>8.3025159495478604</v>
      </c>
      <c r="AN135" s="53">
        <f>(filter!L135-filter!AA135)*100</f>
        <v>-0.40958223159304197</v>
      </c>
      <c r="AO135" s="53">
        <f>(filter!M135-filter!AB135)*100</f>
        <v>-1.2910732810311742E-2</v>
      </c>
      <c r="AP135" s="53">
        <f>RBA!O148</f>
        <v>172.62060702186648</v>
      </c>
      <c r="AQ135" s="53">
        <f>RBA!Q148</f>
        <v>1.0782666666666667</v>
      </c>
      <c r="AR135" s="53">
        <f t="shared" si="15"/>
        <v>5.7930511151158583E-3</v>
      </c>
      <c r="AS135" s="53">
        <f t="shared" si="16"/>
        <v>0.92741436873995298</v>
      </c>
      <c r="AT135" s="53">
        <f t="shared" si="17"/>
        <v>-5.151096163306395</v>
      </c>
      <c r="AU135" s="53">
        <f t="shared" si="14"/>
        <v>-7.5354813571420376E-2</v>
      </c>
      <c r="AV135" s="53">
        <f>RBA!T148*100</f>
        <v>-4.0146665822691219</v>
      </c>
      <c r="AW135" s="53">
        <f>RBA!U148*100</f>
        <v>6.1419035832941375</v>
      </c>
      <c r="AX135" s="53">
        <f t="shared" si="18"/>
        <v>-4.0172407362823677</v>
      </c>
      <c r="AY135" s="53">
        <f t="shared" si="19"/>
        <v>6.4053811741166182</v>
      </c>
      <c r="AZ135" s="53">
        <f>LN(RBA!K148)-LN(RBA!H148)</f>
        <v>2.5997964658863681</v>
      </c>
      <c r="BA135" s="53">
        <f t="shared" si="20"/>
        <v>-0.71987710080767542</v>
      </c>
    </row>
    <row r="136" spans="1:53">
      <c r="A136" s="31">
        <v>40816</v>
      </c>
      <c r="B136" s="53">
        <f>filter!E136</f>
        <v>4.75</v>
      </c>
      <c r="C136" s="53">
        <f>(RBA!B149-AVERAGE(RBA!$B$11:$B$192))</f>
        <v>-2.246699633699631</v>
      </c>
      <c r="D136" s="53">
        <f>(filter!E136-filter!AY136)</f>
        <v>1.3856310448271429</v>
      </c>
      <c r="E136" s="52">
        <f>(filter!E136-filter!T136)</f>
        <v>0.73829563292522948</v>
      </c>
      <c r="F136" s="52">
        <f>filter!F136</f>
        <v>4.8741666666666665</v>
      </c>
      <c r="G136" s="53">
        <f>(RBA!C149-AVERAGE(RBA!$C$11:$C$192))</f>
        <v>-2.3875394645037487</v>
      </c>
      <c r="H136" s="53">
        <f>(filter!F136-filter!AZ136)</f>
        <v>1.3855654543106537</v>
      </c>
      <c r="I136" s="53">
        <f>(filter!F136-filter!U136)</f>
        <v>0.70234932404355455</v>
      </c>
      <c r="J136" s="53">
        <f>filter!B136</f>
        <v>12.926652583491357</v>
      </c>
      <c r="K136" s="53">
        <f>filter!Q136</f>
        <v>12.927741738226912</v>
      </c>
      <c r="L136" s="53">
        <f>(filter!B136-filter!Q136)*100</f>
        <v>-0.10891547355544873</v>
      </c>
      <c r="M136" s="53">
        <f>filter!C136</f>
        <v>12.341560248526918</v>
      </c>
      <c r="N136" s="53">
        <f>filter!R136</f>
        <v>12.338203040606603</v>
      </c>
      <c r="O136" s="53">
        <f>(filter!C136-filter!R136)*100</f>
        <v>0.33572079203150196</v>
      </c>
      <c r="P136" s="53">
        <f>LN(RBA!G149)</f>
        <v>4.8007369695320667</v>
      </c>
      <c r="Q136" s="53">
        <f>(filter!D136-filter!S136)*100</f>
        <v>14.302459955452917</v>
      </c>
      <c r="R136" s="53">
        <f>LN(RBA!F149)</f>
        <v>4.5061044679866926</v>
      </c>
      <c r="S136" s="53">
        <f>RBA!F149/RBA!F145-1</f>
        <v>4.6468240026073415E-2</v>
      </c>
      <c r="T136" s="53">
        <f>filter!I136</f>
        <v>1.9715838163445754</v>
      </c>
      <c r="U136" s="53">
        <f>(filter!I136-AVERAGE(filter!$I$2:$I$179))</f>
        <v>-2.1220637918638734</v>
      </c>
      <c r="V136" s="53">
        <f>(filter!I136-filter!BA136)</f>
        <v>-0.65059867752161127</v>
      </c>
      <c r="W136" s="53">
        <f>(filter!I136-filter!X136)</f>
        <v>-0.11557648400224352</v>
      </c>
      <c r="X136" s="53">
        <f>LN(RBA!H149)</f>
        <v>4.6031681833174183</v>
      </c>
      <c r="Y136" s="53">
        <f>(RBA!H149/RBA!H145-1)*1</f>
        <v>3.4196891191709877E-2</v>
      </c>
      <c r="Z136" s="53">
        <f>filter!J136</f>
        <v>2.4120676106364924</v>
      </c>
      <c r="AA136" s="53">
        <f>(filter!J136-AVERAGE(filter!$J$2:$J$179))</f>
        <v>-1.6161409404813765</v>
      </c>
      <c r="AB136" s="53">
        <f>(filter!J136-filter!BB136)</f>
        <v>0.12651532479537364</v>
      </c>
      <c r="AC136" s="53">
        <f>(filter!J136-filter!Y136)</f>
        <v>-8.6247132136356708E-2</v>
      </c>
      <c r="AD136" s="53">
        <f>filter!K136</f>
        <v>0.125</v>
      </c>
      <c r="AE136" s="53">
        <f>(filter!K136-AVERAGE(filter!$K$2:$K$179))</f>
        <v>-4.6178293208478358</v>
      </c>
      <c r="AF136" s="53">
        <f>(filter!K136-filter!BC136)</f>
        <v>-1.3282220597269081</v>
      </c>
      <c r="AG136" s="53">
        <f>(filter!K136-filter!Z136)</f>
        <v>-0.13589772439376202</v>
      </c>
      <c r="AH136" s="53">
        <f>filter!O136</f>
        <v>0.39166666666666666</v>
      </c>
      <c r="AI136" s="53">
        <f>(filter!O136-AVERAGE(filter!$O$2:$O$179))</f>
        <v>-3.576000843309858</v>
      </c>
      <c r="AJ136" s="53">
        <f>(filter!O136-filter!BD136)</f>
        <v>-0.71971880197801053</v>
      </c>
      <c r="AK136" s="53">
        <f>(filter!O136-filter!AD136)</f>
        <v>-6.4157764366174819E-2</v>
      </c>
      <c r="AL136" s="53">
        <f>LN(RBA!K149)</f>
        <v>7.1816482167928148</v>
      </c>
      <c r="AM136" s="53">
        <f>LN(RBA!L149)</f>
        <v>8.3211286712219241</v>
      </c>
      <c r="AN136" s="53">
        <f>(filter!L136-filter!AA136)*100</f>
        <v>-3.8784109728561944</v>
      </c>
      <c r="AO136" s="53">
        <f>(filter!M136-filter!AB136)*100</f>
        <v>-0.20621963610718552</v>
      </c>
      <c r="AP136" s="53">
        <f>RBA!O149</f>
        <v>168.20660822051894</v>
      </c>
      <c r="AQ136" s="53">
        <f>RBA!Q149</f>
        <v>1.0475333333333332</v>
      </c>
      <c r="AR136" s="53">
        <f t="shared" si="15"/>
        <v>5.9450696413127805E-3</v>
      </c>
      <c r="AS136" s="53">
        <f t="shared" si="16"/>
        <v>0.95462356010946359</v>
      </c>
      <c r="AT136" s="53">
        <f t="shared" si="17"/>
        <v>-5.1251930346417662</v>
      </c>
      <c r="AU136" s="53">
        <f t="shared" si="14"/>
        <v>-4.6438194105784564E-2</v>
      </c>
      <c r="AV136" s="53">
        <f>RBA!T149*100</f>
        <v>2.5903128664628738</v>
      </c>
      <c r="AW136" s="53">
        <f>RBA!U149*100</f>
        <v>-2.891661946563584</v>
      </c>
      <c r="AX136" s="53">
        <f t="shared" si="18"/>
        <v>2.5877387124496281</v>
      </c>
      <c r="AY136" s="53">
        <f t="shared" si="19"/>
        <v>-2.6281843557411033</v>
      </c>
      <c r="AZ136" s="53">
        <f>LN(RBA!K149)-LN(RBA!H149)</f>
        <v>2.5784800334753966</v>
      </c>
      <c r="BA136" s="53">
        <f t="shared" si="20"/>
        <v>-2.1316432410971586</v>
      </c>
    </row>
    <row r="137" spans="1:53">
      <c r="A137" s="31">
        <v>40908</v>
      </c>
      <c r="B137" s="53">
        <f>filter!E137</f>
        <v>4.5209999999999999</v>
      </c>
      <c r="C137" s="53">
        <f>(RBA!B150-AVERAGE(RBA!$B$11:$B$192))</f>
        <v>-2.4756996336996311</v>
      </c>
      <c r="D137" s="53">
        <f>(filter!E137-filter!AY137)</f>
        <v>1.235653186570473</v>
      </c>
      <c r="E137" s="52">
        <f>(filter!E137-filter!T137)</f>
        <v>0.63093600025856178</v>
      </c>
      <c r="F137" s="52">
        <f>filter!F137</f>
        <v>4.6183333333333332</v>
      </c>
      <c r="G137" s="53">
        <f>(RBA!C150-AVERAGE(RBA!$C$11:$C$192))</f>
        <v>-2.643372797837082</v>
      </c>
      <c r="H137" s="53">
        <f>(filter!F137-filter!AZ137)</f>
        <v>1.2112001417297149</v>
      </c>
      <c r="I137" s="53">
        <f>(filter!F137-filter!U137)</f>
        <v>0.57608787861938193</v>
      </c>
      <c r="J137" s="53">
        <f>filter!B137</f>
        <v>12.937408757139266</v>
      </c>
      <c r="K137" s="53">
        <f>filter!Q137</f>
        <v>12.934577128699763</v>
      </c>
      <c r="L137" s="53">
        <f>(filter!B137-filter!Q137)*100</f>
        <v>0.28316284395035751</v>
      </c>
      <c r="M137" s="53">
        <f>filter!C137</f>
        <v>12.345482351964494</v>
      </c>
      <c r="N137" s="53">
        <f>filter!R137</f>
        <v>12.344906537061872</v>
      </c>
      <c r="O137" s="53">
        <f>(filter!C137-filter!R137)*100</f>
        <v>5.7581490262137436E-2</v>
      </c>
      <c r="P137" s="53">
        <f>LN(RBA!G150)</f>
        <v>4.7561730595246186</v>
      </c>
      <c r="Q137" s="53">
        <f>(filter!D137-filter!S137)*100</f>
        <v>10.015243806257867</v>
      </c>
      <c r="R137" s="53">
        <f>LN(RBA!F150)</f>
        <v>4.496902079351571</v>
      </c>
      <c r="S137" s="53">
        <f>RBA!F150/RBA!F146-1</f>
        <v>2.6580779036675661E-2</v>
      </c>
      <c r="T137" s="53">
        <f>filter!I137</f>
        <v>-3.6809554540483931</v>
      </c>
      <c r="U137" s="53">
        <f>(filter!I137-AVERAGE(filter!$I$2:$I$179))</f>
        <v>-7.7746030622568423</v>
      </c>
      <c r="V137" s="53">
        <f>(filter!I137-filter!BA137)</f>
        <v>-6.2707980552916727</v>
      </c>
      <c r="W137" s="53">
        <f>(filter!I137-filter!X137)</f>
        <v>-5.554702528483964</v>
      </c>
      <c r="X137" s="53">
        <f>LN(RBA!H150)</f>
        <v>4.6031681833174183</v>
      </c>
      <c r="Y137" s="53">
        <f>(RBA!H150/RBA!H146-1)*1</f>
        <v>2.9927760577915352E-2</v>
      </c>
      <c r="Z137" s="53">
        <f>filter!J137</f>
        <v>0</v>
      </c>
      <c r="AA137" s="53">
        <f>(filter!J137-AVERAGE(filter!$J$2:$J$179))</f>
        <v>-4.0282085511178689</v>
      </c>
      <c r="AB137" s="53">
        <f>(filter!J137-filter!BB137)</f>
        <v>-2.2472521481427288</v>
      </c>
      <c r="AC137" s="53">
        <f>(filter!J137-filter!Y137)</f>
        <v>-2.4486300219550277</v>
      </c>
      <c r="AD137" s="53">
        <f>filter!K137</f>
        <v>0.125</v>
      </c>
      <c r="AE137" s="53">
        <f>(filter!K137-AVERAGE(filter!$K$2:$K$179))</f>
        <v>-4.6178293208478358</v>
      </c>
      <c r="AF137" s="53">
        <f>(filter!K137-filter!BC137)</f>
        <v>-1.2559229990429319</v>
      </c>
      <c r="AG137" s="53">
        <f>(filter!K137-filter!Z137)</f>
        <v>-7.0085782648164979E-2</v>
      </c>
      <c r="AH137" s="53">
        <f>filter!O137</f>
        <v>0.39166666666666666</v>
      </c>
      <c r="AI137" s="53">
        <f>(filter!O137-AVERAGE(filter!$O$2:$O$179))</f>
        <v>-3.576000843309858</v>
      </c>
      <c r="AJ137" s="53">
        <f>(filter!O137-filter!BD137)</f>
        <v>-0.65694337249818968</v>
      </c>
      <c r="AK137" s="53">
        <f>(filter!O137-filter!AD137)</f>
        <v>-2.5112431190921325E-2</v>
      </c>
      <c r="AL137" s="53">
        <f>LN(RBA!K150)</f>
        <v>7.1998052980506033</v>
      </c>
      <c r="AM137" s="53">
        <f>LN(RBA!L150)</f>
        <v>8.3411855796531995</v>
      </c>
      <c r="AN137" s="53">
        <f>(filter!L137-filter!AA137)*100</f>
        <v>-4.0501053670012332</v>
      </c>
      <c r="AO137" s="53">
        <f>(filter!M137-filter!AB137)*100</f>
        <v>-0.19507126409514797</v>
      </c>
      <c r="AP137" s="53">
        <f>RBA!O150</f>
        <v>165.94998802439648</v>
      </c>
      <c r="AQ137" s="53">
        <f>RBA!Q150</f>
        <v>1.0228666666666666</v>
      </c>
      <c r="AR137" s="53">
        <f t="shared" si="15"/>
        <v>6.0259118539555965E-3</v>
      </c>
      <c r="AS137" s="53">
        <f t="shared" si="16"/>
        <v>0.97764452844945582</v>
      </c>
      <c r="AT137" s="53">
        <f t="shared" si="17"/>
        <v>-5.1116864660020553</v>
      </c>
      <c r="AU137" s="53">
        <f t="shared" si="14"/>
        <v>-2.260914286085855E-2</v>
      </c>
      <c r="AV137" s="53">
        <f>RBA!T150*100</f>
        <v>1.3506568639710892</v>
      </c>
      <c r="AW137" s="53">
        <f>RBA!U150*100</f>
        <v>-2.3829051244926021</v>
      </c>
      <c r="AX137" s="53">
        <f t="shared" si="18"/>
        <v>1.3480827099578434</v>
      </c>
      <c r="AY137" s="53">
        <f t="shared" si="19"/>
        <v>-2.1194275336701214</v>
      </c>
      <c r="AZ137" s="53">
        <f>LN(RBA!K150)-LN(RBA!H150)</f>
        <v>2.596637114733185</v>
      </c>
      <c r="BA137" s="53">
        <f t="shared" si="20"/>
        <v>1.8157081257788477</v>
      </c>
    </row>
    <row r="138" spans="1:53">
      <c r="A138" s="31">
        <v>40999</v>
      </c>
      <c r="B138" s="53">
        <f>filter!E138</f>
        <v>4.25</v>
      </c>
      <c r="C138" s="53">
        <f>(RBA!B151-AVERAGE(RBA!$B$11:$B$192))</f>
        <v>-2.746699633699631</v>
      </c>
      <c r="D138" s="53">
        <f>(filter!E138-filter!AY138)</f>
        <v>1.0436753283138032</v>
      </c>
      <c r="E138" s="52">
        <f>(filter!E138-filter!T138)</f>
        <v>0.48470245967988212</v>
      </c>
      <c r="F138" s="52">
        <f>filter!F138</f>
        <v>4.4074999999999998</v>
      </c>
      <c r="G138" s="53">
        <f>(RBA!C151-AVERAGE(RBA!$C$11:$C$192))</f>
        <v>-2.8542061311704154</v>
      </c>
      <c r="H138" s="53">
        <f>(filter!F138-filter!AZ138)</f>
        <v>1.0818348291487778</v>
      </c>
      <c r="I138" s="53">
        <f>(filter!F138-filter!U138)</f>
        <v>0.49707326730159762</v>
      </c>
      <c r="J138" s="53">
        <f>filter!B138</f>
        <v>12.946933220274579</v>
      </c>
      <c r="K138" s="53">
        <f>filter!Q138</f>
        <v>12.941401278804118</v>
      </c>
      <c r="L138" s="53">
        <f>(filter!B138-filter!Q138)*100</f>
        <v>0.5531941470460211</v>
      </c>
      <c r="M138" s="53">
        <f>filter!C138</f>
        <v>12.359295752437511</v>
      </c>
      <c r="N138" s="53">
        <f>filter!R138</f>
        <v>12.351507393085331</v>
      </c>
      <c r="O138" s="53">
        <f>(filter!C138-filter!R138)*100</f>
        <v>0.77883593521796968</v>
      </c>
      <c r="P138" s="53">
        <f>LN(RBA!G151)</f>
        <v>4.705015520957808</v>
      </c>
      <c r="Q138" s="53">
        <f>(filter!D138-filter!S138)*100</f>
        <v>5.2593199729844997</v>
      </c>
      <c r="R138" s="53">
        <f>LN(RBA!F151)</f>
        <v>4.4897586175486843</v>
      </c>
      <c r="S138" s="53">
        <f>RBA!F151/RBA!F147-1</f>
        <v>8.3230166042214115E-4</v>
      </c>
      <c r="T138" s="53">
        <f>filter!I138</f>
        <v>-2.8573847211549417</v>
      </c>
      <c r="U138" s="53">
        <f>(filter!I138-AVERAGE(filter!$I$2:$I$179))</f>
        <v>-6.9510323293633904</v>
      </c>
      <c r="V138" s="53">
        <f>(filter!I138-filter!BA138)</f>
        <v>-5.4148874297753142</v>
      </c>
      <c r="W138" s="53">
        <f>(filter!I138-filter!X138)</f>
        <v>-4.5279264478389383</v>
      </c>
      <c r="X138" s="53">
        <f>LN(RBA!H151)</f>
        <v>4.604169685654508</v>
      </c>
      <c r="Y138" s="53">
        <f>(RBA!H151/RBA!H147-1)*1</f>
        <v>1.6276703967446737E-2</v>
      </c>
      <c r="Z138" s="53">
        <f>filter!J138</f>
        <v>0.40060093483584014</v>
      </c>
      <c r="AA138" s="53">
        <f>(filter!J138-AVERAGE(filter!$J$2:$J$179))</f>
        <v>-3.6276076162820288</v>
      </c>
      <c r="AB138" s="53">
        <f>(filter!J138-filter!BB138)</f>
        <v>-1.8083510756084986</v>
      </c>
      <c r="AC138" s="53">
        <f>(filter!J138-filter!Y138)</f>
        <v>-1.9985649615210295</v>
      </c>
      <c r="AD138" s="53">
        <f>filter!K138</f>
        <v>0.125</v>
      </c>
      <c r="AE138" s="53">
        <f>(filter!K138-AVERAGE(filter!$K$2:$K$179))</f>
        <v>-4.6178293208478358</v>
      </c>
      <c r="AF138" s="53">
        <f>(filter!K138-filter!BC138)</f>
        <v>-1.1836239383589557</v>
      </c>
      <c r="AG138" s="53">
        <f>(filter!K138-filter!Z138)</f>
        <v>-1.7211987368654008E-2</v>
      </c>
      <c r="AH138" s="53">
        <f>filter!O138</f>
        <v>0.39166666666666666</v>
      </c>
      <c r="AI138" s="53">
        <f>(filter!O138-AVERAGE(filter!$O$2:$O$179))</f>
        <v>-3.576000843309858</v>
      </c>
      <c r="AJ138" s="53">
        <f>(filter!O138-filter!BD138)</f>
        <v>-0.59416794301836884</v>
      </c>
      <c r="AK138" s="53">
        <f>(filter!O138-filter!AD138)</f>
        <v>6.9457367133492487E-3</v>
      </c>
      <c r="AL138" s="53">
        <f>LN(RBA!K151)</f>
        <v>7.1974368511014584</v>
      </c>
      <c r="AM138" s="53">
        <f>LN(RBA!L151)</f>
        <v>8.3603868551194402</v>
      </c>
      <c r="AN138" s="53">
        <f>(filter!L138-filter!AA138)*100</f>
        <v>-6.3317825708385733</v>
      </c>
      <c r="AO138" s="53">
        <f>(filter!M138-filter!AB138)*100</f>
        <v>-0.21329989845924047</v>
      </c>
      <c r="AP138" s="53">
        <f>RBA!O151</f>
        <v>172.37890528949239</v>
      </c>
      <c r="AQ138" s="53">
        <f>RBA!Q151</f>
        <v>1.0618333333333332</v>
      </c>
      <c r="AR138" s="53">
        <f t="shared" si="15"/>
        <v>5.8011738635919763E-3</v>
      </c>
      <c r="AS138" s="53">
        <f t="shared" si="16"/>
        <v>0.94176738345628641</v>
      </c>
      <c r="AT138" s="53">
        <f t="shared" si="17"/>
        <v>-5.1496949916334334</v>
      </c>
      <c r="AU138" s="53">
        <f t="shared" si="14"/>
        <v>-5.9996973906296019E-2</v>
      </c>
      <c r="AV138" s="53">
        <f>RBA!T151*100</f>
        <v>-3.8008525631378021</v>
      </c>
      <c r="AW138" s="53">
        <f>RBA!U151*100</f>
        <v>3.7387831045437485</v>
      </c>
      <c r="AX138" s="53">
        <f t="shared" si="18"/>
        <v>-3.8034267171510479</v>
      </c>
      <c r="AY138" s="53">
        <f t="shared" si="19"/>
        <v>4.0022606953662292</v>
      </c>
      <c r="AZ138" s="53">
        <f>LN(RBA!K151)-LN(RBA!H151)</f>
        <v>2.5932671654469504</v>
      </c>
      <c r="BA138" s="53">
        <f t="shared" si="20"/>
        <v>-0.33699492862346858</v>
      </c>
    </row>
    <row r="139" spans="1:53">
      <c r="A139" s="31">
        <v>41090</v>
      </c>
      <c r="B139" s="53">
        <f>filter!E139</f>
        <v>3.8536666666666668</v>
      </c>
      <c r="C139" s="53">
        <f>(RBA!B152-AVERAGE(RBA!$B$11:$B$192))</f>
        <v>-3.1430329670329642</v>
      </c>
      <c r="D139" s="53">
        <f>(filter!E139-filter!AY139)</f>
        <v>0.72636413672380007</v>
      </c>
      <c r="E139" s="52">
        <f>(filter!E139-filter!T139)</f>
        <v>0.21556979918624686</v>
      </c>
      <c r="F139" s="52">
        <f>filter!F139</f>
        <v>3.7833333333333332</v>
      </c>
      <c r="G139" s="53">
        <f>(RBA!C152-AVERAGE(RBA!$C$11:$C$192))</f>
        <v>-3.478372797837082</v>
      </c>
      <c r="H139" s="53">
        <f>(filter!F139-filter!AZ139)</f>
        <v>0.53913618323450585</v>
      </c>
      <c r="I139" s="53">
        <f>(filter!F139-filter!U139)</f>
        <v>5.9998443964972559E-3</v>
      </c>
      <c r="J139" s="53">
        <f>filter!B139</f>
        <v>12.954228709120919</v>
      </c>
      <c r="K139" s="53">
        <f>filter!Q139</f>
        <v>12.948199337706512</v>
      </c>
      <c r="L139" s="53">
        <f>(filter!B139-filter!Q139)*100</f>
        <v>0.60293714144066257</v>
      </c>
      <c r="M139" s="53">
        <f>filter!C139</f>
        <v>12.363614710959906</v>
      </c>
      <c r="N139" s="53">
        <f>filter!R139</f>
        <v>12.358007347492043</v>
      </c>
      <c r="O139" s="53">
        <f>(filter!C139-filter!R139)*100</f>
        <v>0.560736346786328</v>
      </c>
      <c r="P139" s="53">
        <f>LN(RBA!G152)</f>
        <v>4.6959245492565556</v>
      </c>
      <c r="Q139" s="53">
        <f>(filter!D139-filter!S139)*100</f>
        <v>4.8864433989066924</v>
      </c>
      <c r="R139" s="53">
        <f>LN(RBA!F152)</f>
        <v>4.4971349287066618</v>
      </c>
      <c r="S139" s="53">
        <f>RBA!F152/RBA!F148-1</f>
        <v>-4.0324275803670373E-3</v>
      </c>
      <c r="T139" s="53">
        <f>filter!I139</f>
        <v>2.9505244631910248</v>
      </c>
      <c r="U139" s="53">
        <f>(filter!I139-AVERAGE(filter!$I$2:$I$179))</f>
        <v>-1.143123145017424</v>
      </c>
      <c r="V139" s="53">
        <f>(filter!I139-filter!BA139)</f>
        <v>0.42536164719355885</v>
      </c>
      <c r="W139" s="53">
        <f>(filter!I139-filter!X139)</f>
        <v>1.4690169228721206</v>
      </c>
      <c r="X139" s="53">
        <f>LN(RBA!H152)</f>
        <v>4.6091622072576293</v>
      </c>
      <c r="Y139" s="53">
        <f>(RBA!H152/RBA!H148-1)*1</f>
        <v>1.2096774193548487E-2</v>
      </c>
      <c r="Z139" s="53">
        <f>filter!J139</f>
        <v>1.9970086412483938</v>
      </c>
      <c r="AA139" s="53">
        <f>(filter!J139-AVERAGE(filter!$J$2:$J$179))</f>
        <v>-2.0311999098694749</v>
      </c>
      <c r="AB139" s="53">
        <f>(filter!J139-filter!BB139)</f>
        <v>-0.1736432314975549</v>
      </c>
      <c r="AC139" s="53">
        <f>(filter!J139-filter!Y139)</f>
        <v>-0.35308838341500848</v>
      </c>
      <c r="AD139" s="53">
        <f>filter!K139</f>
        <v>0.125</v>
      </c>
      <c r="AE139" s="53">
        <f>(filter!K139-AVERAGE(filter!$K$2:$K$179))</f>
        <v>-4.6178293208478358</v>
      </c>
      <c r="AF139" s="53">
        <f>(filter!K139-filter!BC139)</f>
        <v>-1.1113248776749796</v>
      </c>
      <c r="AG139" s="53">
        <f>(filter!K139-filter!Z139)</f>
        <v>2.3412535868691825E-2</v>
      </c>
      <c r="AH139" s="53">
        <f>filter!O139</f>
        <v>0.39166666666666666</v>
      </c>
      <c r="AI139" s="53">
        <f>(filter!O139-AVERAGE(filter!$O$2:$O$179))</f>
        <v>-3.576000843309858</v>
      </c>
      <c r="AJ139" s="53">
        <f>(filter!O139-filter!BD139)</f>
        <v>-0.53139251353854799</v>
      </c>
      <c r="AK139" s="53">
        <f>(filter!O139-filter!AD139)</f>
        <v>3.2591147679134957E-2</v>
      </c>
      <c r="AL139" s="53">
        <f>LN(RBA!K152)</f>
        <v>7.2169091730850496</v>
      </c>
      <c r="AM139" s="53">
        <f>LN(RBA!L152)</f>
        <v>8.3806912195583099</v>
      </c>
      <c r="AN139" s="53">
        <f>(filter!L139-filter!AA139)*100</f>
        <v>-6.4945114264473247</v>
      </c>
      <c r="AO139" s="53">
        <f>(filter!M139-filter!AB139)*100</f>
        <v>-6.8763735353805089E-2</v>
      </c>
      <c r="AP139" s="53">
        <f>RBA!O152</f>
        <v>167.34758543569473</v>
      </c>
      <c r="AQ139" s="53">
        <f>RBA!Q152</f>
        <v>1.0123666666666666</v>
      </c>
      <c r="AR139" s="53">
        <f t="shared" si="15"/>
        <v>5.9755866653018533E-3</v>
      </c>
      <c r="AS139" s="53">
        <f t="shared" si="16"/>
        <v>0.98778439959171582</v>
      </c>
      <c r="AT139" s="53">
        <f t="shared" si="17"/>
        <v>-5.1200729993231597</v>
      </c>
      <c r="AU139" s="53">
        <f t="shared" si="14"/>
        <v>-1.2290824084232505E-2</v>
      </c>
      <c r="AV139" s="53">
        <f>RBA!T152*100</f>
        <v>2.9621992310273626</v>
      </c>
      <c r="AW139" s="53">
        <f>RBA!U152*100</f>
        <v>-4.7706149822063484</v>
      </c>
      <c r="AX139" s="53">
        <f t="shared" si="18"/>
        <v>2.9596250770141168</v>
      </c>
      <c r="AY139" s="53">
        <f t="shared" si="19"/>
        <v>-4.5071373913838677</v>
      </c>
      <c r="AZ139" s="53">
        <f>LN(RBA!K152)-LN(RBA!H152)</f>
        <v>2.6077469658274204</v>
      </c>
      <c r="BA139" s="53">
        <f t="shared" si="20"/>
        <v>1.4479800380470031</v>
      </c>
    </row>
    <row r="140" spans="1:53">
      <c r="A140" s="31">
        <v>41182</v>
      </c>
      <c r="B140" s="53">
        <f>filter!E140</f>
        <v>3.5</v>
      </c>
      <c r="C140" s="53">
        <f>(RBA!B153-AVERAGE(RBA!$B$11:$B$192))</f>
        <v>-3.496699633699631</v>
      </c>
      <c r="D140" s="53">
        <f>(filter!E140-filter!AY140)</f>
        <v>0.45171961180046516</v>
      </c>
      <c r="E140" s="52">
        <f>(filter!E140-filter!T140)</f>
        <v>-9.4567989292566601E-3</v>
      </c>
      <c r="F140" s="52">
        <f>filter!F140</f>
        <v>3.5508333333333333</v>
      </c>
      <c r="G140" s="53">
        <f>(RBA!C153-AVERAGE(RBA!$C$11:$C$192))</f>
        <v>-3.7108727978370819</v>
      </c>
      <c r="H140" s="53">
        <f>(filter!F140-filter!AZ140)</f>
        <v>0.38810420398690049</v>
      </c>
      <c r="I140" s="53">
        <f>(filter!F140-filter!U140)</f>
        <v>-9.3415373248355582E-2</v>
      </c>
      <c r="J140" s="53">
        <f>filter!B140</f>
        <v>12.960140874556069</v>
      </c>
      <c r="K140" s="53">
        <f>filter!Q140</f>
        <v>12.954959912036903</v>
      </c>
      <c r="L140" s="53">
        <f>(filter!B140-filter!Q140)*100</f>
        <v>0.51809625191658881</v>
      </c>
      <c r="M140" s="53">
        <f>filter!C140</f>
        <v>12.366446776591303</v>
      </c>
      <c r="N140" s="53">
        <f>filter!R140</f>
        <v>12.364413006821673</v>
      </c>
      <c r="O140" s="53">
        <f>(filter!C140-filter!R140)*100</f>
        <v>0.20337697696302115</v>
      </c>
      <c r="P140" s="53">
        <f>LN(RBA!G153)</f>
        <v>4.6510991178764911</v>
      </c>
      <c r="Q140" s="53">
        <f>(filter!D140-filter!S140)*100</f>
        <v>1.0989597553860087</v>
      </c>
      <c r="R140" s="53">
        <f>LN(RBA!F153)</f>
        <v>4.4932978898930864</v>
      </c>
      <c r="S140" s="53">
        <f>RBA!F153/RBA!F149-1</f>
        <v>-1.2724922818942219E-2</v>
      </c>
      <c r="T140" s="53">
        <f>filter!I140</f>
        <v>-1.5348155254300071</v>
      </c>
      <c r="U140" s="53">
        <f>(filter!I140-AVERAGE(filter!$I$2:$I$179))</f>
        <v>-5.6284631336384559</v>
      </c>
      <c r="V140" s="53">
        <f>(filter!I140-filter!BA140)</f>
        <v>-4.0276384488045665</v>
      </c>
      <c r="W140" s="53">
        <f>(filter!I140-filter!X140)</f>
        <v>-2.8425933699672106</v>
      </c>
      <c r="X140" s="53">
        <f>LN(RBA!H153)</f>
        <v>4.623010104116422</v>
      </c>
      <c r="Y140" s="53">
        <f>(RBA!H153/RBA!H149-1)*1</f>
        <v>2.0040080160320661E-2</v>
      </c>
      <c r="Z140" s="53">
        <f>filter!J140</f>
        <v>5.5391587435174134</v>
      </c>
      <c r="AA140" s="53">
        <f>(filter!J140-AVERAGE(filter!$J$2:$J$179))</f>
        <v>1.5109501923995445</v>
      </c>
      <c r="AB140" s="53">
        <f>(filter!J140-filter!BB140)</f>
        <v>3.4068070084698547</v>
      </c>
      <c r="AC140" s="53">
        <f>(filter!J140-filter!Y140)</f>
        <v>3.2388097810587104</v>
      </c>
      <c r="AD140" s="53">
        <f>filter!K140</f>
        <v>0.125</v>
      </c>
      <c r="AE140" s="53">
        <f>(filter!K140-AVERAGE(filter!$K$2:$K$179))</f>
        <v>-4.6178293208478358</v>
      </c>
      <c r="AF140" s="53">
        <f>(filter!K140-filter!BC140)</f>
        <v>-1.0390258169910016</v>
      </c>
      <c r="AG140" s="53">
        <f>(filter!K140-filter!Z140)</f>
        <v>5.2487418979898753E-2</v>
      </c>
      <c r="AH140" s="53">
        <f>filter!O140</f>
        <v>0.39166666666666666</v>
      </c>
      <c r="AI140" s="53">
        <f>(filter!O140-AVERAGE(filter!$O$2:$O$179))</f>
        <v>-3.576000843309858</v>
      </c>
      <c r="AJ140" s="53">
        <f>(filter!O140-filter!BD140)</f>
        <v>-0.4686170840587271</v>
      </c>
      <c r="AK140" s="53">
        <f>(filter!O140-filter!AD140)</f>
        <v>5.2393868953487965E-2</v>
      </c>
      <c r="AL140" s="53">
        <f>LN(RBA!K153)</f>
        <v>7.2673181488456233</v>
      </c>
      <c r="AM140" s="53">
        <f>LN(RBA!L153)</f>
        <v>8.3992372408109262</v>
      </c>
      <c r="AN140" s="53">
        <f>(filter!L140-filter!AA140)*100</f>
        <v>-3.6324446413424027</v>
      </c>
      <c r="AO140" s="53">
        <f>(filter!M140-filter!AB140)*100</f>
        <v>-5.1203068151473019E-2</v>
      </c>
      <c r="AP140" s="53">
        <f>RBA!O153</f>
        <v>172.18732476790575</v>
      </c>
      <c r="AQ140" s="53">
        <f>RBA!Q153</f>
        <v>1.0430333333333335</v>
      </c>
      <c r="AR140" s="53">
        <f t="shared" si="15"/>
        <v>5.8076284148552582E-3</v>
      </c>
      <c r="AS140" s="53">
        <f t="shared" si="16"/>
        <v>0.95874213032501343</v>
      </c>
      <c r="AT140" s="53">
        <f t="shared" si="17"/>
        <v>-5.1485829816648616</v>
      </c>
      <c r="AU140" s="53">
        <f t="shared" si="14"/>
        <v>-4.2133134600316417E-2</v>
      </c>
      <c r="AV140" s="53">
        <f>RBA!T153*100</f>
        <v>-2.8509982341701878</v>
      </c>
      <c r="AW140" s="53">
        <f>RBA!U153*100</f>
        <v>2.9842310516083881</v>
      </c>
      <c r="AX140" s="53">
        <f t="shared" si="18"/>
        <v>-2.8535723881834336</v>
      </c>
      <c r="AY140" s="53">
        <f t="shared" si="19"/>
        <v>3.2477086424308688</v>
      </c>
      <c r="AZ140" s="53">
        <f>LN(RBA!K153)-LN(RBA!H153)</f>
        <v>2.6443080447292013</v>
      </c>
      <c r="BA140" s="53">
        <f t="shared" si="20"/>
        <v>3.6561078901780952</v>
      </c>
    </row>
    <row r="141" spans="1:53">
      <c r="A141" s="31">
        <v>41274</v>
      </c>
      <c r="B141" s="53">
        <f>filter!E141</f>
        <v>3.1836666666666669</v>
      </c>
      <c r="C141" s="53">
        <f>(RBA!B154-AVERAGE(RBA!$B$11:$B$192))</f>
        <v>-3.8130329670329641</v>
      </c>
      <c r="D141" s="53">
        <f>(filter!E141-filter!AY141)</f>
        <v>0.21440842021046214</v>
      </c>
      <c r="E141" s="52">
        <f>(filter!E141-filter!T141)</f>
        <v>-0.19684021683136432</v>
      </c>
      <c r="F141" s="52">
        <f>filter!F141</f>
        <v>3.1724999999999999</v>
      </c>
      <c r="G141" s="53">
        <f>(RBA!C154-AVERAGE(RBA!$C$11:$C$192))</f>
        <v>-4.0892061311704158</v>
      </c>
      <c r="H141" s="53">
        <f>(filter!F141-filter!AZ141)</f>
        <v>9.1238891405961642E-2</v>
      </c>
      <c r="I141" s="53">
        <f>(filter!F141-filter!U141)</f>
        <v>-0.33995911868814499</v>
      </c>
      <c r="J141" s="53">
        <f>filter!B141</f>
        <v>12.965012248265102</v>
      </c>
      <c r="K141" s="53">
        <f>filter!Q141</f>
        <v>12.961675376782386</v>
      </c>
      <c r="L141" s="53">
        <f>(filter!B141-filter!Q141)*100</f>
        <v>0.33368714827162194</v>
      </c>
      <c r="M141" s="53">
        <f>filter!C141</f>
        <v>12.368246765588006</v>
      </c>
      <c r="N141" s="53">
        <f>filter!R141</f>
        <v>12.370734482216053</v>
      </c>
      <c r="O141" s="53">
        <f>(filter!C141-filter!R141)*100</f>
        <v>-0.24877166280461438</v>
      </c>
      <c r="P141" s="53">
        <f>LN(RBA!G154)</f>
        <v>4.6337576428400036</v>
      </c>
      <c r="Q141" s="53">
        <f>(filter!D141-filter!S141)*100</f>
        <v>0.19810494333558637</v>
      </c>
      <c r="R141" s="53">
        <f>LN(RBA!F154)</f>
        <v>4.4925376969672888</v>
      </c>
      <c r="S141" s="53">
        <f>RBA!F154/RBA!F150-1</f>
        <v>-4.3548723077182494E-3</v>
      </c>
      <c r="T141" s="53">
        <f>filter!I141</f>
        <v>-0.30407717031906367</v>
      </c>
      <c r="U141" s="53">
        <f>(filter!I141-AVERAGE(filter!$I$2:$I$179))</f>
        <v>-4.3977247785275129</v>
      </c>
      <c r="V141" s="53">
        <f>(filter!I141-filter!BA141)</f>
        <v>-2.7645602010707155</v>
      </c>
      <c r="W141" s="53">
        <f>(filter!I141-filter!X141)</f>
        <v>-1.4554812744316621</v>
      </c>
      <c r="X141" s="53">
        <f>LN(RBA!H154)</f>
        <v>4.6249728132842707</v>
      </c>
      <c r="Y141" s="53">
        <f>(RBA!H154/RBA!H150-1)*1</f>
        <v>2.2044088176352838E-2</v>
      </c>
      <c r="Z141" s="53">
        <f>filter!J141</f>
        <v>0.78508366713947553</v>
      </c>
      <c r="AA141" s="53">
        <f>(filter!J141-AVERAGE(filter!$J$2:$J$179))</f>
        <v>-3.2431248839783935</v>
      </c>
      <c r="AB141" s="53">
        <f>(filter!J141-filter!BB141)</f>
        <v>-1.3089679302096933</v>
      </c>
      <c r="AC141" s="53">
        <f>(filter!J141-filter!Y141)</f>
        <v>-1.4635429179477395</v>
      </c>
      <c r="AD141" s="53">
        <f>filter!K141</f>
        <v>0.125</v>
      </c>
      <c r="AE141" s="53">
        <f>(filter!K141-AVERAGE(filter!$K$2:$K$179))</f>
        <v>-4.6178293208478358</v>
      </c>
      <c r="AF141" s="53">
        <f>(filter!K141-filter!BC141)</f>
        <v>-0.96672675630702543</v>
      </c>
      <c r="AG141" s="53">
        <f>(filter!K141-filter!Z141)</f>
        <v>7.0697661046075111E-2</v>
      </c>
      <c r="AH141" s="53">
        <f>filter!O141</f>
        <v>0.39166666666666666</v>
      </c>
      <c r="AI141" s="53">
        <f>(filter!O141-AVERAGE(filter!$O$2:$O$179))</f>
        <v>-3.576000843309858</v>
      </c>
      <c r="AJ141" s="53">
        <f>(filter!O141-filter!BD141)</f>
        <v>-0.40584165457890625</v>
      </c>
      <c r="AK141" s="53">
        <f>(filter!O141-filter!AD141)</f>
        <v>6.6903598316160995E-2</v>
      </c>
      <c r="AL141" s="53">
        <f>LN(RBA!K154)</f>
        <v>7.2846796131487244</v>
      </c>
      <c r="AM141" s="53">
        <f>LN(RBA!L154)</f>
        <v>8.4127153971563278</v>
      </c>
      <c r="AN141" s="53">
        <f>(filter!L141-filter!AA141)*100</f>
        <v>-4.1436808612673737</v>
      </c>
      <c r="AO141" s="53">
        <f>(filter!M141-filter!AB141)*100</f>
        <v>-0.49512416909838208</v>
      </c>
      <c r="AP141" s="53">
        <f>RBA!O154</f>
        <v>170.77852841156079</v>
      </c>
      <c r="AQ141" s="53">
        <f>RBA!Q154</f>
        <v>1.0397666666666667</v>
      </c>
      <c r="AR141" s="53">
        <f t="shared" si="15"/>
        <v>5.8555370473159871E-3</v>
      </c>
      <c r="AS141" s="53">
        <f t="shared" si="16"/>
        <v>0.96175423973327345</v>
      </c>
      <c r="AT141" s="53">
        <f t="shared" si="17"/>
        <v>-5.1403675615759612</v>
      </c>
      <c r="AU141" s="53">
        <f t="shared" si="14"/>
        <v>-3.8996329006682526E-2</v>
      </c>
      <c r="AV141" s="53">
        <f>RBA!T154*100</f>
        <v>0.82154200889004159</v>
      </c>
      <c r="AW141" s="53">
        <f>RBA!U154*100</f>
        <v>-0.31368055936338501</v>
      </c>
      <c r="AX141" s="53">
        <f t="shared" si="18"/>
        <v>0.81896785487679591</v>
      </c>
      <c r="AY141" s="53">
        <f t="shared" si="19"/>
        <v>-5.0202968540904336E-2</v>
      </c>
      <c r="AZ141" s="53">
        <f>LN(RBA!K154)-LN(RBA!H154)</f>
        <v>2.6597067998644537</v>
      </c>
      <c r="BA141" s="53">
        <f t="shared" si="20"/>
        <v>1.5398755135252351</v>
      </c>
    </row>
    <row r="142" spans="1:53">
      <c r="A142" s="31">
        <v>41364</v>
      </c>
      <c r="B142" s="53">
        <f>filter!E142</f>
        <v>3</v>
      </c>
      <c r="C142" s="53">
        <f>(RBA!B155-AVERAGE(RBA!$B$11:$B$192))</f>
        <v>-3.996699633699631</v>
      </c>
      <c r="D142" s="53">
        <f>(filter!E142-filter!AY142)</f>
        <v>0.10976389528712538</v>
      </c>
      <c r="E142" s="52">
        <f>(filter!E142-filter!T142)</f>
        <v>-0.25237075951881671</v>
      </c>
      <c r="F142" s="52">
        <f>filter!F142</f>
        <v>2.9966666666666661</v>
      </c>
      <c r="G142" s="53">
        <f>(RBA!C155-AVERAGE(RBA!$C$11:$C$192))</f>
        <v>-4.265039464503749</v>
      </c>
      <c r="H142" s="53">
        <f>(filter!F142-filter!AZ142)</f>
        <v>-3.1264211749775228E-3</v>
      </c>
      <c r="I142" s="53">
        <f>(filter!F142-filter!U142)</f>
        <v>-0.3865264070364427</v>
      </c>
      <c r="J142" s="53">
        <f>filter!B142</f>
        <v>12.969387007804839</v>
      </c>
      <c r="K142" s="53">
        <f>filter!Q142</f>
        <v>12.968341345031632</v>
      </c>
      <c r="L142" s="53">
        <f>(filter!B142-filter!Q142)*100</f>
        <v>0.10456627732065016</v>
      </c>
      <c r="M142" s="53">
        <f>filter!C142</f>
        <v>12.37358508667042</v>
      </c>
      <c r="N142" s="53">
        <f>filter!R142</f>
        <v>12.376983155923122</v>
      </c>
      <c r="O142" s="53">
        <f>(filter!C142-filter!R142)*100</f>
        <v>-0.33980692527020295</v>
      </c>
      <c r="P142" s="53">
        <f>LN(RBA!G155)</f>
        <v>4.6405373298253823</v>
      </c>
      <c r="Q142" s="53">
        <f>(filter!D142-filter!S142)*100</f>
        <v>1.826306979411374</v>
      </c>
      <c r="R142" s="53">
        <f>LN(RBA!F155)</f>
        <v>4.4970051431317071</v>
      </c>
      <c r="S142" s="53">
        <f>RBA!F155/RBA!F151-1</f>
        <v>7.2728451863517396E-3</v>
      </c>
      <c r="T142" s="53">
        <f>filter!I142</f>
        <v>1.7869784657671628</v>
      </c>
      <c r="U142" s="53">
        <f>(filter!I142-AVERAGE(filter!$I$2:$I$179))</f>
        <v>-2.3066691424412857</v>
      </c>
      <c r="V142" s="53">
        <f>(filter!I142-filter!BA142)</f>
        <v>-0.64116467236158248</v>
      </c>
      <c r="W142" s="53">
        <f>(filter!I142-filter!X142)</f>
        <v>0.77431730280459754</v>
      </c>
      <c r="X142" s="53">
        <f>LN(RBA!H155)</f>
        <v>4.6288867126054072</v>
      </c>
      <c r="Y142" s="53">
        <f>(RBA!H155/RBA!H151-1)*1</f>
        <v>2.5025025025025016E-2</v>
      </c>
      <c r="Z142" s="53">
        <f>filter!J142</f>
        <v>1.565559728454526</v>
      </c>
      <c r="AA142" s="53">
        <f>(filter!J142-AVERAGE(filter!$J$2:$J$179))</f>
        <v>-2.462648822663343</v>
      </c>
      <c r="AB142" s="53">
        <f>(filter!J142-filter!BB142)</f>
        <v>-0.4901917311962527</v>
      </c>
      <c r="AC142" s="53">
        <f>(filter!J142-filter!Y142)</f>
        <v>-0.63009929555201794</v>
      </c>
      <c r="AD142" s="53">
        <f>filter!K142</f>
        <v>0.125</v>
      </c>
      <c r="AE142" s="53">
        <f>(filter!K142-AVERAGE(filter!$K$2:$K$179))</f>
        <v>-4.6178293208478358</v>
      </c>
      <c r="AF142" s="53">
        <f>(filter!K142-filter!BC142)</f>
        <v>-0.89442769562304925</v>
      </c>
      <c r="AG142" s="53">
        <f>(filter!K142-filter!Z142)</f>
        <v>7.8695456511466755E-2</v>
      </c>
      <c r="AH142" s="53">
        <f>filter!O142</f>
        <v>0.39166666666666666</v>
      </c>
      <c r="AI142" s="53">
        <f>(filter!O142-AVERAGE(filter!$O$2:$O$179))</f>
        <v>-3.576000843309858</v>
      </c>
      <c r="AJ142" s="53">
        <f>(filter!O142-filter!BD142)</f>
        <v>-0.34306622509908541</v>
      </c>
      <c r="AK142" s="53">
        <f>(filter!O142-filter!AD142)</f>
        <v>7.6637287378810648E-2</v>
      </c>
      <c r="AL142" s="53">
        <f>LN(RBA!K155)</f>
        <v>7.3293168084769924</v>
      </c>
      <c r="AM142" s="53">
        <f>LN(RBA!L155)</f>
        <v>8.4281425000742551</v>
      </c>
      <c r="AN142" s="53">
        <f>(filter!L142-filter!AA142)*100</f>
        <v>-1.9933076823554607</v>
      </c>
      <c r="AO142" s="53">
        <f>(filter!M142-filter!AB142)*100</f>
        <v>-0.70236798845311199</v>
      </c>
      <c r="AP142" s="53">
        <f>RBA!O155</f>
        <v>174.88758582597316</v>
      </c>
      <c r="AQ142" s="53">
        <f>RBA!Q155</f>
        <v>1.0365000000000002</v>
      </c>
      <c r="AR142" s="53">
        <f t="shared" si="15"/>
        <v>5.7179587406225524E-3</v>
      </c>
      <c r="AS142" s="53">
        <f t="shared" si="16"/>
        <v>0.96478533526290378</v>
      </c>
      <c r="AT142" s="53">
        <f t="shared" si="17"/>
        <v>-5.1641434008088982</v>
      </c>
      <c r="AU142" s="53">
        <f t="shared" si="14"/>
        <v>-3.5849652893697466E-2</v>
      </c>
      <c r="AV142" s="53">
        <f>RBA!T155*100</f>
        <v>-2.3775839232937024</v>
      </c>
      <c r="AW142" s="53">
        <f>RBA!U155*100</f>
        <v>-0.31466761129851295</v>
      </c>
      <c r="AX142" s="53">
        <f t="shared" si="18"/>
        <v>-2.3801580773069482</v>
      </c>
      <c r="AY142" s="53">
        <f t="shared" si="19"/>
        <v>-5.1190020476032272E-2</v>
      </c>
      <c r="AZ142" s="53">
        <f>LN(RBA!K155)-LN(RBA!H155)</f>
        <v>2.7004300958715852</v>
      </c>
      <c r="BA142" s="53">
        <f t="shared" si="20"/>
        <v>4.0723296007131538</v>
      </c>
    </row>
    <row r="143" spans="1:53">
      <c r="A143" s="31">
        <v>41455</v>
      </c>
      <c r="B143" s="53">
        <f>filter!E143</f>
        <v>2.85</v>
      </c>
      <c r="C143" s="53">
        <f>(RBA!B156-AVERAGE(RBA!$B$11:$B$192))</f>
        <v>-4.1466996336996313</v>
      </c>
      <c r="D143" s="53">
        <f>(filter!E143-filter!AY143)</f>
        <v>3.8786037030455578E-2</v>
      </c>
      <c r="E143" s="52">
        <f>(filter!E143-filter!T143)</f>
        <v>-0.27604904018816789</v>
      </c>
      <c r="F143" s="52">
        <f>filter!F143</f>
        <v>2.8800000000000003</v>
      </c>
      <c r="G143" s="53">
        <f>(RBA!C156-AVERAGE(RBA!$C$11:$C$192))</f>
        <v>-4.3817061311704144</v>
      </c>
      <c r="H143" s="53">
        <f>(filter!F143-filter!AZ143)</f>
        <v>-3.8325067089248765E-2</v>
      </c>
      <c r="I143" s="53">
        <f>(filter!F143-filter!U143)</f>
        <v>-0.37746644562430509</v>
      </c>
      <c r="J143" s="53">
        <f>filter!B143</f>
        <v>12.973526885567502</v>
      </c>
      <c r="K143" s="53">
        <f>filter!Q143</f>
        <v>12.974955515417991</v>
      </c>
      <c r="L143" s="53">
        <f>(filter!B143-filter!Q143)*100</f>
        <v>-0.14286298504888606</v>
      </c>
      <c r="M143" s="53">
        <f>filter!C143</f>
        <v>12.376300534497767</v>
      </c>
      <c r="N143" s="53">
        <f>filter!R143</f>
        <v>12.383168855367932</v>
      </c>
      <c r="O143" s="53">
        <f>(filter!C143-filter!R143)*100</f>
        <v>-0.68683208701649789</v>
      </c>
      <c r="P143" s="53">
        <f>LN(RBA!G156)</f>
        <v>4.6453519756209234</v>
      </c>
      <c r="Q143" s="53">
        <f>(filter!D143-filter!S143)*100</f>
        <v>3.3535291756803254</v>
      </c>
      <c r="R143" s="53">
        <f>LN(RBA!F156)</f>
        <v>4.504814282153661</v>
      </c>
      <c r="S143" s="53">
        <f>RBA!F156/RBA!F152-1</f>
        <v>7.7089153052167791E-3</v>
      </c>
      <c r="T143" s="53">
        <f>filter!I143</f>
        <v>3.1236556087818146</v>
      </c>
      <c r="U143" s="53">
        <f>(filter!I143-AVERAGE(filter!$I$2:$I$179))</f>
        <v>-0.96999199942663417</v>
      </c>
      <c r="V143" s="53">
        <f>(filter!I143-filter!BA143)</f>
        <v>0.72785236327597591</v>
      </c>
      <c r="W143" s="53">
        <f>(filter!I143-filter!X143)</f>
        <v>2.2327414195737547</v>
      </c>
      <c r="X143" s="53">
        <f>LN(RBA!H156)</f>
        <v>4.632785353021065</v>
      </c>
      <c r="Y143" s="53">
        <f>(RBA!H156/RBA!H152-1)*1</f>
        <v>2.3904382470119501E-2</v>
      </c>
      <c r="Z143" s="53">
        <f>filter!J143</f>
        <v>1.5594561662629292</v>
      </c>
      <c r="AA143" s="53">
        <f>(filter!J143-AVERAGE(filter!$J$2:$J$179))</f>
        <v>-2.4687523848549398</v>
      </c>
      <c r="AB143" s="53">
        <f>(filter!J143-filter!BB143)</f>
        <v>-0.45799515568945859</v>
      </c>
      <c r="AC143" s="53">
        <f>(filter!J143-filter!Y143)</f>
        <v>-0.58180453008764932</v>
      </c>
      <c r="AD143" s="53">
        <f>filter!K143</f>
        <v>0.125</v>
      </c>
      <c r="AE143" s="53">
        <f>(filter!K143-AVERAGE(filter!$K$2:$K$179))</f>
        <v>-4.6178293208478358</v>
      </c>
      <c r="AF143" s="53">
        <f>(filter!K143-filter!BC143)</f>
        <v>-0.82212863493907307</v>
      </c>
      <c r="AG143" s="53">
        <f>(filter!K143-filter!Z143)</f>
        <v>7.7088813782165755E-2</v>
      </c>
      <c r="AH143" s="53">
        <f>filter!O143</f>
        <v>0.40833333333333338</v>
      </c>
      <c r="AI143" s="53">
        <f>(filter!O143-AVERAGE(filter!$O$2:$O$179))</f>
        <v>-3.5593341766431914</v>
      </c>
      <c r="AJ143" s="53">
        <f>(filter!O143-filter!BD143)</f>
        <v>-0.26362412895259785</v>
      </c>
      <c r="AK143" s="53">
        <f>(filter!O143-filter!AD143)</f>
        <v>9.873673967081259E-2</v>
      </c>
      <c r="AL143" s="53">
        <f>LN(RBA!K156)</f>
        <v>7.3612254812681543</v>
      </c>
      <c r="AM143" s="53">
        <f>LN(RBA!L156)</f>
        <v>8.4482496758541199</v>
      </c>
      <c r="AN143" s="53">
        <f>(filter!L143-filter!AA143)*100</f>
        <v>-1.1765725046931408</v>
      </c>
      <c r="AO143" s="53">
        <f>(filter!M143-filter!AB143)*100</f>
        <v>-0.40303454290153695</v>
      </c>
      <c r="AP143" s="53">
        <f>RBA!O156</f>
        <v>170.42013002109655</v>
      </c>
      <c r="AQ143" s="53">
        <f>RBA!Q156</f>
        <v>0.97639999999999993</v>
      </c>
      <c r="AR143" s="53">
        <f t="shared" si="15"/>
        <v>5.8678514086112276E-3</v>
      </c>
      <c r="AS143" s="53">
        <f t="shared" si="16"/>
        <v>1.024170421958214</v>
      </c>
      <c r="AT143" s="53">
        <f t="shared" si="17"/>
        <v>-5.1382667413445757</v>
      </c>
      <c r="AU143" s="53">
        <f t="shared" si="14"/>
        <v>2.3882940463332149E-2</v>
      </c>
      <c r="AV143" s="53">
        <f>RBA!T156*100</f>
        <v>2.5876659464322493</v>
      </c>
      <c r="AW143" s="53">
        <f>RBA!U156*100</f>
        <v>-5.9732593357029531</v>
      </c>
      <c r="AX143" s="53">
        <f t="shared" si="18"/>
        <v>2.5850917924190036</v>
      </c>
      <c r="AY143" s="53">
        <f t="shared" si="19"/>
        <v>-5.7097817448804724</v>
      </c>
      <c r="AZ143" s="53">
        <f>LN(RBA!K156)-LN(RBA!H156)</f>
        <v>2.7284401282470894</v>
      </c>
      <c r="BA143" s="53">
        <f t="shared" si="20"/>
        <v>2.8010032375504146</v>
      </c>
    </row>
    <row r="144" spans="1:53">
      <c r="A144" s="31">
        <v>41547</v>
      </c>
      <c r="B144" s="53">
        <f>filter!E144</f>
        <v>2.6</v>
      </c>
      <c r="C144" s="53">
        <f>(RBA!B157-AVERAGE(RBA!$B$11:$B$192))</f>
        <v>-4.3966996336996313</v>
      </c>
      <c r="D144" s="53">
        <f>(filter!E144-filter!AY144)</f>
        <v>-0.13219182122621431</v>
      </c>
      <c r="E144" s="52">
        <f>(filter!E144-filter!T144)</f>
        <v>-0.40238460697794043</v>
      </c>
      <c r="F144" s="52">
        <f>filter!F144</f>
        <v>2.6466666666666665</v>
      </c>
      <c r="G144" s="53">
        <f>(RBA!C157-AVERAGE(RBA!$C$11:$C$192))</f>
        <v>-4.6150394645037487</v>
      </c>
      <c r="H144" s="53">
        <f>(filter!F144-filter!AZ144)</f>
        <v>-0.19019037967018626</v>
      </c>
      <c r="I144" s="53">
        <f>(filter!F144-filter!U144)</f>
        <v>-0.48938686277839594</v>
      </c>
      <c r="J144" s="53">
        <f>filter!B144</f>
        <v>12.981306597088228</v>
      </c>
      <c r="K144" s="53">
        <f>filter!Q144</f>
        <v>12.981516240114045</v>
      </c>
      <c r="L144" s="53">
        <f>(filter!B144-filter!Q144)*100</f>
        <v>-2.0964302581738536E-2</v>
      </c>
      <c r="M144" s="53">
        <f>filter!C144</f>
        <v>12.384666429471237</v>
      </c>
      <c r="N144" s="53">
        <f>filter!R144</f>
        <v>12.38929928418225</v>
      </c>
      <c r="O144" s="53">
        <f>(filter!C144-filter!R144)*100</f>
        <v>-0.4632854711013934</v>
      </c>
      <c r="P144" s="53">
        <f>LN(RBA!G157)</f>
        <v>4.622027303054514</v>
      </c>
      <c r="Q144" s="53">
        <f>(filter!D144-filter!S144)*100</f>
        <v>2.1397860063061991</v>
      </c>
      <c r="R144" s="53">
        <f>LN(RBA!F157)</f>
        <v>4.5075356728179834</v>
      </c>
      <c r="S144" s="53">
        <f>RBA!F157/RBA!F153-1</f>
        <v>1.4339622907393101E-2</v>
      </c>
      <c r="T144" s="53">
        <f>filter!I144</f>
        <v>1.0885562657289267</v>
      </c>
      <c r="U144" s="53">
        <f>(filter!I144-AVERAGE(filter!$I$2:$I$179))</f>
        <v>-3.0050913424795223</v>
      </c>
      <c r="V144" s="53">
        <f>(filter!I144-filter!BA144)</f>
        <v>-1.2749070871540045</v>
      </c>
      <c r="W144" s="53">
        <f>(filter!I144-filter!X144)</f>
        <v>0.30254396644463588</v>
      </c>
      <c r="X144" s="53">
        <f>LN(RBA!H157)</f>
        <v>4.6443908991413725</v>
      </c>
      <c r="Y144" s="53">
        <f>(RBA!H157/RBA!H153-1)*1</f>
        <v>2.16110019646365E-2</v>
      </c>
      <c r="Z144" s="53">
        <f>filter!J144</f>
        <v>4.6422184481231561</v>
      </c>
      <c r="AA144" s="53">
        <f>(filter!J144-AVERAGE(filter!$J$2:$J$179))</f>
        <v>0.61400989700528719</v>
      </c>
      <c r="AB144" s="53">
        <f>(filter!J144-filter!BB144)</f>
        <v>2.6630672638691584</v>
      </c>
      <c r="AC144" s="53">
        <f>(filter!J144-filter!Y144)</f>
        <v>2.5573662409296691</v>
      </c>
      <c r="AD144" s="53">
        <f>filter!K144</f>
        <v>0.125</v>
      </c>
      <c r="AE144" s="53">
        <f>(filter!K144-AVERAGE(filter!$K$2:$K$179))</f>
        <v>-4.6178293208478358</v>
      </c>
      <c r="AF144" s="53">
        <f>(filter!K144-filter!BC144)</f>
        <v>-0.74982957425509689</v>
      </c>
      <c r="AG144" s="53">
        <f>(filter!K144-filter!Z144)</f>
        <v>6.6436556603944499E-2</v>
      </c>
      <c r="AH144" s="53">
        <f>filter!O144</f>
        <v>0.40833333333333338</v>
      </c>
      <c r="AI144" s="53">
        <f>(filter!O144-AVERAGE(filter!$O$2:$O$179))</f>
        <v>-3.5593341766431914</v>
      </c>
      <c r="AJ144" s="53">
        <f>(filter!O144-filter!BD144)</f>
        <v>-0.200848699472777</v>
      </c>
      <c r="AK144" s="53">
        <f>(filter!O144-filter!AD144)</f>
        <v>0.10029586041693062</v>
      </c>
      <c r="AL144" s="53">
        <f>LN(RBA!K157)</f>
        <v>7.3816849412644574</v>
      </c>
      <c r="AM144" s="53">
        <f>LN(RBA!L157)</f>
        <v>8.4576624835576979</v>
      </c>
      <c r="AN144" s="53">
        <f>(filter!L144-filter!AA144)*100</f>
        <v>-1.5591205806133601</v>
      </c>
      <c r="AO144" s="53">
        <f>(filter!M144-filter!AB144)*100</f>
        <v>-1.137341591900487</v>
      </c>
      <c r="AP144" s="53">
        <f>RBA!O157</f>
        <v>159.1105023151315</v>
      </c>
      <c r="AQ144" s="53">
        <f>RBA!Q157</f>
        <v>0.90976666666666661</v>
      </c>
      <c r="AR144" s="53">
        <f t="shared" si="15"/>
        <v>6.284940248755028E-3</v>
      </c>
      <c r="AS144" s="53">
        <f t="shared" si="16"/>
        <v>1.0991829406807607</v>
      </c>
      <c r="AT144" s="53">
        <f t="shared" si="17"/>
        <v>-5.0695989439453362</v>
      </c>
      <c r="AU144" s="53">
        <f t="shared" si="14"/>
        <v>9.4567122606381879E-2</v>
      </c>
      <c r="AV144" s="53">
        <f>RBA!T157*100</f>
        <v>6.8667797399239561</v>
      </c>
      <c r="AW144" s="53">
        <f>RBA!U157*100</f>
        <v>-7.0684182143049741</v>
      </c>
      <c r="AX144" s="53">
        <f t="shared" si="18"/>
        <v>6.8642055859107103</v>
      </c>
      <c r="AY144" s="53">
        <f t="shared" si="19"/>
        <v>-6.8049406234824934</v>
      </c>
      <c r="AZ144" s="53">
        <f>LN(RBA!K157)-LN(RBA!H157)</f>
        <v>2.7372940421230849</v>
      </c>
      <c r="BA144" s="53">
        <f t="shared" si="20"/>
        <v>0.88539138759955449</v>
      </c>
    </row>
    <row r="145" spans="1:53">
      <c r="A145" s="31">
        <v>41639</v>
      </c>
      <c r="B145" s="53">
        <f>filter!E145</f>
        <v>2.5</v>
      </c>
      <c r="C145" s="53">
        <f>(RBA!B158-AVERAGE(RBA!$B$11:$B$192))</f>
        <v>-4.496699633699631</v>
      </c>
      <c r="D145" s="53">
        <f>(filter!E145-filter!AY145)</f>
        <v>-0.15316967948288429</v>
      </c>
      <c r="E145" s="52">
        <f>(filter!E145-filter!T145)</f>
        <v>-0.38204781070987082</v>
      </c>
      <c r="F145" s="52">
        <f>filter!F145</f>
        <v>2.5866666666666664</v>
      </c>
      <c r="G145" s="53">
        <f>(RBA!C158-AVERAGE(RBA!$C$11:$C$192))</f>
        <v>-4.6750394645037492</v>
      </c>
      <c r="H145" s="53">
        <f>(filter!F145-filter!AZ145)</f>
        <v>-0.16872235891779175</v>
      </c>
      <c r="I145" s="53">
        <f>(filter!F145-filter!U145)</f>
        <v>-0.43282603696352595</v>
      </c>
      <c r="J145" s="53">
        <f>filter!B145</f>
        <v>12.989396396897888</v>
      </c>
      <c r="K145" s="53">
        <f>filter!Q145</f>
        <v>12.988020978398719</v>
      </c>
      <c r="L145" s="53">
        <f>(filter!B145-filter!Q145)*100</f>
        <v>0.13754184991690011</v>
      </c>
      <c r="M145" s="53">
        <f>filter!C145</f>
        <v>12.389248004398048</v>
      </c>
      <c r="N145" s="53">
        <f>filter!R145</f>
        <v>12.395377853297299</v>
      </c>
      <c r="O145" s="53">
        <f>(filter!C145-filter!R145)*100</f>
        <v>-0.61298488992509448</v>
      </c>
      <c r="P145" s="53">
        <f>LN(RBA!G158)</f>
        <v>4.627909672957581</v>
      </c>
      <c r="Q145" s="53">
        <f>(filter!D145-filter!S145)*100</f>
        <v>3.895059790072164</v>
      </c>
      <c r="R145" s="53">
        <f>LN(RBA!F158)</f>
        <v>4.514641053037594</v>
      </c>
      <c r="S145" s="53">
        <f>RBA!F158/RBA!F154-1</f>
        <v>2.2349445031131232E-2</v>
      </c>
      <c r="T145" s="53">
        <f>filter!I145</f>
        <v>2.8421520878442412</v>
      </c>
      <c r="U145" s="53">
        <f>(filter!I145-AVERAGE(filter!$I$2:$I$179))</f>
        <v>-1.2514955203642075</v>
      </c>
      <c r="V145" s="53">
        <f>(filter!I145-filter!BA145)</f>
        <v>0.51102862758421663</v>
      </c>
      <c r="W145" s="53">
        <f>(filter!I145-filter!X145)</f>
        <v>2.1429520148305405</v>
      </c>
      <c r="X145" s="53">
        <f>LN(RBA!H158)</f>
        <v>4.6520537718869415</v>
      </c>
      <c r="Y145" s="53">
        <f>(RBA!H158/RBA!H154-1)*1</f>
        <v>2.7450980392156765E-2</v>
      </c>
      <c r="Z145" s="53">
        <f>filter!J145</f>
        <v>3.0651490982276388</v>
      </c>
      <c r="AA145" s="53">
        <f>(filter!J145-AVERAGE(filter!$J$2:$J$179))</f>
        <v>-0.96305945289023009</v>
      </c>
      <c r="AB145" s="53">
        <f>(filter!J145-filter!BB145)</f>
        <v>1.1242980516720311</v>
      </c>
      <c r="AC145" s="53">
        <f>(filter!J145-filter!Y145)</f>
        <v>1.039658564449506</v>
      </c>
      <c r="AD145" s="53">
        <f>filter!K145</f>
        <v>0.125</v>
      </c>
      <c r="AE145" s="53">
        <f>(filter!K145-AVERAGE(filter!$K$2:$K$179))</f>
        <v>-4.6178293208478358</v>
      </c>
      <c r="AF145" s="53">
        <f>(filter!K145-filter!BC145)</f>
        <v>-0.67753051357112071</v>
      </c>
      <c r="AG145" s="53">
        <f>(filter!K145-filter!Z145)</f>
        <v>4.724932821396155E-2</v>
      </c>
      <c r="AH145" s="53">
        <f>filter!O145</f>
        <v>0.40833333333333338</v>
      </c>
      <c r="AI145" s="53">
        <f>(filter!O145-AVERAGE(filter!$O$2:$O$179))</f>
        <v>-3.5593341766431914</v>
      </c>
      <c r="AJ145" s="53">
        <f>(filter!O145-filter!BD145)</f>
        <v>-0.13807326999295616</v>
      </c>
      <c r="AK145" s="53">
        <f>(filter!O145-filter!AD145)</f>
        <v>9.8346844379634368E-2</v>
      </c>
      <c r="AL145" s="53">
        <f>LN(RBA!K158)</f>
        <v>7.4242327012036053</v>
      </c>
      <c r="AM145" s="53">
        <f>LN(RBA!L158)</f>
        <v>8.477078030363673</v>
      </c>
      <c r="AN145" s="53">
        <f>(filter!L145-filter!AA145)*100</f>
        <v>0.21995849491203145</v>
      </c>
      <c r="AO145" s="53">
        <f>(filter!M145-filter!AB145)*100</f>
        <v>-0.83810018662617836</v>
      </c>
      <c r="AP145" s="53">
        <f>RBA!O158</f>
        <v>160.60084676998073</v>
      </c>
      <c r="AQ145" s="53">
        <f>RBA!Q158</f>
        <v>0.91749999999999998</v>
      </c>
      <c r="AR145" s="53">
        <f t="shared" si="15"/>
        <v>6.2266172321758795E-3</v>
      </c>
      <c r="AS145" s="53">
        <f t="shared" si="16"/>
        <v>1.0899182561307903</v>
      </c>
      <c r="AT145" s="53">
        <f t="shared" si="17"/>
        <v>-5.0789220740391148</v>
      </c>
      <c r="AU145" s="53">
        <f t="shared" si="14"/>
        <v>8.6102699053411808E-2</v>
      </c>
      <c r="AV145" s="53">
        <f>RBA!T158*100</f>
        <v>-0.93231300937786088</v>
      </c>
      <c r="AW145" s="53">
        <f>RBA!U158*100</f>
        <v>0.84644235529701128</v>
      </c>
      <c r="AX145" s="53">
        <f t="shared" si="18"/>
        <v>-0.93488716339110656</v>
      </c>
      <c r="AY145" s="53">
        <f t="shared" si="19"/>
        <v>1.109919946119492</v>
      </c>
      <c r="AZ145" s="53">
        <f>LN(RBA!K158)-LN(RBA!H158)</f>
        <v>2.7721789293166639</v>
      </c>
      <c r="BA145" s="53">
        <f t="shared" si="20"/>
        <v>3.4884887193578962</v>
      </c>
    </row>
    <row r="146" spans="1:53">
      <c r="A146" s="31">
        <v>41729</v>
      </c>
      <c r="B146" s="53">
        <f>filter!E146</f>
        <v>2.5</v>
      </c>
      <c r="C146" s="53">
        <f>(RBA!B159-AVERAGE(RBA!$B$11:$B$192))</f>
        <v>-4.496699633699631</v>
      </c>
      <c r="D146" s="53">
        <f>(filter!E146-filter!AY146)</f>
        <v>-7.4147537739554181E-2</v>
      </c>
      <c r="E146" s="52">
        <f>(filter!E146-filter!T146)</f>
        <v>-0.26545751182633559</v>
      </c>
      <c r="F146" s="52">
        <f>filter!F146</f>
        <v>2.6333333333333333</v>
      </c>
      <c r="G146" s="53">
        <f>(RBA!C159-AVERAGE(RBA!$C$11:$C$192))</f>
        <v>-4.6283727978370823</v>
      </c>
      <c r="H146" s="53">
        <f>(filter!F146-filter!AZ146)</f>
        <v>-4.0587671498730327E-2</v>
      </c>
      <c r="I146" s="53">
        <f>(filter!F146-filter!U146)</f>
        <v>-0.27468314652193726</v>
      </c>
      <c r="J146" s="53">
        <f>filter!B146</f>
        <v>12.997067692333671</v>
      </c>
      <c r="K146" s="53">
        <f>filter!Q146</f>
        <v>12.994467058524048</v>
      </c>
      <c r="L146" s="53">
        <f>(filter!B146-filter!Q146)*100</f>
        <v>0.26006338096227211</v>
      </c>
      <c r="M146" s="53">
        <f>filter!C146</f>
        <v>12.39656489775987</v>
      </c>
      <c r="N146" s="53">
        <f>filter!R146</f>
        <v>12.401405078110109</v>
      </c>
      <c r="O146" s="53">
        <f>(filter!C146-filter!R146)*100</f>
        <v>-0.48401803502393648</v>
      </c>
      <c r="P146" s="53">
        <f>LN(RBA!G159)</f>
        <v>4.604169685654508</v>
      </c>
      <c r="Q146" s="53">
        <f>(filter!D146-filter!S146)*100</f>
        <v>2.710419428803057</v>
      </c>
      <c r="R146" s="53">
        <f>LN(RBA!F159)</f>
        <v>4.5144021981544498</v>
      </c>
      <c r="S146" s="53">
        <f>RBA!F159/RBA!F155-1</f>
        <v>1.7549265172790873E-2</v>
      </c>
      <c r="T146" s="53">
        <f>filter!I146</f>
        <v>-9.5541953257755247E-2</v>
      </c>
      <c r="U146" s="53">
        <f>(filter!I146-AVERAGE(filter!$I$2:$I$179))</f>
        <v>-4.189189561466204</v>
      </c>
      <c r="V146" s="53">
        <f>(filter!I146-filter!BA146)</f>
        <v>-2.3943255208948733</v>
      </c>
      <c r="W146" s="53">
        <f>(filter!I146-filter!X146)</f>
        <v>-0.72745313345551477</v>
      </c>
      <c r="X146" s="53">
        <f>LN(RBA!H159)</f>
        <v>4.6577626361072619</v>
      </c>
      <c r="Y146" s="53">
        <f>(RBA!H159/RBA!H155-1)*1</f>
        <v>2.9296875E-2</v>
      </c>
      <c r="Z146" s="53">
        <f>filter!J146</f>
        <v>2.28354568812808</v>
      </c>
      <c r="AA146" s="53">
        <f>(filter!J146-AVERAGE(filter!$J$2:$J$179))</f>
        <v>-1.7446628629897889</v>
      </c>
      <c r="AB146" s="53">
        <f>(filter!J146-filter!BB146)</f>
        <v>0.38099477927086234</v>
      </c>
      <c r="AC146" s="53">
        <f>(filter!J146-filter!Y146)</f>
        <v>0.31971468088011945</v>
      </c>
      <c r="AD146" s="53">
        <f>filter!K146</f>
        <v>0.125</v>
      </c>
      <c r="AE146" s="53">
        <f>(filter!K146-AVERAGE(filter!$K$2:$K$179))</f>
        <v>-4.6178293208478358</v>
      </c>
      <c r="AF146" s="53">
        <f>(filter!K146-filter!BC146)</f>
        <v>-0.60523145288714275</v>
      </c>
      <c r="AG146" s="53">
        <f>(filter!K146-filter!Z146)</f>
        <v>1.999624900149799E-2</v>
      </c>
      <c r="AH146" s="53">
        <f>filter!O146</f>
        <v>0.40833333333333338</v>
      </c>
      <c r="AI146" s="53">
        <f>(filter!O146-AVERAGE(filter!$O$2:$O$179))</f>
        <v>-3.5593341766431914</v>
      </c>
      <c r="AJ146" s="53">
        <f>(filter!O146-filter!BD146)</f>
        <v>-7.5297840513135317E-2</v>
      </c>
      <c r="AK146" s="53">
        <f>(filter!O146-filter!AD146)</f>
        <v>9.3192534741966204E-2</v>
      </c>
      <c r="AL146" s="53">
        <f>LN(RBA!K159)</f>
        <v>7.4506596340958149</v>
      </c>
      <c r="AM146" s="53">
        <f>LN(RBA!L159)</f>
        <v>8.4952033779713183</v>
      </c>
      <c r="AN146" s="53">
        <f>(filter!L146-filter!AA146)*100</f>
        <v>0.34788560452536643</v>
      </c>
      <c r="AO146" s="53">
        <f>(filter!M146-filter!AB146)*100</f>
        <v>-0.63641508770118094</v>
      </c>
      <c r="AP146" s="53">
        <f>RBA!O159</f>
        <v>156.41052839868578</v>
      </c>
      <c r="AQ146" s="53">
        <f>RBA!Q159</f>
        <v>0.89769999999999994</v>
      </c>
      <c r="AR146" s="53">
        <f t="shared" si="15"/>
        <v>6.3934315051415828E-3</v>
      </c>
      <c r="AS146" s="53">
        <f t="shared" si="16"/>
        <v>1.1139578923916678</v>
      </c>
      <c r="AT146" s="53">
        <f t="shared" si="17"/>
        <v>-5.0524841429726619</v>
      </c>
      <c r="AU146" s="53">
        <f t="shared" si="14"/>
        <v>0.10791934221949442</v>
      </c>
      <c r="AV146" s="53">
        <f>RBA!T159*100</f>
        <v>2.6437931066452869</v>
      </c>
      <c r="AW146" s="53">
        <f>RBA!U159*100</f>
        <v>-2.1816643166082601</v>
      </c>
      <c r="AX146" s="53">
        <f t="shared" si="18"/>
        <v>2.6412189526320411</v>
      </c>
      <c r="AY146" s="53">
        <f t="shared" si="19"/>
        <v>-1.9181867257857794</v>
      </c>
      <c r="AZ146" s="53">
        <f>LN(RBA!K159)-LN(RBA!H159)</f>
        <v>2.792896997988553</v>
      </c>
      <c r="BA146" s="53">
        <f t="shared" si="20"/>
        <v>2.0718068671889078</v>
      </c>
    </row>
    <row r="147" spans="1:53">
      <c r="A147" s="31">
        <v>41820</v>
      </c>
      <c r="B147" s="53">
        <f>filter!E147</f>
        <v>2.5</v>
      </c>
      <c r="C147" s="53">
        <f>(RBA!B160-AVERAGE(RBA!$B$11:$B$192))</f>
        <v>-4.496699633699631</v>
      </c>
      <c r="D147" s="53">
        <f>(filter!E147-filter!AY147)</f>
        <v>4.8746040037759286E-3</v>
      </c>
      <c r="E147" s="52">
        <f>(filter!E147-filter!T147)</f>
        <v>-0.15279379088801681</v>
      </c>
      <c r="F147" s="52">
        <f>filter!F147</f>
        <v>2.69</v>
      </c>
      <c r="G147" s="53">
        <f>(RBA!C160-AVERAGE(RBA!$C$11:$C$192))</f>
        <v>-4.5717061311704157</v>
      </c>
      <c r="H147" s="53">
        <f>(filter!F147-filter!AZ147)</f>
        <v>9.7547015920330882E-2</v>
      </c>
      <c r="I147" s="53">
        <f>(filter!F147-filter!U147)</f>
        <v>-0.11158685352276931</v>
      </c>
      <c r="J147" s="53">
        <f>filter!B147</f>
        <v>13.00145370892179</v>
      </c>
      <c r="K147" s="53">
        <f>filter!Q147</f>
        <v>13.000852668378622</v>
      </c>
      <c r="L147" s="53">
        <f>(filter!B147-filter!Q147)*100</f>
        <v>6.0104054316845179E-2</v>
      </c>
      <c r="M147" s="53">
        <f>filter!C147</f>
        <v>12.400722067637311</v>
      </c>
      <c r="N147" s="53">
        <f>filter!R147</f>
        <v>12.407377642862144</v>
      </c>
      <c r="O147" s="53">
        <f>(filter!C147-filter!R147)*100</f>
        <v>-0.66555752248333988</v>
      </c>
      <c r="P147" s="53">
        <f>LN(RBA!G160)</f>
        <v>4.5705787412184726</v>
      </c>
      <c r="Q147" s="53">
        <f>(filter!D147-filter!S147)*100</f>
        <v>0.53457938683445505</v>
      </c>
      <c r="R147" s="53">
        <f>LN(RBA!F160)</f>
        <v>4.5101303637366597</v>
      </c>
      <c r="S147" s="53">
        <f>RBA!F160/RBA!F156-1</f>
        <v>5.3302370173955449E-3</v>
      </c>
      <c r="T147" s="53">
        <f>filter!I147</f>
        <v>-1.708733767116017</v>
      </c>
      <c r="U147" s="53">
        <f>(filter!I147-AVERAGE(filter!$I$2:$I$179))</f>
        <v>-5.8023813753244653</v>
      </c>
      <c r="V147" s="53">
        <f>(filter!I147-filter!BA147)</f>
        <v>-3.9751774421302275</v>
      </c>
      <c r="W147" s="53">
        <f>(filter!I147-filter!X147)</f>
        <v>-2.2956524027632232</v>
      </c>
      <c r="X147" s="53">
        <f>LN(RBA!H160)</f>
        <v>4.6624952526073606</v>
      </c>
      <c r="Y147" s="53">
        <f>(RBA!H160/RBA!H156-1)*1</f>
        <v>3.0155642023346418E-2</v>
      </c>
      <c r="Z147" s="53">
        <f>filter!J147</f>
        <v>1.8930466000394914</v>
      </c>
      <c r="AA147" s="53">
        <f>(filter!J147-AVERAGE(filter!$J$2:$J$179))</f>
        <v>-2.1351619510783775</v>
      </c>
      <c r="AB147" s="53">
        <f>(filter!J147-filter!BB147)</f>
        <v>2.8795828880663787E-2</v>
      </c>
      <c r="AC147" s="53">
        <f>(filter!J147-filter!Y147)</f>
        <v>-8.1321453097034091E-3</v>
      </c>
      <c r="AD147" s="53">
        <f>filter!K147</f>
        <v>0.125</v>
      </c>
      <c r="AE147" s="53">
        <f>(filter!K147-AVERAGE(filter!$K$2:$K$179))</f>
        <v>-4.6178293208478358</v>
      </c>
      <c r="AF147" s="53">
        <f>(filter!K147-filter!BC147)</f>
        <v>-0.53293239220316657</v>
      </c>
      <c r="AG147" s="53">
        <f>(filter!K147-filter!Z147)</f>
        <v>-1.488309147429881E-2</v>
      </c>
      <c r="AH147" s="53">
        <f>filter!O147</f>
        <v>0.40833333333333338</v>
      </c>
      <c r="AI147" s="53">
        <f>(filter!O147-AVERAGE(filter!$O$2:$O$179))</f>
        <v>-3.5593341766431914</v>
      </c>
      <c r="AJ147" s="53">
        <f>(filter!O147-filter!BD147)</f>
        <v>-1.2522411033314473E-2</v>
      </c>
      <c r="AK147" s="53">
        <f>(filter!O147-filter!AD147)</f>
        <v>8.5074307909231262E-2</v>
      </c>
      <c r="AL147" s="53">
        <f>LN(RBA!K160)</f>
        <v>7.4810761503233145</v>
      </c>
      <c r="AM147" s="53">
        <f>LN(RBA!L160)</f>
        <v>8.5130530327749021</v>
      </c>
      <c r="AN147" s="53">
        <f>(filter!L147-filter!AA147)*100</f>
        <v>0.84369789401108619</v>
      </c>
      <c r="AO147" s="53">
        <f>(filter!M147-filter!AB147)*100</f>
        <v>-0.43212277363160467</v>
      </c>
      <c r="AP147" s="53">
        <f>RBA!O160</f>
        <v>162.43848166141069</v>
      </c>
      <c r="AQ147" s="53">
        <f>RBA!Q160</f>
        <v>0.93420000000000003</v>
      </c>
      <c r="AR147" s="53">
        <f t="shared" si="15"/>
        <v>6.1561767247025594E-3</v>
      </c>
      <c r="AS147" s="53">
        <f t="shared" si="16"/>
        <v>1.070434596446157</v>
      </c>
      <c r="AT147" s="53">
        <f t="shared" si="17"/>
        <v>-5.0902993557010978</v>
      </c>
      <c r="AU147" s="53">
        <f t="shared" si="14"/>
        <v>6.806473091412929E-2</v>
      </c>
      <c r="AV147" s="53">
        <f>RBA!T160*100</f>
        <v>-3.781521272843591</v>
      </c>
      <c r="AW147" s="53">
        <f>RBA!U160*100</f>
        <v>3.9854611305364966</v>
      </c>
      <c r="AX147" s="53">
        <f t="shared" si="18"/>
        <v>-3.7840954268568368</v>
      </c>
      <c r="AY147" s="53">
        <f t="shared" si="19"/>
        <v>4.2489387213589769</v>
      </c>
      <c r="AZ147" s="53">
        <f>LN(RBA!K160)-LN(RBA!H160)</f>
        <v>2.8185808977159539</v>
      </c>
      <c r="BA147" s="53">
        <f t="shared" si="20"/>
        <v>2.5683899727400927</v>
      </c>
    </row>
    <row r="148" spans="1:53">
      <c r="A148" s="31">
        <v>41912</v>
      </c>
      <c r="B148" s="53">
        <f>filter!E148</f>
        <v>2.5</v>
      </c>
      <c r="C148" s="53">
        <f>(RBA!B161-AVERAGE(RBA!$B$11:$B$192))</f>
        <v>-4.496699633699631</v>
      </c>
      <c r="D148" s="53">
        <f>(filter!E148-filter!AY148)</f>
        <v>8.3896745747106038E-2</v>
      </c>
      <c r="E148" s="52">
        <f>(filter!E148-filter!T148)</f>
        <v>-4.4070817510704519E-2</v>
      </c>
      <c r="F148" s="52">
        <f>filter!F148</f>
        <v>2.6466666666666665</v>
      </c>
      <c r="G148" s="53">
        <f>(RBA!C161-AVERAGE(RBA!$C$11:$C$192))</f>
        <v>-4.6150394645037487</v>
      </c>
      <c r="H148" s="53">
        <f>(filter!F148-filter!AZ148)</f>
        <v>0.135681703339392</v>
      </c>
      <c r="I148" s="53">
        <f>(filter!F148-filter!U148)</f>
        <v>-5.3327476401918705E-2</v>
      </c>
      <c r="J148" s="53">
        <f>filter!B148</f>
        <v>13.006114913689895</v>
      </c>
      <c r="K148" s="53">
        <f>filter!Q148</f>
        <v>13.007177621247164</v>
      </c>
      <c r="L148" s="53">
        <f>(filter!B148-filter!Q148)*100</f>
        <v>-0.10627075572688938</v>
      </c>
      <c r="M148" s="53">
        <f>filter!C148</f>
        <v>12.409841717879624</v>
      </c>
      <c r="N148" s="53">
        <f>filter!R148</f>
        <v>12.413289206682148</v>
      </c>
      <c r="O148" s="53">
        <f>(filter!C148-filter!R148)*100</f>
        <v>-0.34474888025233241</v>
      </c>
      <c r="P148" s="53">
        <f>LN(RBA!G161)</f>
        <v>4.5336741842830213</v>
      </c>
      <c r="Q148" s="53">
        <f>(filter!D148-filter!S148)*100</f>
        <v>-2.0088454276042889</v>
      </c>
      <c r="R148" s="53">
        <f>LN(RBA!F161)</f>
        <v>4.5048683152865259</v>
      </c>
      <c r="S148" s="53">
        <f>RBA!F161/RBA!F157-1</f>
        <v>-2.663803294200795E-3</v>
      </c>
      <c r="T148" s="53">
        <f>filter!I148</f>
        <v>-2.1048193800537462</v>
      </c>
      <c r="U148" s="53">
        <f>(filter!I148-AVERAGE(filter!$I$2:$I$179))</f>
        <v>-6.1984669882621954</v>
      </c>
      <c r="V148" s="53">
        <f>(filter!I148-filter!BA148)</f>
        <v>-4.3389231624450506</v>
      </c>
      <c r="W148" s="53">
        <f>(filter!I148-filter!X148)</f>
        <v>-2.6713601760181174</v>
      </c>
      <c r="X148" s="53">
        <f>LN(RBA!H161)</f>
        <v>4.667205576907544</v>
      </c>
      <c r="Y148" s="53">
        <f>(RBA!H161/RBA!H157-1)*1</f>
        <v>2.3076923076923217E-2</v>
      </c>
      <c r="Z148" s="53">
        <f>filter!J148</f>
        <v>1.8841297200732534</v>
      </c>
      <c r="AA148" s="53">
        <f>(filter!J148-AVERAGE(filter!$J$2:$J$179))</f>
        <v>-2.1440788310446157</v>
      </c>
      <c r="AB148" s="53">
        <f>(filter!J148-filter!BB148)</f>
        <v>5.8179086612815789E-2</v>
      </c>
      <c r="AC148" s="53">
        <f>(filter!J148-filter!Y148)</f>
        <v>4.5091032569642753E-2</v>
      </c>
      <c r="AD148" s="53">
        <f>filter!K148</f>
        <v>0.125</v>
      </c>
      <c r="AE148" s="53">
        <f>(filter!K148-AVERAGE(filter!$K$2:$K$179))</f>
        <v>-4.6178293208478358</v>
      </c>
      <c r="AF148" s="53">
        <f>(filter!K148-filter!BC148)</f>
        <v>-0.46063333151919039</v>
      </c>
      <c r="AG148" s="53">
        <f>(filter!K148-filter!Z148)</f>
        <v>-5.6961601309907406E-2</v>
      </c>
      <c r="AH148" s="53">
        <f>filter!O148</f>
        <v>0.40833333333333338</v>
      </c>
      <c r="AI148" s="53">
        <f>(filter!O148-AVERAGE(filter!$O$2:$O$179))</f>
        <v>-3.5593341766431914</v>
      </c>
      <c r="AJ148" s="53">
        <f>(filter!O148-filter!BD148)</f>
        <v>5.025301844650637E-2</v>
      </c>
      <c r="AK148" s="53">
        <f>(filter!O148-filter!AD148)</f>
        <v>7.4175294952521009E-2</v>
      </c>
      <c r="AL148" s="53">
        <f>LN(RBA!K161)</f>
        <v>7.5070460724688175</v>
      </c>
      <c r="AM148" s="53">
        <f>LN(RBA!L161)</f>
        <v>8.5331017761722183</v>
      </c>
      <c r="AN148" s="53">
        <f>(filter!L148-filter!AA148)*100</f>
        <v>0.87155630069917223</v>
      </c>
      <c r="AO148" s="53">
        <f>(filter!M148-filter!AB148)*100</f>
        <v>2.1365536858475309E-2</v>
      </c>
      <c r="AP148" s="53">
        <f>RBA!O161</f>
        <v>161.40013869147259</v>
      </c>
      <c r="AQ148" s="53">
        <f>RBA!Q161</f>
        <v>0.91416666666666657</v>
      </c>
      <c r="AR148" s="53">
        <f t="shared" si="15"/>
        <v>6.1957815408793943E-3</v>
      </c>
      <c r="AS148" s="53">
        <f t="shared" si="16"/>
        <v>1.0938924339106655</v>
      </c>
      <c r="AT148" s="53">
        <f t="shared" si="17"/>
        <v>-5.0838866151382831</v>
      </c>
      <c r="AU148" s="53">
        <f t="shared" si="14"/>
        <v>8.9742375500861463E-2</v>
      </c>
      <c r="AV148" s="53">
        <f>RBA!T161*100</f>
        <v>0.64127405628147116</v>
      </c>
      <c r="AW148" s="53">
        <f>RBA!U161*100</f>
        <v>-2.1677644586732159</v>
      </c>
      <c r="AX148" s="53">
        <f t="shared" si="18"/>
        <v>0.63869990226822548</v>
      </c>
      <c r="AY148" s="53">
        <f t="shared" si="19"/>
        <v>-1.9042868678507352</v>
      </c>
      <c r="AZ148" s="53">
        <f>LN(RBA!K161)-LN(RBA!H161)</f>
        <v>2.8398404955612735</v>
      </c>
      <c r="BA148" s="53">
        <f t="shared" si="20"/>
        <v>2.1259597845319611</v>
      </c>
    </row>
    <row r="149" spans="1:53">
      <c r="A149" s="31">
        <v>42004</v>
      </c>
      <c r="B149" s="53">
        <f>filter!E149</f>
        <v>2.5</v>
      </c>
      <c r="C149" s="53">
        <f>(RBA!B162-AVERAGE(RBA!$B$11:$B$192))</f>
        <v>-4.496699633699631</v>
      </c>
      <c r="D149" s="53">
        <f>(filter!E149-filter!AY149)</f>
        <v>0.16291888749043615</v>
      </c>
      <c r="E149" s="52">
        <f>(filter!E149-filter!T149)</f>
        <v>6.0792734809115512E-2</v>
      </c>
      <c r="F149" s="52">
        <f>filter!F149</f>
        <v>2.74</v>
      </c>
      <c r="G149" s="53">
        <f>(RBA!C162-AVERAGE(RBA!$C$11:$C$192))</f>
        <v>-4.521706131170415</v>
      </c>
      <c r="H149" s="53">
        <f>(filter!F149-filter!AZ149)</f>
        <v>0.31048305742512028</v>
      </c>
      <c r="I149" s="53">
        <f>(filter!F149-filter!U149)</f>
        <v>0.13704107485483696</v>
      </c>
      <c r="J149" s="53">
        <f>filter!B149</f>
        <v>13.009893203470954</v>
      </c>
      <c r="K149" s="53">
        <f>filter!Q149</f>
        <v>13.013442106064739</v>
      </c>
      <c r="L149" s="53">
        <f>(filter!B149-filter!Q149)*100</f>
        <v>-0.35489025937849306</v>
      </c>
      <c r="M149" s="53">
        <f>filter!C149</f>
        <v>12.415863444313674</v>
      </c>
      <c r="N149" s="53">
        <f>filter!R149</f>
        <v>12.419129268964346</v>
      </c>
      <c r="O149" s="53">
        <f>(filter!C149-filter!R149)*100</f>
        <v>-0.32658246506720445</v>
      </c>
      <c r="P149" s="53">
        <f>LN(RBA!G162)</f>
        <v>4.5119578042659123</v>
      </c>
      <c r="Q149" s="53">
        <f>(filter!D149-filter!S149)*100</f>
        <v>-3.1001297399793515</v>
      </c>
      <c r="R149" s="53">
        <f>LN(RBA!F162)</f>
        <v>4.5070427777757747</v>
      </c>
      <c r="S149" s="53">
        <f>RBA!F162/RBA!F158-1</f>
        <v>-7.5694813425377649E-3</v>
      </c>
      <c r="T149" s="53">
        <f>filter!I149</f>
        <v>0.86978499569969669</v>
      </c>
      <c r="U149" s="53">
        <f>(filter!I149-AVERAGE(filter!$I$2:$I$179))</f>
        <v>-3.2238626125087522</v>
      </c>
      <c r="V149" s="53">
        <f>(filter!I149-filter!BA149)</f>
        <v>-1.3319788940687007</v>
      </c>
      <c r="W149" s="53">
        <f>(filter!I149-filter!X149)</f>
        <v>0.29812376069984081</v>
      </c>
      <c r="X149" s="53">
        <f>LN(RBA!H162)</f>
        <v>4.6690835117317437</v>
      </c>
      <c r="Y149" s="53">
        <f>(RBA!H162/RBA!H158-1)*1</f>
        <v>1.7175572519083859E-2</v>
      </c>
      <c r="Z149" s="53">
        <f>filter!J149</f>
        <v>0.7511739296800457</v>
      </c>
      <c r="AA149" s="53">
        <f>(filter!J149-AVERAGE(filter!$J$2:$J$179))</f>
        <v>-3.2770346214378234</v>
      </c>
      <c r="AB149" s="53">
        <f>(filter!J149-filter!BB149)</f>
        <v>-1.0364765660820019</v>
      </c>
      <c r="AC149" s="53">
        <f>(filter!J149-filter!Y149)</f>
        <v>-1.0277367608621184</v>
      </c>
      <c r="AD149" s="53">
        <f>filter!K149</f>
        <v>0.125</v>
      </c>
      <c r="AE149" s="53">
        <f>(filter!K149-AVERAGE(filter!$K$2:$K$179))</f>
        <v>-4.6178293208478358</v>
      </c>
      <c r="AF149" s="53">
        <f>(filter!K149-filter!BC149)</f>
        <v>-0.38833427083521421</v>
      </c>
      <c r="AG149" s="53">
        <f>(filter!K149-filter!Z149)</f>
        <v>-0.10580288666963494</v>
      </c>
      <c r="AH149" s="53">
        <f>filter!O149</f>
        <v>0.40833333333333338</v>
      </c>
      <c r="AI149" s="53">
        <f>(filter!O149-AVERAGE(filter!$O$2:$O$179))</f>
        <v>-3.5593341766431914</v>
      </c>
      <c r="AJ149" s="53">
        <f>(filter!O149-filter!BD149)</f>
        <v>0.11302844792632721</v>
      </c>
      <c r="AK149" s="53">
        <f>(filter!O149-filter!AD149)</f>
        <v>6.0625455500483594E-2</v>
      </c>
      <c r="AL149" s="53">
        <f>LN(RBA!K162)</f>
        <v>7.5354846185827942</v>
      </c>
      <c r="AM149" s="53">
        <f>LN(RBA!L162)</f>
        <v>8.5487563912770437</v>
      </c>
      <c r="AN149" s="53">
        <f>(filter!L149-filter!AA149)*100</f>
        <v>1.1302339975115316</v>
      </c>
      <c r="AO149" s="53">
        <f>(filter!M149-filter!AB149)*100</f>
        <v>6.4108873376866882E-2</v>
      </c>
      <c r="AP149" s="53">
        <f>RBA!O162</f>
        <v>154.66240381533009</v>
      </c>
      <c r="AQ149" s="53">
        <f>RBA!Q162</f>
        <v>0.84993333333333343</v>
      </c>
      <c r="AR149" s="53">
        <f t="shared" si="15"/>
        <v>6.4656954458953021E-3</v>
      </c>
      <c r="AS149" s="53">
        <f t="shared" si="16"/>
        <v>1.1765628676758959</v>
      </c>
      <c r="AT149" s="53">
        <f t="shared" si="17"/>
        <v>-5.0412447016395054</v>
      </c>
      <c r="AU149" s="53">
        <f t="shared" si="14"/>
        <v>0.16259736394622465</v>
      </c>
      <c r="AV149" s="53">
        <f>RBA!T162*100</f>
        <v>4.2641913498777662</v>
      </c>
      <c r="AW149" s="53">
        <f>RBA!U162*100</f>
        <v>-7.2854988445363231</v>
      </c>
      <c r="AX149" s="53">
        <f t="shared" si="18"/>
        <v>4.2616171958645204</v>
      </c>
      <c r="AY149" s="53">
        <f t="shared" si="19"/>
        <v>-7.0220212537138424</v>
      </c>
      <c r="AZ149" s="53">
        <f>LN(RBA!K162)-LN(RBA!H162)</f>
        <v>2.8664011068510504</v>
      </c>
      <c r="BA149" s="53">
        <f t="shared" si="20"/>
        <v>2.6560611289776936</v>
      </c>
    </row>
    <row r="150" spans="1:53">
      <c r="A150" s="31">
        <v>42094</v>
      </c>
      <c r="B150" s="53">
        <f>filter!E150</f>
        <v>2.3433333333333333</v>
      </c>
      <c r="C150" s="53">
        <f>(RBA!B163-AVERAGE(RBA!$B$11:$B$192))</f>
        <v>-4.6533663003662973</v>
      </c>
      <c r="D150" s="53">
        <f>(filter!E150-filter!AY150)</f>
        <v>8.5274362567099526E-2</v>
      </c>
      <c r="E150" s="52">
        <f>(filter!E150-filter!T150)</f>
        <v>5.239070169236193E-3</v>
      </c>
      <c r="F150" s="52">
        <f>filter!F150</f>
        <v>2.4533333333333336</v>
      </c>
      <c r="G150" s="53">
        <f>(RBA!C163-AVERAGE(RBA!$C$11:$C$192))</f>
        <v>-4.808372797837082</v>
      </c>
      <c r="H150" s="53">
        <f>(filter!F150-filter!AZ150)</f>
        <v>0.10528441151085</v>
      </c>
      <c r="I150" s="53">
        <f>(filter!F150-filter!U150)</f>
        <v>-5.6835113398862269E-2</v>
      </c>
      <c r="J150" s="53">
        <f>filter!B150</f>
        <v>13.019207097300061</v>
      </c>
      <c r="K150" s="53">
        <f>filter!Q150</f>
        <v>13.019645647574183</v>
      </c>
      <c r="L150" s="53">
        <f>(filter!B150-filter!Q150)*100</f>
        <v>-4.3855027412220693E-2</v>
      </c>
      <c r="M150" s="53">
        <f>filter!C150</f>
        <v>12.419868644283872</v>
      </c>
      <c r="N150" s="53">
        <f>filter!R150</f>
        <v>12.424885174422464</v>
      </c>
      <c r="O150" s="53">
        <f>(filter!C150-filter!R150)*100</f>
        <v>-0.50165301385920458</v>
      </c>
      <c r="P150" s="53">
        <f>LN(RBA!G163)</f>
        <v>4.4796069630127455</v>
      </c>
      <c r="Q150" s="53">
        <f>(filter!D150-filter!S150)*100</f>
        <v>-5.3507355045804061</v>
      </c>
      <c r="R150" s="53">
        <f>LN(RBA!F163)</f>
        <v>4.5044216576311786</v>
      </c>
      <c r="S150" s="53">
        <f>RBA!F163/RBA!F159-1</f>
        <v>-9.9309002116785283E-3</v>
      </c>
      <c r="T150" s="53">
        <f>filter!I150</f>
        <v>-1.0484480578383173</v>
      </c>
      <c r="U150" s="53">
        <f>(filter!I150-AVERAGE(filter!$I$2:$I$179))</f>
        <v>-5.1420956660467656</v>
      </c>
      <c r="V150" s="53">
        <f>(filter!I150-filter!BA150)</f>
        <v>-3.2178720549838071</v>
      </c>
      <c r="W150" s="53">
        <f>(filter!I150-filter!X150)</f>
        <v>-1.6499419843325691</v>
      </c>
      <c r="X150" s="53">
        <f>LN(RBA!H163)</f>
        <v>4.6709579265260945</v>
      </c>
      <c r="Y150" s="53">
        <f>(RBA!H163/RBA!H159-1)*1</f>
        <v>1.3282732447817747E-2</v>
      </c>
      <c r="Z150" s="53">
        <f>filter!J150</f>
        <v>0.74976591774014079</v>
      </c>
      <c r="AA150" s="53">
        <f>(filter!J150-AVERAGE(filter!$J$2:$J$179))</f>
        <v>-3.2784426333777281</v>
      </c>
      <c r="AB150" s="53">
        <f>(filter!J150-filter!BB150)</f>
        <v>-0.99958444032351679</v>
      </c>
      <c r="AC150" s="53">
        <f>(filter!J150-filter!Y150)</f>
        <v>-0.97255687545102654</v>
      </c>
      <c r="AD150" s="53">
        <f>filter!K150</f>
        <v>0.125</v>
      </c>
      <c r="AE150" s="53">
        <f>(filter!K150-AVERAGE(filter!$K$2:$K$179))</f>
        <v>-4.6178293208478358</v>
      </c>
      <c r="AF150" s="53">
        <f>(filter!K150-filter!BC150)</f>
        <v>-0.31603521015123803</v>
      </c>
      <c r="AG150" s="53">
        <f>(filter!K150-filter!Z150)</f>
        <v>-0.16093495271696984</v>
      </c>
      <c r="AH150" s="53">
        <f>filter!O150</f>
        <v>0.32500000000000001</v>
      </c>
      <c r="AI150" s="53">
        <f>(filter!O150-AVERAGE(filter!$O$2:$O$179))</f>
        <v>-3.6426675099765244</v>
      </c>
      <c r="AJ150" s="53">
        <f>(filter!O150-filter!BD150)</f>
        <v>9.2470544072814687E-2</v>
      </c>
      <c r="AK150" s="53">
        <f>(filter!O150-filter!AD150)</f>
        <v>-3.8824943710911386E-2</v>
      </c>
      <c r="AL150" s="53">
        <f>LN(RBA!K163)</f>
        <v>7.5782605553112425</v>
      </c>
      <c r="AM150" s="53">
        <f>LN(RBA!L163)</f>
        <v>8.5661157277764648</v>
      </c>
      <c r="AN150" s="53">
        <f>(filter!L150-filter!AA150)*100</f>
        <v>2.813314294234992</v>
      </c>
      <c r="AO150" s="53">
        <f>(filter!M150-filter!AB150)*100</f>
        <v>0.30535956940198616</v>
      </c>
      <c r="AP150" s="53">
        <f>RBA!O163</f>
        <v>146.18718173647724</v>
      </c>
      <c r="AQ150" s="53">
        <f>RBA!Q163</f>
        <v>0.77356666666666662</v>
      </c>
      <c r="AR150" s="53">
        <f t="shared" si="15"/>
        <v>6.840545033576468E-3</v>
      </c>
      <c r="AS150" s="53">
        <f t="shared" si="16"/>
        <v>1.2927134054380145</v>
      </c>
      <c r="AT150" s="53">
        <f t="shared" si="17"/>
        <v>-4.9848878672508077</v>
      </c>
      <c r="AU150" s="53">
        <f t="shared" si="14"/>
        <v>0.25674342436153386</v>
      </c>
      <c r="AV150" s="53">
        <f>RBA!T163*100</f>
        <v>5.6356834388697763</v>
      </c>
      <c r="AW150" s="53">
        <f>RBA!U163*100</f>
        <v>-9.4146060415309094</v>
      </c>
      <c r="AX150" s="53">
        <f t="shared" si="18"/>
        <v>5.6331092848565305</v>
      </c>
      <c r="AY150" s="53">
        <f t="shared" si="19"/>
        <v>-9.1511284507084287</v>
      </c>
      <c r="AZ150" s="53">
        <f>LN(RBA!K163)-LN(RBA!H163)</f>
        <v>2.907302628785148</v>
      </c>
      <c r="BA150" s="53">
        <f t="shared" si="20"/>
        <v>4.0901521934097573</v>
      </c>
    </row>
    <row r="151" spans="1:53">
      <c r="A151" s="31">
        <v>42185</v>
      </c>
      <c r="B151" s="53">
        <f>filter!E151</f>
        <v>2.0966666666666667</v>
      </c>
      <c r="C151" s="53">
        <f>(RBA!B164-AVERAGE(RBA!$B$11:$B$192))</f>
        <v>-4.9000329670329643</v>
      </c>
      <c r="D151" s="53">
        <f>(filter!E151-filter!AY151)</f>
        <v>-8.2370162356236953E-2</v>
      </c>
      <c r="E151" s="52">
        <f>(filter!E151-filter!T151)</f>
        <v>-0.1439942694584726</v>
      </c>
      <c r="F151" s="52">
        <f>filter!F151</f>
        <v>2.1833333333333336</v>
      </c>
      <c r="G151" s="53">
        <f>(RBA!C164-AVERAGE(RBA!$C$11:$C$192))</f>
        <v>-5.0783727978370816</v>
      </c>
      <c r="H151" s="53">
        <f>(filter!F151-filter!AZ151)</f>
        <v>-8.3247567736755457E-2</v>
      </c>
      <c r="I151" s="53">
        <f>(filter!F151-filter!U151)</f>
        <v>-0.2380622721478276</v>
      </c>
      <c r="J151" s="53">
        <f>filter!B151</f>
        <v>13.020013879634508</v>
      </c>
      <c r="K151" s="53">
        <f>filter!Q151</f>
        <v>13.025785552454218</v>
      </c>
      <c r="L151" s="53">
        <f>(filter!B151-filter!Q151)*100</f>
        <v>-0.57716728197103606</v>
      </c>
      <c r="M151" s="53">
        <f>filter!C151</f>
        <v>12.425826458166268</v>
      </c>
      <c r="N151" s="53">
        <f>filter!R151</f>
        <v>12.430542226629823</v>
      </c>
      <c r="O151" s="53">
        <f>(filter!C151-filter!R151)*100</f>
        <v>-0.47157684635550368</v>
      </c>
      <c r="P151" s="53">
        <f>LN(RBA!G164)</f>
        <v>4.4508528256037341</v>
      </c>
      <c r="Q151" s="53">
        <f>(filter!D151-filter!S151)*100</f>
        <v>-7.3648067711483911</v>
      </c>
      <c r="R151" s="53">
        <f>LN(RBA!F164)</f>
        <v>4.5021178139198597</v>
      </c>
      <c r="S151" s="53">
        <f>RBA!F164/RBA!F160-1</f>
        <v>-7.980534903608949E-3</v>
      </c>
      <c r="T151" s="53">
        <f>filter!I151</f>
        <v>-0.92153748452755768</v>
      </c>
      <c r="U151" s="53">
        <f>(filter!I151-AVERAGE(filter!$I$2:$I$179))</f>
        <v>-5.0151850927360062</v>
      </c>
      <c r="V151" s="53">
        <f>(filter!I151-filter!BA151)</f>
        <v>-3.0586215890501407</v>
      </c>
      <c r="W151" s="53">
        <f>(filter!I151-filter!X151)</f>
        <v>-1.5769766560661438</v>
      </c>
      <c r="X151" s="53">
        <f>LN(RBA!H164)</f>
        <v>4.677490847567717</v>
      </c>
      <c r="Y151" s="53">
        <f>(RBA!H164/RBA!H160-1)*1</f>
        <v>1.5108593012275628E-2</v>
      </c>
      <c r="Z151" s="53">
        <f>filter!J151</f>
        <v>2.6131684166492382</v>
      </c>
      <c r="AA151" s="53">
        <f>(filter!J151-AVERAGE(filter!$J$2:$J$179))</f>
        <v>-1.4150401344686308</v>
      </c>
      <c r="AB151" s="53">
        <f>(filter!J151-filter!BB151)</f>
        <v>0.90211819628397061</v>
      </c>
      <c r="AC151" s="53">
        <f>(filter!J151-filter!Y151)</f>
        <v>0.9430077179478451</v>
      </c>
      <c r="AD151" s="53">
        <f>filter!K151</f>
        <v>0.125</v>
      </c>
      <c r="AE151" s="53">
        <f>(filter!K151-AVERAGE(filter!$K$2:$K$179))</f>
        <v>-4.6178293208478358</v>
      </c>
      <c r="AF151" s="53">
        <f>(filter!K151-filter!BC151)</f>
        <v>-0.24373614946726185</v>
      </c>
      <c r="AG151" s="53">
        <f>(filter!K151-filter!Z151)</f>
        <v>-0.22181967781123191</v>
      </c>
      <c r="AH151" s="53">
        <f>filter!O151</f>
        <v>0.32500000000000001</v>
      </c>
      <c r="AI151" s="53">
        <f>(filter!O151-AVERAGE(filter!$O$2:$O$179))</f>
        <v>-3.6426675099765244</v>
      </c>
      <c r="AJ151" s="53">
        <f>(filter!O151-filter!BD151)</f>
        <v>0.15524597355263553</v>
      </c>
      <c r="AK151" s="53">
        <f>(filter!O151-filter!AD151)</f>
        <v>-5.7463526855382197E-2</v>
      </c>
      <c r="AL151" s="53">
        <f>LN(RBA!K164)</f>
        <v>7.6154614610698603</v>
      </c>
      <c r="AM151" s="53">
        <f>LN(RBA!L164)</f>
        <v>8.5800049725960807</v>
      </c>
      <c r="AN151" s="53">
        <f>(filter!L151-filter!AA151)*100</f>
        <v>3.9355552813780115</v>
      </c>
      <c r="AO151" s="53">
        <f>(filter!M151-filter!AB151)*100</f>
        <v>0.22696361421807865</v>
      </c>
      <c r="AP151" s="53">
        <f>RBA!O164</f>
        <v>145.43925491161804</v>
      </c>
      <c r="AQ151" s="53">
        <f>RBA!Q164</f>
        <v>0.77746666666666664</v>
      </c>
      <c r="AR151" s="53">
        <f t="shared" si="15"/>
        <v>6.875722793049854E-3</v>
      </c>
      <c r="AS151" s="53">
        <f t="shared" si="16"/>
        <v>1.2862287772251759</v>
      </c>
      <c r="AT151" s="53">
        <f t="shared" si="17"/>
        <v>-4.9797585074211206</v>
      </c>
      <c r="AU151" s="53">
        <f t="shared" si="14"/>
        <v>0.2517145083022459</v>
      </c>
      <c r="AV151" s="53">
        <f>RBA!T164*100</f>
        <v>0.51293598296870968</v>
      </c>
      <c r="AW151" s="53">
        <f>RBA!U164*100</f>
        <v>0.50289160592880133</v>
      </c>
      <c r="AX151" s="53">
        <f t="shared" si="18"/>
        <v>0.510361828955464</v>
      </c>
      <c r="AY151" s="53">
        <f t="shared" si="19"/>
        <v>0.76636919675128201</v>
      </c>
      <c r="AZ151" s="53">
        <f>LN(RBA!K164)-LN(RBA!H164)</f>
        <v>2.9379706135021433</v>
      </c>
      <c r="BA151" s="53">
        <f t="shared" si="20"/>
        <v>3.0667984716995278</v>
      </c>
    </row>
    <row r="152" spans="1:53">
      <c r="A152" s="31">
        <v>42277</v>
      </c>
      <c r="B152" s="53">
        <f>filter!E152</f>
        <v>2</v>
      </c>
      <c r="C152" s="53">
        <f>(RBA!B165-AVERAGE(RBA!$B$11:$B$192))</f>
        <v>-4.996699633699631</v>
      </c>
      <c r="D152" s="53">
        <f>(filter!E152-filter!AY152)</f>
        <v>-0.10001468727957352</v>
      </c>
      <c r="E152" s="52">
        <f>(filter!E152-filter!T152)</f>
        <v>-0.14683968318766327</v>
      </c>
      <c r="F152" s="52">
        <f>filter!F152</f>
        <v>2.15</v>
      </c>
      <c r="G152" s="53">
        <f>(RBA!C165-AVERAGE(RBA!$C$11:$C$192))</f>
        <v>-5.1117061311704148</v>
      </c>
      <c r="H152" s="53">
        <f>(filter!F152-filter!AZ152)</f>
        <v>-3.511288031769455E-2</v>
      </c>
      <c r="I152" s="53">
        <f>(filter!F152-filter!U152)</f>
        <v>-0.18637777709766201</v>
      </c>
      <c r="J152" s="53">
        <f>filter!B152</f>
        <v>13.030210807099825</v>
      </c>
      <c r="K152" s="53">
        <f>filter!Q152</f>
        <v>13.031858853289643</v>
      </c>
      <c r="L152" s="53">
        <f>(filter!B152-filter!Q152)*100</f>
        <v>-0.16480461898176202</v>
      </c>
      <c r="M152" s="53">
        <f>filter!C152</f>
        <v>12.434569840486088</v>
      </c>
      <c r="N152" s="53">
        <f>filter!R152</f>
        <v>12.436082593828404</v>
      </c>
      <c r="O152" s="53">
        <f>(filter!C152-filter!R152)*100</f>
        <v>-0.15127533423164863</v>
      </c>
      <c r="P152" s="53">
        <f>LN(RBA!G165)</f>
        <v>4.4260435200906558</v>
      </c>
      <c r="Q152" s="53">
        <f>(filter!D152-filter!S152)*100</f>
        <v>-9.1314470825772709</v>
      </c>
      <c r="R152" s="53">
        <f>LN(RBA!F165)</f>
        <v>4.5028978485602185</v>
      </c>
      <c r="S152" s="53">
        <f>RBA!F165/RBA!F161-1</f>
        <v>-1.9685266312540195E-3</v>
      </c>
      <c r="T152" s="53">
        <f>filter!I152</f>
        <v>0.31201385614335303</v>
      </c>
      <c r="U152" s="53">
        <f>(filter!I152-AVERAGE(filter!$I$2:$I$179))</f>
        <v>-3.7816337520650958</v>
      </c>
      <c r="V152" s="53">
        <f>(filter!I152-filter!BA152)</f>
        <v>-1.7927303557563237</v>
      </c>
      <c r="W152" s="53">
        <f>(filter!I152-filter!X152)</f>
        <v>-0.41985220134032536</v>
      </c>
      <c r="X152" s="53">
        <f>LN(RBA!H165)</f>
        <v>4.6821312271242199</v>
      </c>
      <c r="Y152" s="53">
        <f>(RBA!H165/RBA!H161-1)*1</f>
        <v>1.5037593984962294E-2</v>
      </c>
      <c r="Z152" s="53">
        <f>filter!J152</f>
        <v>1.8561518226009204</v>
      </c>
      <c r="AA152" s="53">
        <f>(filter!J152-AVERAGE(filter!$J$2:$J$179))</f>
        <v>-2.1720567285169485</v>
      </c>
      <c r="AB152" s="53">
        <f>(filter!J152-filter!BB152)</f>
        <v>0.18340173993404374</v>
      </c>
      <c r="AC152" s="53">
        <f>(filter!J152-filter!Y152)</f>
        <v>0.23344956032446418</v>
      </c>
      <c r="AD152" s="53">
        <f>filter!K152</f>
        <v>0.125</v>
      </c>
      <c r="AE152" s="53">
        <f>(filter!K152-AVERAGE(filter!$K$2:$K$179))</f>
        <v>-4.6178293208478358</v>
      </c>
      <c r="AF152" s="53">
        <f>(filter!K152-filter!BC152)</f>
        <v>-0.17143708878328567</v>
      </c>
      <c r="AG152" s="53">
        <f>(filter!K152-filter!Z152)</f>
        <v>-0.28781835596629274</v>
      </c>
      <c r="AH152" s="53">
        <f>filter!O152</f>
        <v>0.24166666666666667</v>
      </c>
      <c r="AI152" s="53">
        <f>(filter!O152-AVERAGE(filter!$O$2:$O$179))</f>
        <v>-3.7260008433098579</v>
      </c>
      <c r="AJ152" s="53">
        <f>(filter!O152-filter!BD152)</f>
        <v>0.13468806969912303</v>
      </c>
      <c r="AK152" s="53">
        <f>(filter!O152-filter!AD152)</f>
        <v>-0.16188698585016112</v>
      </c>
      <c r="AL152" s="53">
        <f>LN(RBA!K165)</f>
        <v>7.6509622935300277</v>
      </c>
      <c r="AM152" s="53">
        <f>LN(RBA!L165)</f>
        <v>8.5955277333126396</v>
      </c>
      <c r="AN152" s="53">
        <f>(filter!L152-filter!AA152)*100</f>
        <v>4.888694653583503</v>
      </c>
      <c r="AO152" s="53">
        <f>(filter!M152-filter!AB152)*100</f>
        <v>0.33841821249325221</v>
      </c>
      <c r="AP152" s="53">
        <f>RBA!O165</f>
        <v>138.84287397237699</v>
      </c>
      <c r="AQ152" s="53">
        <f>RBA!Q165</f>
        <v>0.71510000000000007</v>
      </c>
      <c r="AR152" s="53">
        <f t="shared" si="15"/>
        <v>7.2023862038389638E-3</v>
      </c>
      <c r="AS152" s="53">
        <f t="shared" si="16"/>
        <v>1.3984058173682001</v>
      </c>
      <c r="AT152" s="53">
        <f t="shared" si="17"/>
        <v>-4.9333428906668209</v>
      </c>
      <c r="AU152" s="53">
        <f t="shared" si="14"/>
        <v>0.33533288592778671</v>
      </c>
      <c r="AV152" s="53">
        <f>RBA!T165*100</f>
        <v>4.6415616754299727</v>
      </c>
      <c r="AW152" s="53">
        <f>RBA!U165*100</f>
        <v>-8.361837762554087</v>
      </c>
      <c r="AX152" s="53">
        <f t="shared" si="18"/>
        <v>4.6389875214167269</v>
      </c>
      <c r="AY152" s="53">
        <f t="shared" si="19"/>
        <v>-8.0983601717316063</v>
      </c>
      <c r="AZ152" s="53">
        <f>LN(RBA!K165)-LN(RBA!H165)</f>
        <v>2.9688310664058077</v>
      </c>
      <c r="BA152" s="53">
        <f t="shared" si="20"/>
        <v>3.0860452903664459</v>
      </c>
    </row>
    <row r="153" spans="1:53">
      <c r="A153" s="31">
        <v>42369</v>
      </c>
      <c r="B153" s="53">
        <f>filter!E153</f>
        <v>2</v>
      </c>
      <c r="C153" s="53">
        <f>(RBA!B166-AVERAGE(RBA!$B$11:$B$192))</f>
        <v>-4.996699633699631</v>
      </c>
      <c r="D153" s="53">
        <f>(filter!E153-filter!AY153)</f>
        <v>-2.0992545536243412E-2</v>
      </c>
      <c r="E153" s="52">
        <f>(filter!E153-filter!T153)</f>
        <v>-5.6472907046910326E-2</v>
      </c>
      <c r="F153" s="52">
        <f>filter!F153</f>
        <v>2.2366666666666668</v>
      </c>
      <c r="G153" s="53">
        <f>(RBA!C166-AVERAGE(RBA!$C$11:$C$192))</f>
        <v>-5.0250394645037488</v>
      </c>
      <c r="H153" s="53">
        <f>(filter!F153-filter!AZ153)</f>
        <v>0.13302180710136691</v>
      </c>
      <c r="I153" s="53">
        <f>(filter!F153-filter!U153)</f>
        <v>-1.8036881700543184E-2</v>
      </c>
      <c r="J153" s="53">
        <f>filter!B153</f>
        <v>13.036478638247159</v>
      </c>
      <c r="K153" s="53">
        <f>filter!Q153</f>
        <v>13.037858975369746</v>
      </c>
      <c r="L153" s="53">
        <f>(filter!B153-filter!Q153)*100</f>
        <v>-0.13803371225868943</v>
      </c>
      <c r="M153" s="53">
        <f>filter!C153</f>
        <v>12.43907147367511</v>
      </c>
      <c r="N153" s="53">
        <f>filter!R153</f>
        <v>12.441485496904903</v>
      </c>
      <c r="O153" s="53">
        <f>(filter!C153-filter!R153)*100</f>
        <v>-0.24140232297931163</v>
      </c>
      <c r="P153" s="53">
        <f>LN(RBA!G166)</f>
        <v>4.3807758527722287</v>
      </c>
      <c r="Q153" s="53">
        <f>(filter!D153-filter!S153)*100</f>
        <v>-13.110289152835186</v>
      </c>
      <c r="R153" s="53">
        <f>LN(RBA!F166)</f>
        <v>4.4971254564694449</v>
      </c>
      <c r="S153" s="53">
        <f>RBA!F166/RBA!F162-1</f>
        <v>-9.86830683994111E-3</v>
      </c>
      <c r="T153" s="53">
        <f>filter!I153</f>
        <v>-2.3089568363093567</v>
      </c>
      <c r="U153" s="53">
        <f>(filter!I153-AVERAGE(filter!$I$2:$I$179))</f>
        <v>-6.4026044445178059</v>
      </c>
      <c r="V153" s="53">
        <f>(filter!I153-filter!BA153)</f>
        <v>-4.3813611555861254</v>
      </c>
      <c r="W153" s="53">
        <f>(filter!I153-filter!X153)</f>
        <v>-3.1371148975796634</v>
      </c>
      <c r="X153" s="53">
        <f>LN(RBA!H166)</f>
        <v>4.6858280890055459</v>
      </c>
      <c r="Y153" s="53">
        <f>(RBA!H166/RBA!H162-1)*1</f>
        <v>1.6885553470919357E-2</v>
      </c>
      <c r="Z153" s="53">
        <f>filter!J153</f>
        <v>1.4787447525304811</v>
      </c>
      <c r="AA153" s="53">
        <f>(filter!J153-AVERAGE(filter!$J$2:$J$179))</f>
        <v>-2.5494637985873876</v>
      </c>
      <c r="AB153" s="53">
        <f>(filter!J153-filter!BB153)</f>
        <v>-0.15570519243800551</v>
      </c>
      <c r="AC153" s="53">
        <f>(filter!J153-filter!Y153)</f>
        <v>-0.10206996641320898</v>
      </c>
      <c r="AD153" s="53">
        <f>filter!K153</f>
        <v>0.20833333333333334</v>
      </c>
      <c r="AE153" s="53">
        <f>(filter!K153-AVERAGE(filter!$K$2:$K$179))</f>
        <v>-4.5344959875145028</v>
      </c>
      <c r="AF153" s="53">
        <f>(filter!K153-filter!BC153)</f>
        <v>-1.5804694765974375E-2</v>
      </c>
      <c r="AG153" s="53">
        <f>(filter!K153-filter!Z153)</f>
        <v>-0.27482031056405876</v>
      </c>
      <c r="AH153" s="53">
        <f>filter!O153</f>
        <v>0.26944444444444443</v>
      </c>
      <c r="AI153" s="53">
        <f>(filter!O153-AVERAGE(filter!$O$2:$O$179))</f>
        <v>-3.6982230655320802</v>
      </c>
      <c r="AJ153" s="53">
        <f>(filter!O153-filter!BD153)</f>
        <v>0.22524127695672164</v>
      </c>
      <c r="AK153" s="53">
        <f>(filter!O153-filter!AD153)</f>
        <v>-0.15754498679708484</v>
      </c>
      <c r="AL153" s="53">
        <f>LN(RBA!K166)</f>
        <v>7.6788639260117915</v>
      </c>
      <c r="AM153" s="53">
        <f>LN(RBA!L166)</f>
        <v>8.6099876640265673</v>
      </c>
      <c r="AN153" s="53">
        <f>(filter!L153-filter!AA153)*100</f>
        <v>5.0846019483099525</v>
      </c>
      <c r="AO153" s="53">
        <f>(filter!M153-filter!AB153)*100</f>
        <v>0.36908336900438599</v>
      </c>
      <c r="AP153" s="53">
        <f>RBA!O166</f>
        <v>139.15589727983399</v>
      </c>
      <c r="AQ153" s="53">
        <f>RBA!Q166</f>
        <v>0.71979999999999988</v>
      </c>
      <c r="AR153" s="53">
        <f t="shared" si="15"/>
        <v>7.1861848441037409E-3</v>
      </c>
      <c r="AS153" s="53">
        <f t="shared" si="16"/>
        <v>1.3892747985551543</v>
      </c>
      <c r="AT153" s="53">
        <f t="shared" si="17"/>
        <v>-4.9355948678128767</v>
      </c>
      <c r="AU153" s="53">
        <f t="shared" si="14"/>
        <v>0.32878188333720682</v>
      </c>
      <c r="AV153" s="53">
        <f>RBA!T166*100</f>
        <v>-0.22519771460558502</v>
      </c>
      <c r="AW153" s="53">
        <f>RBA!U166*100</f>
        <v>0.65510025905798352</v>
      </c>
      <c r="AX153" s="53">
        <f t="shared" si="18"/>
        <v>-0.2277718686188307</v>
      </c>
      <c r="AY153" s="53">
        <f t="shared" si="19"/>
        <v>0.9185778498804642</v>
      </c>
      <c r="AZ153" s="53">
        <f>LN(RBA!K166)-LN(RBA!H166)</f>
        <v>2.9930358370062455</v>
      </c>
      <c r="BA153" s="53">
        <f t="shared" si="20"/>
        <v>2.4204770600437797</v>
      </c>
    </row>
    <row r="154" spans="1:53">
      <c r="A154" s="31">
        <v>42460</v>
      </c>
      <c r="B154" s="53">
        <f>filter!E154</f>
        <v>2</v>
      </c>
      <c r="C154" s="53">
        <f>(RBA!B167-AVERAGE(RBA!$B$11:$B$192))</f>
        <v>-4.996699633699631</v>
      </c>
      <c r="D154" s="53">
        <f>(filter!E154-filter!AY154)</f>
        <v>5.8029596207086698E-2</v>
      </c>
      <c r="E154" s="52">
        <f>(filter!E154-filter!T154)</f>
        <v>3.0688764403871138E-2</v>
      </c>
      <c r="F154" s="52">
        <f>filter!F154</f>
        <v>2.2966666666666669</v>
      </c>
      <c r="G154" s="53">
        <f>(RBA!C167-AVERAGE(RBA!$C$11:$C$192))</f>
        <v>-4.9650394645037483</v>
      </c>
      <c r="H154" s="53">
        <f>(filter!F154-filter!AZ154)</f>
        <v>0.27448982785376153</v>
      </c>
      <c r="I154" s="53">
        <f>(filter!F154-filter!U154)</f>
        <v>0.12082164670203621</v>
      </c>
      <c r="J154" s="53">
        <f>filter!B154</f>
        <v>13.045318172726549</v>
      </c>
      <c r="K154" s="53">
        <f>filter!Q154</f>
        <v>13.043778313954947</v>
      </c>
      <c r="L154" s="53">
        <f>(filter!B154-filter!Q154)*100</f>
        <v>0.15398587716024537</v>
      </c>
      <c r="M154" s="53">
        <f>filter!C154</f>
        <v>12.447177915020406</v>
      </c>
      <c r="N154" s="53">
        <f>filter!R154</f>
        <v>12.44672921127518</v>
      </c>
      <c r="O154" s="53">
        <f>(filter!C154-filter!R154)*100</f>
        <v>4.4870374522609779E-2</v>
      </c>
      <c r="P154" s="53">
        <f>LN(RBA!G167)</f>
        <v>4.3605476029967578</v>
      </c>
      <c r="Q154" s="53">
        <f>(filter!D154-filter!S154)*100</f>
        <v>-14.765161236505087</v>
      </c>
      <c r="R154" s="53">
        <f>LN(RBA!F167)</f>
        <v>4.4948660155497775</v>
      </c>
      <c r="S154" s="53">
        <f>RBA!F167/RBA!F163-1</f>
        <v>-9.510132008288763E-3</v>
      </c>
      <c r="T154" s="53">
        <f>filter!I154</f>
        <v>-0.90377636786699855</v>
      </c>
      <c r="U154" s="53">
        <f>(filter!I154-AVERAGE(filter!$I$2:$I$179))</f>
        <v>-4.9974239760754475</v>
      </c>
      <c r="V154" s="53">
        <f>(filter!I154-filter!BA154)</f>
        <v>-2.9438407945208613</v>
      </c>
      <c r="W154" s="53">
        <f>(filter!I154-filter!X154)</f>
        <v>-1.8452126200804098</v>
      </c>
      <c r="X154" s="53">
        <f>LN(RBA!H167)</f>
        <v>4.6839813664123815</v>
      </c>
      <c r="Y154" s="53">
        <f>(RBA!H167/RBA!H163-1)*1</f>
        <v>1.3108614232209881E-2</v>
      </c>
      <c r="Z154" s="53">
        <f>filter!J154</f>
        <v>-0.7386890372658651</v>
      </c>
      <c r="AA154" s="53">
        <f>(filter!J154-AVERAGE(filter!$J$2:$J$179))</f>
        <v>-4.7668975883837339</v>
      </c>
      <c r="AB154" s="53">
        <f>(filter!J154-filter!BB154)</f>
        <v>-2.3348388445359616</v>
      </c>
      <c r="AC154" s="53">
        <f>(filter!J154-filter!Y154)</f>
        <v>-2.2842002469714959</v>
      </c>
      <c r="AD154" s="53">
        <f>filter!K154</f>
        <v>0.375</v>
      </c>
      <c r="AE154" s="53">
        <f>(filter!K154-AVERAGE(filter!$K$2:$K$179))</f>
        <v>-4.3678293208478358</v>
      </c>
      <c r="AF154" s="53">
        <f>(filter!K154-filter!BC154)</f>
        <v>0.22316103258466846</v>
      </c>
      <c r="AG154" s="53">
        <f>(filter!K154-filter!Z154)</f>
        <v>-0.18186831184729069</v>
      </c>
      <c r="AH154" s="53">
        <f>filter!O154</f>
        <v>0.25833333333333336</v>
      </c>
      <c r="AI154" s="53">
        <f>(filter!O154-AVERAGE(filter!$O$2:$O$179))</f>
        <v>-3.7093341766431913</v>
      </c>
      <c r="AJ154" s="53">
        <f>(filter!O154-filter!BD154)</f>
        <v>0.27690559532543141</v>
      </c>
      <c r="AK154" s="53">
        <f>(filter!O154-filter!AD154)</f>
        <v>-0.19423046087627804</v>
      </c>
      <c r="AL154" s="53">
        <f>LN(RBA!K167)</f>
        <v>7.7002146207257054</v>
      </c>
      <c r="AM154" s="53">
        <f>LN(RBA!L167)</f>
        <v>8.6239404451082624</v>
      </c>
      <c r="AN154" s="53">
        <f>(filter!L154-filter!AA154)*100</f>
        <v>4.6268301579078575</v>
      </c>
      <c r="AO154" s="53">
        <f>(filter!M154-filter!AB154)*100</f>
        <v>0.3733102041426406</v>
      </c>
      <c r="AP154" s="53">
        <f>RBA!O167</f>
        <v>140.06530906305662</v>
      </c>
      <c r="AQ154" s="53">
        <f>RBA!Q167</f>
        <v>0.7299000000000001</v>
      </c>
      <c r="AR154" s="53">
        <f t="shared" si="15"/>
        <v>7.1395266014784974E-3</v>
      </c>
      <c r="AS154" s="53">
        <f t="shared" si="16"/>
        <v>1.3700506918755992</v>
      </c>
      <c r="AT154" s="53">
        <f t="shared" si="17"/>
        <v>-4.9421088071426755</v>
      </c>
      <c r="AU154" s="53">
        <f t="shared" si="14"/>
        <v>0.31484774052455033</v>
      </c>
      <c r="AV154" s="53">
        <f>RBA!T167*100</f>
        <v>-0.65139393297988235</v>
      </c>
      <c r="AW154" s="53">
        <f>RBA!U167*100</f>
        <v>1.3934142812656591</v>
      </c>
      <c r="AX154" s="53">
        <f t="shared" si="18"/>
        <v>-0.65396808699312803</v>
      </c>
      <c r="AY154" s="53">
        <f t="shared" si="19"/>
        <v>1.6568918720881398</v>
      </c>
      <c r="AZ154" s="53">
        <f>LN(RBA!K167)-LN(RBA!H167)</f>
        <v>3.0162332543133239</v>
      </c>
      <c r="BA154" s="53">
        <f t="shared" si="20"/>
        <v>2.3197417307078361</v>
      </c>
    </row>
    <row r="155" spans="1:53">
      <c r="A155" s="31">
        <v>42551</v>
      </c>
      <c r="B155" s="53">
        <f>filter!E155</f>
        <v>1.8399999999999999</v>
      </c>
      <c r="C155" s="53">
        <f>(RBA!B168-AVERAGE(RBA!$B$11:$B$192))</f>
        <v>-5.1566996336996311</v>
      </c>
      <c r="D155" s="53">
        <f>(filter!E155-filter!AY155)</f>
        <v>-2.2948262049583334E-2</v>
      </c>
      <c r="E155" s="52">
        <f>(filter!E155-filter!T155)</f>
        <v>-4.5070001161665152E-2</v>
      </c>
      <c r="F155" s="52">
        <f>filter!F155</f>
        <v>2.0833333333333335</v>
      </c>
      <c r="G155" s="53">
        <f>(RBA!C168-AVERAGE(RBA!$C$11:$C$192))</f>
        <v>-5.1783727978370813</v>
      </c>
      <c r="H155" s="53">
        <f>(filter!F155-filter!AZ155)</f>
        <v>0.14262451527282272</v>
      </c>
      <c r="I155" s="53">
        <f>(filter!F155-filter!U155)</f>
        <v>-1.5929686180354174E-2</v>
      </c>
      <c r="J155" s="53">
        <f>filter!B155</f>
        <v>13.051350610157909</v>
      </c>
      <c r="K155" s="53">
        <f>filter!Q155</f>
        <v>13.049608401594973</v>
      </c>
      <c r="L155" s="53">
        <f>(filter!B155-filter!Q155)*100</f>
        <v>0.1742208562935943</v>
      </c>
      <c r="M155" s="53">
        <f>filter!C155</f>
        <v>12.451490277386384</v>
      </c>
      <c r="N155" s="53">
        <f>filter!R155</f>
        <v>12.45179050359058</v>
      </c>
      <c r="O155" s="53">
        <f>(filter!C155-filter!R155)*100</f>
        <v>-3.0022620419600798E-2</v>
      </c>
      <c r="P155" s="53">
        <f>LN(RBA!G168)</f>
        <v>4.3944491546724391</v>
      </c>
      <c r="Q155" s="53">
        <f>(filter!D155-filter!S155)*100</f>
        <v>-11.192437201460503</v>
      </c>
      <c r="R155" s="53">
        <f>LN(RBA!F168)</f>
        <v>4.5010911983252386</v>
      </c>
      <c r="S155" s="53">
        <f>RBA!F168/RBA!F164-1</f>
        <v>-1.0260888051171202E-3</v>
      </c>
      <c r="T155" s="53">
        <f>filter!I155</f>
        <v>2.4900731101845013</v>
      </c>
      <c r="U155" s="53">
        <f>(filter!I155-AVERAGE(filter!$I$2:$I$179))</f>
        <v>-1.6035744980239475</v>
      </c>
      <c r="V155" s="53">
        <f>(filter!I155-filter!BA155)</f>
        <v>0.48234857615354532</v>
      </c>
      <c r="W155" s="53">
        <f>(filter!I155-filter!X155)</f>
        <v>1.423212107367555</v>
      </c>
      <c r="X155" s="53">
        <f>LN(RBA!H168)</f>
        <v>4.6876714074998347</v>
      </c>
      <c r="Y155" s="53">
        <f>(RBA!H168/RBA!H164-1)*1</f>
        <v>1.0232558139534831E-2</v>
      </c>
      <c r="Z155" s="53">
        <f>filter!J155</f>
        <v>1.4760164349814968</v>
      </c>
      <c r="AA155" s="53">
        <f>(filter!J155-AVERAGE(filter!$J$2:$J$179))</f>
        <v>-2.5521921161363723</v>
      </c>
      <c r="AB155" s="53">
        <f>(filter!J155-filter!BB155)</f>
        <v>-8.1833234590209747E-2</v>
      </c>
      <c r="AC155" s="53">
        <f>(filter!J155-filter!Y155)</f>
        <v>-4.1724646854309766E-2</v>
      </c>
      <c r="AD155" s="53">
        <f>filter!K155</f>
        <v>0.375</v>
      </c>
      <c r="AE155" s="53">
        <f>(filter!K155-AVERAGE(filter!$K$2:$K$179))</f>
        <v>-4.3678293208478358</v>
      </c>
      <c r="AF155" s="53">
        <f>(filter!K155-filter!BC155)</f>
        <v>0.29546009326864464</v>
      </c>
      <c r="AG155" s="53">
        <f>(filter!K155-filter!Z155)</f>
        <v>-0.25783336736464713</v>
      </c>
      <c r="AH155" s="53">
        <f>filter!O155</f>
        <v>0.25833333333333336</v>
      </c>
      <c r="AI155" s="53">
        <f>(filter!O155-AVERAGE(filter!$O$2:$O$179))</f>
        <v>-3.7093341766431913</v>
      </c>
      <c r="AJ155" s="53">
        <f>(filter!O155-filter!BD155)</f>
        <v>0.33968102480525225</v>
      </c>
      <c r="AK155" s="53">
        <f>(filter!O155-filter!AD155)</f>
        <v>-0.22163787365111753</v>
      </c>
      <c r="AL155" s="53">
        <f>LN(RBA!K168)</f>
        <v>7.714378901789634</v>
      </c>
      <c r="AM155" s="53">
        <f>LN(RBA!L168)</f>
        <v>8.6356757157067285</v>
      </c>
      <c r="AN155" s="53">
        <f>(filter!L155-filter!AA155)*100</f>
        <v>3.4473805892408116</v>
      </c>
      <c r="AO155" s="53">
        <f>(filter!M155-filter!AB155)*100</f>
        <v>0.17861503905383103</v>
      </c>
      <c r="AP155" s="53">
        <f>RBA!O168</f>
        <v>141.8540883503438</v>
      </c>
      <c r="AQ155" s="53">
        <f>RBA!Q168</f>
        <v>0.74409999999999998</v>
      </c>
      <c r="AR155" s="53">
        <f t="shared" si="15"/>
        <v>7.0494972096274899E-3</v>
      </c>
      <c r="AS155" s="53">
        <f t="shared" si="16"/>
        <v>1.3439053890606101</v>
      </c>
      <c r="AT155" s="53">
        <f t="shared" si="17"/>
        <v>-4.9547989824845287</v>
      </c>
      <c r="AU155" s="53">
        <f t="shared" si="14"/>
        <v>0.29557984457892145</v>
      </c>
      <c r="AV155" s="53">
        <f>RBA!T168*100</f>
        <v>-1.2690175341853127</v>
      </c>
      <c r="AW155" s="53">
        <f>RBA!U168*100</f>
        <v>1.9267895945628777</v>
      </c>
      <c r="AX155" s="53">
        <f t="shared" si="18"/>
        <v>-1.2715916881985585</v>
      </c>
      <c r="AY155" s="53">
        <f t="shared" si="19"/>
        <v>2.1902671853853581</v>
      </c>
      <c r="AZ155" s="53">
        <f>LN(RBA!K168)-LN(RBA!H168)</f>
        <v>3.0267074942897993</v>
      </c>
      <c r="BA155" s="53">
        <f t="shared" si="20"/>
        <v>1.0474239976475452</v>
      </c>
    </row>
    <row r="156" spans="1:53">
      <c r="A156" s="31">
        <v>42643</v>
      </c>
      <c r="B156" s="53">
        <f>filter!E156</f>
        <v>1.5899999999999999</v>
      </c>
      <c r="C156" s="53">
        <f>(RBA!B169-AVERAGE(RBA!$B$11:$B$192))</f>
        <v>-5.4066996336996311</v>
      </c>
      <c r="D156" s="53">
        <f>(filter!E156-filter!AY156)</f>
        <v>-0.19392612030625322</v>
      </c>
      <c r="E156" s="52">
        <f>(filter!E156-filter!T156)</f>
        <v>-0.21348371654761755</v>
      </c>
      <c r="F156" s="52">
        <f>filter!F156</f>
        <v>1.8066666666666666</v>
      </c>
      <c r="G156" s="53">
        <f>(RBA!C169-AVERAGE(RBA!$C$11:$C$192))</f>
        <v>-5.4550394645037485</v>
      </c>
      <c r="H156" s="53">
        <f>(filter!F156-filter!AZ156)</f>
        <v>-5.257413064144778E-2</v>
      </c>
      <c r="I156" s="53">
        <f>(filter!F156-filter!U156)</f>
        <v>-0.21782722150066691</v>
      </c>
      <c r="J156" s="53">
        <f>filter!B156</f>
        <v>13.05254588029282</v>
      </c>
      <c r="K156" s="53">
        <f>filter!Q156</f>
        <v>13.055341733251286</v>
      </c>
      <c r="L156" s="53">
        <f>(filter!B156-filter!Q156)*100</f>
        <v>-0.27958529584655167</v>
      </c>
      <c r="M156" s="53">
        <f>filter!C156</f>
        <v>12.458130131009023</v>
      </c>
      <c r="N156" s="53">
        <f>filter!R156</f>
        <v>12.456646420942288</v>
      </c>
      <c r="O156" s="53">
        <f>(filter!C156-filter!R156)*100</f>
        <v>0.14837100667346448</v>
      </c>
      <c r="P156" s="53">
        <f>LN(RBA!G169)</f>
        <v>4.4355674016019115</v>
      </c>
      <c r="Q156" s="53">
        <f>(filter!D156-filter!S156)*100</f>
        <v>-7.0796117003579795</v>
      </c>
      <c r="R156" s="53">
        <f>LN(RBA!F169)</f>
        <v>4.5132120067325365</v>
      </c>
      <c r="S156" s="53">
        <f>RBA!F169/RBA!F165-1</f>
        <v>1.0367532447459693E-2</v>
      </c>
      <c r="T156" s="53">
        <f>filter!I156</f>
        <v>4.8483233629189968</v>
      </c>
      <c r="U156" s="53">
        <f>(filter!I156-AVERAGE(filter!$I$2:$I$179))</f>
        <v>0.75467575471054804</v>
      </c>
      <c r="V156" s="53">
        <f>(filter!I156-filter!BA156)</f>
        <v>2.8729387215109474</v>
      </c>
      <c r="W156" s="53">
        <f>(filter!I156-filter!X156)</f>
        <v>3.6498839352216819</v>
      </c>
      <c r="X156" s="53">
        <f>LN(RBA!H169)</f>
        <v>4.6950108899878806</v>
      </c>
      <c r="Y156" s="53">
        <f>(RBA!H169/RBA!H165-1)*1</f>
        <v>1.2962962962963065E-2</v>
      </c>
      <c r="Z156" s="53">
        <f>filter!J156</f>
        <v>2.9357929952183879</v>
      </c>
      <c r="AA156" s="53">
        <f>(filter!J156-AVERAGE(filter!$J$2:$J$179))</f>
        <v>-1.092415555899481</v>
      </c>
      <c r="AB156" s="53">
        <f>(filter!J156-filter!BB156)</f>
        <v>1.4162434633450713</v>
      </c>
      <c r="AC156" s="53">
        <f>(filter!J156-filter!Y156)</f>
        <v>1.438766937764999</v>
      </c>
      <c r="AD156" s="53">
        <f>filter!K156</f>
        <v>0.375</v>
      </c>
      <c r="AE156" s="53">
        <f>(filter!K156-AVERAGE(filter!$K$2:$K$179))</f>
        <v>-4.3678293208478358</v>
      </c>
      <c r="AF156" s="53">
        <f>(filter!K156-filter!BC156)</f>
        <v>0.36775915395262082</v>
      </c>
      <c r="AG156" s="53">
        <f>(filter!K156-filter!Z156)</f>
        <v>-0.33480615030321559</v>
      </c>
      <c r="AH156" s="53">
        <f>filter!O156</f>
        <v>0.25833333333333336</v>
      </c>
      <c r="AI156" s="53">
        <f>(filter!O156-AVERAGE(filter!$O$2:$O$179))</f>
        <v>-3.7093341766431913</v>
      </c>
      <c r="AJ156" s="53">
        <f>(filter!O156-filter!BD156)</f>
        <v>0.4024564542850731</v>
      </c>
      <c r="AK156" s="53">
        <f>(filter!O156-filter!AD156)</f>
        <v>-0.25045140775804359</v>
      </c>
      <c r="AL156" s="53">
        <f>LN(RBA!K169)</f>
        <v>7.7271389967904893</v>
      </c>
      <c r="AM156" s="53">
        <f>LN(RBA!L169)</f>
        <v>8.6526923217743974</v>
      </c>
      <c r="AN156" s="53">
        <f>(filter!L156-filter!AA156)*100</f>
        <v>2.1171331272283211</v>
      </c>
      <c r="AO156" s="53">
        <f>(filter!M156-filter!AB156)*100</f>
        <v>0.53320155634857258</v>
      </c>
      <c r="AP156" s="53">
        <f>RBA!O169</f>
        <v>143.44678931860594</v>
      </c>
      <c r="AQ156" s="53">
        <f>RBA!Q169</f>
        <v>0.75553333333333328</v>
      </c>
      <c r="AR156" s="53">
        <f t="shared" si="15"/>
        <v>6.9712260884342691E-3</v>
      </c>
      <c r="AS156" s="53">
        <f t="shared" si="16"/>
        <v>1.3235683402453013</v>
      </c>
      <c r="AT156" s="53">
        <f t="shared" si="17"/>
        <v>-4.9659641602919598</v>
      </c>
      <c r="AU156" s="53">
        <f t="shared" si="14"/>
        <v>0.28033137735139868</v>
      </c>
      <c r="AV156" s="53">
        <f>RBA!T169*100</f>
        <v>-1.1165177807431093</v>
      </c>
      <c r="AW156" s="53">
        <f>RBA!U169*100</f>
        <v>1.5248467227522766</v>
      </c>
      <c r="AX156" s="53">
        <f t="shared" si="18"/>
        <v>-1.119091934756355</v>
      </c>
      <c r="AY156" s="53">
        <f t="shared" si="19"/>
        <v>1.7883243135747573</v>
      </c>
      <c r="AZ156" s="53">
        <f>LN(RBA!K169)-LN(RBA!H169)</f>
        <v>3.0321281068026087</v>
      </c>
      <c r="BA156" s="53">
        <f t="shared" si="20"/>
        <v>0.54206125128093419</v>
      </c>
    </row>
    <row r="157" spans="1:53">
      <c r="A157" s="31">
        <v>42735</v>
      </c>
      <c r="B157" s="53">
        <f>filter!E157</f>
        <v>1.5</v>
      </c>
      <c r="C157" s="53">
        <f>(RBA!B170-AVERAGE(RBA!$B$11:$B$192))</f>
        <v>-5.496699633699631</v>
      </c>
      <c r="D157" s="53">
        <f>(filter!E157-filter!AY157)</f>
        <v>-0.20490397856292297</v>
      </c>
      <c r="E157" s="52">
        <f>(filter!E157-filter!T157)</f>
        <v>-0.22425872580735851</v>
      </c>
      <c r="F157" s="52">
        <f>filter!F157</f>
        <v>1.76</v>
      </c>
      <c r="G157" s="53">
        <f>(RBA!C170-AVERAGE(RBA!$C$11:$C$192))</f>
        <v>-5.5017061311704154</v>
      </c>
      <c r="H157" s="53">
        <f>(filter!F157-filter!AZ157)</f>
        <v>-1.7772776555719849E-2</v>
      </c>
      <c r="I157" s="53">
        <f>(filter!F157-filter!U157)</f>
        <v>-0.19106401102465864</v>
      </c>
      <c r="J157" s="53">
        <f>filter!B157</f>
        <v>13.06336468305115</v>
      </c>
      <c r="K157" s="53">
        <f>filter!Q157</f>
        <v>13.0609718927657</v>
      </c>
      <c r="L157" s="53">
        <f>(filter!B157-filter!Q157)*100</f>
        <v>0.23927902854499195</v>
      </c>
      <c r="M157" s="53">
        <f>filter!C157</f>
        <v>12.46528965488962</v>
      </c>
      <c r="N157" s="53">
        <f>filter!R157</f>
        <v>12.461273822780118</v>
      </c>
      <c r="O157" s="53">
        <f>(filter!C157-filter!R157)*100</f>
        <v>0.4015832109502071</v>
      </c>
      <c r="P157" s="53">
        <f>LN(RBA!G170)</f>
        <v>4.5390303834835466</v>
      </c>
      <c r="Q157" s="53">
        <f>(filter!D157-filter!S157)*100</f>
        <v>3.0969304769701722</v>
      </c>
      <c r="R157" s="53">
        <f>LN(RBA!F170)</f>
        <v>4.5349049406018844</v>
      </c>
      <c r="S157" s="53">
        <f>RBA!F170/RBA!F166-1</f>
        <v>3.8502201412981663E-2</v>
      </c>
      <c r="T157" s="53">
        <f>filter!I157</f>
        <v>8.6771735477392955</v>
      </c>
      <c r="U157" s="53">
        <f>(filter!I157-AVERAGE(filter!$I$2:$I$179))</f>
        <v>4.5835259395308467</v>
      </c>
      <c r="V157" s="53">
        <f>(filter!I157-filter!BA157)</f>
        <v>6.7341287989541536</v>
      </c>
      <c r="W157" s="53">
        <f>(filter!I157-filter!X157)</f>
        <v>7.3461053987012699</v>
      </c>
      <c r="X157" s="53">
        <f>LN(RBA!H170)</f>
        <v>4.7004803657924166</v>
      </c>
      <c r="Y157" s="53">
        <f>(RBA!H170/RBA!H166-1)*1</f>
        <v>1.4760147601476037E-2</v>
      </c>
      <c r="Z157" s="53">
        <f>filter!J157</f>
        <v>2.1877903218141022</v>
      </c>
      <c r="AA157" s="53">
        <f>(filter!J157-AVERAGE(filter!$J$2:$J$179))</f>
        <v>-1.8404182293037668</v>
      </c>
      <c r="AB157" s="53">
        <f>(filter!J157-filter!BB157)</f>
        <v>0.70654092763917564</v>
      </c>
      <c r="AC157" s="53">
        <f>(filter!J157-filter!Y157)</f>
        <v>0.70492854104083658</v>
      </c>
      <c r="AD157" s="53">
        <f>filter!K157</f>
        <v>0.45833333333333331</v>
      </c>
      <c r="AE157" s="53">
        <f>(filter!K157-AVERAGE(filter!$K$2:$K$179))</f>
        <v>-4.2844959875145028</v>
      </c>
      <c r="AF157" s="53">
        <f>(filter!K157-filter!BC157)</f>
        <v>0.52339154796993026</v>
      </c>
      <c r="AG157" s="53">
        <f>(filter!K157-filter!Z157)</f>
        <v>-0.3280495213288141</v>
      </c>
      <c r="AH157" s="53">
        <f>filter!O157</f>
        <v>0.28611111111111115</v>
      </c>
      <c r="AI157" s="53">
        <f>(filter!O157-AVERAGE(filter!$O$2:$O$179))</f>
        <v>-3.6815563988654136</v>
      </c>
      <c r="AJ157" s="53">
        <f>(filter!O157-filter!BD157)</f>
        <v>0.49300966154267173</v>
      </c>
      <c r="AK157" s="53">
        <f>(filter!O157-filter!AD157)</f>
        <v>-0.25232783327357583</v>
      </c>
      <c r="AL157" s="53">
        <f>LN(RBA!K170)</f>
        <v>7.7510915884927192</v>
      </c>
      <c r="AM157" s="53">
        <f>LN(RBA!L170)</f>
        <v>8.6714326101632242</v>
      </c>
      <c r="AN157" s="53">
        <f>(filter!L157-filter!AA157)*100</f>
        <v>1.8862585616750138</v>
      </c>
      <c r="AO157" s="53">
        <f>(filter!M157-filter!AB157)*100</f>
        <v>1.0795118941905102</v>
      </c>
      <c r="AP157" s="53">
        <f>RBA!O170</f>
        <v>146.07292159447383</v>
      </c>
      <c r="AQ157" s="53">
        <f>RBA!Q170</f>
        <v>0.74409999999999998</v>
      </c>
      <c r="AR157" s="53">
        <f t="shared" si="15"/>
        <v>6.8458957970060318E-3</v>
      </c>
      <c r="AS157" s="53">
        <f t="shared" si="16"/>
        <v>1.3439053890606101</v>
      </c>
      <c r="AT157" s="53">
        <f t="shared" si="17"/>
        <v>-4.9841059599940696</v>
      </c>
      <c r="AU157" s="53">
        <f t="shared" si="14"/>
        <v>0.29557984457892145</v>
      </c>
      <c r="AV157" s="53">
        <f>RBA!T170*100</f>
        <v>-1.8141799702109829</v>
      </c>
      <c r="AW157" s="53">
        <f>RBA!U170*100</f>
        <v>-1.5248467227522766</v>
      </c>
      <c r="AX157" s="53">
        <f t="shared" si="18"/>
        <v>-1.8167541242242287</v>
      </c>
      <c r="AY157" s="53">
        <f t="shared" si="19"/>
        <v>-1.2613691319297959</v>
      </c>
      <c r="AZ157" s="53">
        <f>LN(RBA!K170)-LN(RBA!H170)</f>
        <v>3.0506112227003026</v>
      </c>
      <c r="BA157" s="53">
        <f t="shared" si="20"/>
        <v>1.8483115897693914</v>
      </c>
    </row>
    <row r="158" spans="1:53">
      <c r="A158" s="31">
        <v>42825</v>
      </c>
      <c r="B158" s="53">
        <f>filter!E158</f>
        <v>1.5</v>
      </c>
      <c r="C158" s="53">
        <f>(RBA!B171-AVERAGE(RBA!$B$11:$B$192))</f>
        <v>-5.496699633699631</v>
      </c>
      <c r="D158" s="53">
        <f>(filter!E158-filter!AY158)</f>
        <v>-0.12588183681959286</v>
      </c>
      <c r="E158" s="52">
        <f>(filter!E158-filter!T158)</f>
        <v>-0.14696794567141969</v>
      </c>
      <c r="F158" s="52">
        <f>filter!F158</f>
        <v>1.7833333333333332</v>
      </c>
      <c r="G158" s="53">
        <f>(RBA!C171-AVERAGE(RBA!$C$11:$C$192))</f>
        <v>-5.478372797837082</v>
      </c>
      <c r="H158" s="53">
        <f>(filter!F158-filter!AZ158)</f>
        <v>8.7028577530007922E-2</v>
      </c>
      <c r="I158" s="53">
        <f>(filter!F158-filter!U158)</f>
        <v>-9.5030297837982891E-2</v>
      </c>
      <c r="J158" s="53">
        <f>filter!B158</f>
        <v>13.066266987652398</v>
      </c>
      <c r="K158" s="53">
        <f>filter!Q158</f>
        <v>13.06649071657194</v>
      </c>
      <c r="L158" s="53">
        <f>(filter!B158-filter!Q158)*100</f>
        <v>-2.2372891954169916E-2</v>
      </c>
      <c r="M158" s="53">
        <f>filter!C158</f>
        <v>12.469121291140072</v>
      </c>
      <c r="N158" s="53">
        <f>filter!R158</f>
        <v>12.46565049587268</v>
      </c>
      <c r="O158" s="53">
        <f>(filter!C158-filter!R158)*100</f>
        <v>0.34707952673915798</v>
      </c>
      <c r="P158" s="53">
        <f>LN(RBA!G171)</f>
        <v>4.5788262106484892</v>
      </c>
      <c r="Q158" s="53">
        <f>(filter!D158-filter!S158)*100</f>
        <v>6.7512363612814319</v>
      </c>
      <c r="R158" s="53">
        <f>LN(RBA!F171)</f>
        <v>4.5500601169165202</v>
      </c>
      <c r="S158" s="53">
        <f>RBA!F171/RBA!F167-1</f>
        <v>5.6745710556873385E-2</v>
      </c>
      <c r="T158" s="53">
        <f>filter!I158</f>
        <v>6.0620705258542245</v>
      </c>
      <c r="U158" s="53">
        <f>(filter!I158-AVERAGE(filter!$I$2:$I$179))</f>
        <v>1.9684229176457757</v>
      </c>
      <c r="V158" s="53">
        <f>(filter!I158-filter!BA158)</f>
        <v>4.1513656696919892</v>
      </c>
      <c r="W158" s="53">
        <f>(filter!I158-filter!X158)</f>
        <v>4.6001455593721232</v>
      </c>
      <c r="X158" s="53">
        <f>LN(RBA!H171)</f>
        <v>4.705015520957808</v>
      </c>
      <c r="Y158" s="53">
        <f>(RBA!H171/RBA!H167-1)*1</f>
        <v>2.1256931608133023E-2</v>
      </c>
      <c r="Z158" s="53">
        <f>filter!J158</f>
        <v>1.8140620661565452</v>
      </c>
      <c r="AA158" s="53">
        <f>(filter!J158-AVERAGE(filter!$J$2:$J$179))</f>
        <v>-2.2141464849613239</v>
      </c>
      <c r="AB158" s="53">
        <f>(filter!J158-filter!BB158)</f>
        <v>0.3711128096800087</v>
      </c>
      <c r="AC158" s="53">
        <f>(filter!J158-filter!Y158)</f>
        <v>0.33841894081011659</v>
      </c>
      <c r="AD158" s="53">
        <f>filter!K158</f>
        <v>0.70833333333333337</v>
      </c>
      <c r="AE158" s="53">
        <f>(filter!K158-AVERAGE(filter!$K$2:$K$179))</f>
        <v>-4.0344959875145028</v>
      </c>
      <c r="AF158" s="53">
        <f>(filter!K158-filter!BC158)</f>
        <v>0.84569060865390655</v>
      </c>
      <c r="AG158" s="53">
        <f>(filter!K158-filter!Z158)</f>
        <v>-0.15261708726332135</v>
      </c>
      <c r="AH158" s="53">
        <f>filter!O158</f>
        <v>0.36944444444444441</v>
      </c>
      <c r="AI158" s="53">
        <f>(filter!O158-AVERAGE(filter!$O$2:$O$179))</f>
        <v>-3.5982230655320802</v>
      </c>
      <c r="AJ158" s="53">
        <f>(filter!O158-filter!BD158)</f>
        <v>0.63911842435582589</v>
      </c>
      <c r="AK158" s="53">
        <f>(filter!O158-filter!AD158)</f>
        <v>-0.19876738814438538</v>
      </c>
      <c r="AL158" s="53">
        <f>LN(RBA!K171)</f>
        <v>7.7834273289999496</v>
      </c>
      <c r="AM158" s="53">
        <f>LN(RBA!L171)</f>
        <v>8.6910725462254383</v>
      </c>
      <c r="AN158" s="53">
        <f>(filter!L158-filter!AA158)*100</f>
        <v>2.4630014080983642</v>
      </c>
      <c r="AO158" s="53">
        <f>(filter!M158-filter!AB158)*100</f>
        <v>1.7330167897974036</v>
      </c>
      <c r="AP158" s="53">
        <f>RBA!O171</f>
        <v>148.90457154693627</v>
      </c>
      <c r="AQ158" s="53">
        <f>RBA!Q171</f>
        <v>0.76330000000000009</v>
      </c>
      <c r="AR158" s="53">
        <f t="shared" si="15"/>
        <v>6.7157105360246758E-3</v>
      </c>
      <c r="AS158" s="53">
        <f t="shared" si="16"/>
        <v>1.310100877767588</v>
      </c>
      <c r="AT158" s="53">
        <f t="shared" si="17"/>
        <v>-5.0033056413471799</v>
      </c>
      <c r="AU158" s="53">
        <f t="shared" si="14"/>
        <v>0.27010414017771228</v>
      </c>
      <c r="AV158" s="53">
        <f>RBA!T171*100</f>
        <v>-1.9199681353110343</v>
      </c>
      <c r="AW158" s="53">
        <f>RBA!U171*100</f>
        <v>2.5475704401209276</v>
      </c>
      <c r="AX158" s="53">
        <f t="shared" si="18"/>
        <v>-1.9225422893242801</v>
      </c>
      <c r="AY158" s="53">
        <f t="shared" si="19"/>
        <v>2.8110480309434083</v>
      </c>
      <c r="AZ158" s="53">
        <f>LN(RBA!K171)-LN(RBA!H171)</f>
        <v>3.0784118080421417</v>
      </c>
      <c r="BA158" s="53">
        <f t="shared" si="20"/>
        <v>2.7800585341839046</v>
      </c>
    </row>
    <row r="159" spans="1:53">
      <c r="A159" s="31">
        <v>42916</v>
      </c>
      <c r="B159" s="53">
        <f>filter!E159</f>
        <v>1.5</v>
      </c>
      <c r="C159" s="53">
        <f>(RBA!B172-AVERAGE(RBA!$B$11:$B$192))</f>
        <v>-5.496699633699631</v>
      </c>
      <c r="D159" s="53">
        <f>(filter!E159-filter!AY159)</f>
        <v>-4.6859695076262753E-2</v>
      </c>
      <c r="E159" s="52">
        <f>(filter!E159-filter!T159)</f>
        <v>-7.104413116670294E-2</v>
      </c>
      <c r="F159" s="52">
        <f>filter!F159</f>
        <v>1.74</v>
      </c>
      <c r="G159" s="53">
        <f>(RBA!C172-AVERAGE(RBA!$C$11:$C$192))</f>
        <v>-5.521706131170415</v>
      </c>
      <c r="H159" s="53">
        <f>(filter!F159-filter!AZ159)</f>
        <v>0.12516326494906926</v>
      </c>
      <c r="I159" s="53">
        <f>(filter!F159-filter!U159)</f>
        <v>-6.5663576686069369E-2</v>
      </c>
      <c r="J159" s="53">
        <f>filter!B159</f>
        <v>13.072008589849856</v>
      </c>
      <c r="K159" s="53">
        <f>filter!Q159</f>
        <v>13.071891536597654</v>
      </c>
      <c r="L159" s="53">
        <f>(filter!B159-filter!Q159)*100</f>
        <v>1.1705325220212615E-2</v>
      </c>
      <c r="M159" s="53">
        <f>filter!C159</f>
        <v>12.47518715268262</v>
      </c>
      <c r="N159" s="53">
        <f>filter!R159</f>
        <v>12.469756736883657</v>
      </c>
      <c r="O159" s="53">
        <f>(filter!C159-filter!R159)*100</f>
        <v>0.54304157989637503</v>
      </c>
      <c r="P159" s="53">
        <f>LN(RBA!G172)</f>
        <v>4.5325994931532563</v>
      </c>
      <c r="Q159" s="53">
        <f>(filter!D159-filter!S159)*100</f>
        <v>1.6610673743223003</v>
      </c>
      <c r="R159" s="53">
        <f>LN(RBA!F172)</f>
        <v>4.5432293544388695</v>
      </c>
      <c r="S159" s="53">
        <f>RBA!F172/RBA!F168-1</f>
        <v>4.3038570952254496E-2</v>
      </c>
      <c r="T159" s="53">
        <f>filter!I159</f>
        <v>-2.7323049910601567</v>
      </c>
      <c r="U159" s="53">
        <f>(filter!I159-AVERAGE(filter!$I$2:$I$179))</f>
        <v>-6.8259525992686054</v>
      </c>
      <c r="V159" s="53">
        <f>(filter!I159-filter!BA159)</f>
        <v>-4.6106699545994854</v>
      </c>
      <c r="W159" s="53">
        <f>(filter!I159-filter!X159)</f>
        <v>-4.3250839866069093</v>
      </c>
      <c r="X159" s="53">
        <f>LN(RBA!H172)</f>
        <v>4.7068238397145912</v>
      </c>
      <c r="Y159" s="53">
        <f>(RBA!H172/RBA!H168-1)*1</f>
        <v>1.9337016574585641E-2</v>
      </c>
      <c r="Z159" s="53">
        <f>filter!J159</f>
        <v>0.72332750271347235</v>
      </c>
      <c r="AA159" s="53">
        <f>(filter!J159-AVERAGE(filter!$J$2:$J$179))</f>
        <v>-3.3048810484043964</v>
      </c>
      <c r="AB159" s="53">
        <f>(filter!J159-filter!BB159)</f>
        <v>-0.68132161606467412</v>
      </c>
      <c r="AC159" s="53">
        <f>(filter!J159-filter!Y159)</f>
        <v>-0.75287804234854849</v>
      </c>
      <c r="AD159" s="53">
        <f>filter!K159</f>
        <v>0.95833333333333337</v>
      </c>
      <c r="AE159" s="53">
        <f>(filter!K159-AVERAGE(filter!$K$2:$K$179))</f>
        <v>-3.7844959875145023</v>
      </c>
      <c r="AF159" s="53">
        <f>(filter!K159-filter!BC159)</f>
        <v>1.1679896693378828</v>
      </c>
      <c r="AG159" s="53">
        <f>(filter!K159-filter!Z159)</f>
        <v>2.6642576022213982E-2</v>
      </c>
      <c r="AH159" s="53">
        <f>filter!O159</f>
        <v>0.45277777777777778</v>
      </c>
      <c r="AI159" s="53">
        <f>(filter!O159-AVERAGE(filter!$O$2:$O$179))</f>
        <v>-3.5148897321987467</v>
      </c>
      <c r="AJ159" s="53">
        <f>(filter!O159-filter!BD159)</f>
        <v>0.78522718716897999</v>
      </c>
      <c r="AK159" s="53">
        <f>(filter!O159-filter!AD159)</f>
        <v>-0.14444593875468054</v>
      </c>
      <c r="AL159" s="53">
        <f>LN(RBA!K172)</f>
        <v>7.8080739336265461</v>
      </c>
      <c r="AM159" s="53">
        <f>LN(RBA!L172)</f>
        <v>8.7081642333303115</v>
      </c>
      <c r="AN159" s="53">
        <f>(filter!L159-filter!AA159)*100</f>
        <v>2.2281335914888345</v>
      </c>
      <c r="AO159" s="53">
        <f>(filter!M159-filter!AB159)*100</f>
        <v>2.1461260871571852</v>
      </c>
      <c r="AP159" s="53">
        <f>RBA!O172</f>
        <v>145.79368492320256</v>
      </c>
      <c r="AQ159" s="53">
        <f>RBA!Q172</f>
        <v>0.75390000000000013</v>
      </c>
      <c r="AR159" s="53">
        <f t="shared" si="15"/>
        <v>6.8590076485600471E-3</v>
      </c>
      <c r="AS159" s="53">
        <f t="shared" si="16"/>
        <v>1.3264358668258387</v>
      </c>
      <c r="AT159" s="53">
        <f t="shared" si="17"/>
        <v>-4.9821925053525771</v>
      </c>
      <c r="AU159" s="53">
        <f t="shared" si="14"/>
        <v>0.28249554576448066</v>
      </c>
      <c r="AV159" s="53">
        <f>RBA!T172*100</f>
        <v>2.111313599460285</v>
      </c>
      <c r="AW159" s="53">
        <f>RBA!U172*100</f>
        <v>-1.2391405586768489</v>
      </c>
      <c r="AX159" s="53">
        <f t="shared" si="18"/>
        <v>2.1087394454470392</v>
      </c>
      <c r="AY159" s="53">
        <f t="shared" si="19"/>
        <v>-0.97566296785436823</v>
      </c>
      <c r="AZ159" s="53">
        <f>LN(RBA!K172)-LN(RBA!H172)</f>
        <v>3.1012500939119549</v>
      </c>
      <c r="BA159" s="53">
        <f t="shared" si="20"/>
        <v>2.2838285869813291</v>
      </c>
    </row>
    <row r="160" spans="1:53">
      <c r="A160" s="31">
        <v>43008</v>
      </c>
      <c r="B160" s="53">
        <f>filter!E160</f>
        <v>1.5</v>
      </c>
      <c r="C160" s="53">
        <f>(RBA!B173-AVERAGE(RBA!$B$11:$B$192))</f>
        <v>-5.496699633699631</v>
      </c>
      <c r="D160" s="53">
        <f>(filter!E160-filter!AY160)</f>
        <v>3.2162446667067357E-2</v>
      </c>
      <c r="E160" s="52">
        <f>(filter!E160-filter!T160)</f>
        <v>4.1718176459348832E-3</v>
      </c>
      <c r="F160" s="52">
        <f>filter!F160</f>
        <v>1.7066666666666668</v>
      </c>
      <c r="G160" s="53">
        <f>(RBA!C173-AVERAGE(RBA!$C$11:$C$192))</f>
        <v>-5.5550394645037482</v>
      </c>
      <c r="H160" s="53">
        <f>(filter!F160-filter!AZ160)</f>
        <v>0.17329795236813061</v>
      </c>
      <c r="I160" s="53">
        <f>(filter!F160-filter!U160)</f>
        <v>-2.5508615044866234E-2</v>
      </c>
      <c r="J160" s="53">
        <f>filter!B160</f>
        <v>13.081703869682379</v>
      </c>
      <c r="K160" s="53">
        <f>filter!Q160</f>
        <v>13.07716754493992</v>
      </c>
      <c r="L160" s="53">
        <f>(filter!B160-filter!Q160)*100</f>
        <v>0.45363247424585751</v>
      </c>
      <c r="M160" s="53">
        <f>filter!C160</f>
        <v>12.481914903177746</v>
      </c>
      <c r="N160" s="53">
        <f>filter!R160</f>
        <v>12.473575011723771</v>
      </c>
      <c r="O160" s="53">
        <f>(filter!C160-filter!R160)*100</f>
        <v>0.83398914539749569</v>
      </c>
      <c r="P160" s="53">
        <f>LN(RBA!G173)</f>
        <v>4.5336741842830213</v>
      </c>
      <c r="Q160" s="53">
        <f>(filter!D160-filter!S160)*100</f>
        <v>1.1678997379792833</v>
      </c>
      <c r="R160" s="53">
        <f>LN(RBA!F173)</f>
        <v>4.5461463656165026</v>
      </c>
      <c r="S160" s="53">
        <f>RBA!F173/RBA!F169-1</f>
        <v>3.348269805704196E-2</v>
      </c>
      <c r="T160" s="53">
        <f>filter!I160</f>
        <v>1.1668044710530865</v>
      </c>
      <c r="U160" s="53">
        <f>(filter!I160-AVERAGE(filter!$I$2:$I$179))</f>
        <v>-2.9268431371553625</v>
      </c>
      <c r="V160" s="53">
        <f>(filter!I160-filter!BA160)</f>
        <v>-0.67922059986333472</v>
      </c>
      <c r="W160" s="53">
        <f>(filter!I160-filter!X160)</f>
        <v>-0.56146997167071078</v>
      </c>
      <c r="X160" s="53">
        <f>LN(RBA!H173)</f>
        <v>4.7131273274931837</v>
      </c>
      <c r="Y160" s="53">
        <f>(RBA!H173/RBA!H169-1)*1</f>
        <v>1.8281535648994485E-2</v>
      </c>
      <c r="Z160" s="53">
        <f>filter!J160</f>
        <v>2.5213951114370099</v>
      </c>
      <c r="AA160" s="53">
        <f>(filter!J160-AVERAGE(filter!$J$2:$J$179))</f>
        <v>-1.506813439680859</v>
      </c>
      <c r="AB160" s="53">
        <f>(filter!J160-filter!BB160)</f>
        <v>1.1550461303572535</v>
      </c>
      <c r="AC160" s="53">
        <f>(filter!J160-filter!Y160)</f>
        <v>1.0357991057898188</v>
      </c>
      <c r="AD160" s="53">
        <f>filter!K160</f>
        <v>1.125</v>
      </c>
      <c r="AE160" s="53">
        <f>(filter!K160-AVERAGE(filter!$K$2:$K$179))</f>
        <v>-3.6178293208478358</v>
      </c>
      <c r="AF160" s="53">
        <f>(filter!K160-filter!BC160)</f>
        <v>1.4069553966885273</v>
      </c>
      <c r="AG160" s="53">
        <f>(filter!K160-filter!Z160)</f>
        <v>0.12830961166961652</v>
      </c>
      <c r="AH160" s="53">
        <f>filter!O160</f>
        <v>0.61944444444444446</v>
      </c>
      <c r="AI160" s="53">
        <f>(filter!O160-AVERAGE(filter!$O$2:$O$179))</f>
        <v>-3.3482230655320802</v>
      </c>
      <c r="AJ160" s="53">
        <f>(filter!O160-filter!BD160)</f>
        <v>1.0146692833154676</v>
      </c>
      <c r="AK160" s="53">
        <f>(filter!O160-filter!AD160)</f>
        <v>-5.026232982190737E-3</v>
      </c>
      <c r="AL160" s="53">
        <f>LN(RBA!K173)</f>
        <v>7.8201183075183121</v>
      </c>
      <c r="AM160" s="53">
        <f>LN(RBA!L173)</f>
        <v>8.7187847173293207</v>
      </c>
      <c r="AN160" s="53">
        <f>(filter!L160-filter!AA160)*100</f>
        <v>0.67680664410056934</v>
      </c>
      <c r="AO160" s="53">
        <f>(filter!M160-filter!AB160)*100</f>
        <v>1.9226607429850162</v>
      </c>
      <c r="AP160" s="53">
        <f>RBA!O173</f>
        <v>150.60444417594553</v>
      </c>
      <c r="AQ160" s="53">
        <f>RBA!Q173</f>
        <v>0.79079999999999995</v>
      </c>
      <c r="AR160" s="53">
        <f t="shared" si="15"/>
        <v>6.6399102992720288E-3</v>
      </c>
      <c r="AS160" s="53">
        <f t="shared" si="16"/>
        <v>1.2645422357106728</v>
      </c>
      <c r="AT160" s="53">
        <f t="shared" si="17"/>
        <v>-5.0146568247308227</v>
      </c>
      <c r="AU160" s="53">
        <f t="shared" si="14"/>
        <v>0.23471018768567525</v>
      </c>
      <c r="AV160" s="53">
        <f>RBA!T173*100</f>
        <v>-3.2464319378245676</v>
      </c>
      <c r="AW160" s="53">
        <f>RBA!U173*100</f>
        <v>4.7785358078805436</v>
      </c>
      <c r="AX160" s="53">
        <f t="shared" si="18"/>
        <v>-3.2490060918378134</v>
      </c>
      <c r="AY160" s="53">
        <f t="shared" si="19"/>
        <v>5.0420133987030242</v>
      </c>
      <c r="AZ160" s="53">
        <f>LN(RBA!K173)-LN(RBA!H173)</f>
        <v>3.1069909800251283</v>
      </c>
      <c r="BA160" s="53">
        <f t="shared" si="20"/>
        <v>0.57408861131733602</v>
      </c>
    </row>
    <row r="161" spans="1:53">
      <c r="A161" s="31">
        <v>43100</v>
      </c>
      <c r="B161" s="53">
        <f>filter!E161</f>
        <v>1.5</v>
      </c>
      <c r="C161" s="53">
        <f>(RBA!B174-AVERAGE(RBA!$B$11:$B$192))</f>
        <v>-5.496699633699631</v>
      </c>
      <c r="D161" s="53">
        <f>(filter!E161-filter!AY161)</f>
        <v>0.11118458841039924</v>
      </c>
      <c r="E161" s="52">
        <f>(filter!E161-filter!T161)</f>
        <v>7.9383403287615284E-2</v>
      </c>
      <c r="F161" s="52">
        <f>filter!F161</f>
        <v>1.7299999999999998</v>
      </c>
      <c r="G161" s="53">
        <f>(RBA!C174-AVERAGE(RBA!$C$11:$C$192))</f>
        <v>-5.5317061311704157</v>
      </c>
      <c r="H161" s="53">
        <f>(filter!F161-filter!AZ161)</f>
        <v>0.27809930645385994</v>
      </c>
      <c r="I161" s="53">
        <f>(filter!F161-filter!U161)</f>
        <v>7.2930859345106569E-2</v>
      </c>
      <c r="J161" s="53">
        <f>filter!B161</f>
        <v>13.086560018439052</v>
      </c>
      <c r="K161" s="53">
        <f>filter!Q161</f>
        <v>13.082312006854098</v>
      </c>
      <c r="L161" s="53">
        <f>(filter!B161-filter!Q161)*100</f>
        <v>0.42480115849539146</v>
      </c>
      <c r="M161" s="53">
        <f>filter!C161</f>
        <v>12.491277903207056</v>
      </c>
      <c r="N161" s="53">
        <f>filter!R161</f>
        <v>12.477091180313625</v>
      </c>
      <c r="O161" s="53">
        <f>(filter!C161-filter!R161)*100</f>
        <v>1.4186722893430925</v>
      </c>
      <c r="P161" s="53">
        <f>LN(RBA!G174)</f>
        <v>4.5325994931532563</v>
      </c>
      <c r="Q161" s="53">
        <f>(filter!D161-filter!S161)*100</f>
        <v>0.33469709005951032</v>
      </c>
      <c r="R161" s="53">
        <f>LN(RBA!F174)</f>
        <v>4.5477853122260994</v>
      </c>
      <c r="S161" s="53">
        <f>RBA!F174/RBA!F170-1</f>
        <v>1.296368091140776E-2</v>
      </c>
      <c r="T161" s="53">
        <f>filter!I161</f>
        <v>0.65557864383871145</v>
      </c>
      <c r="U161" s="53">
        <f>(filter!I161-AVERAGE(filter!$I$2:$I$179))</f>
        <v>-3.4380689643697373</v>
      </c>
      <c r="V161" s="53">
        <f>(filter!I161-filter!BA161)</f>
        <v>-1.1581065344548032</v>
      </c>
      <c r="W161" s="53">
        <f>(filter!I161-filter!X161)</f>
        <v>-1.2147736931747148</v>
      </c>
      <c r="X161" s="53">
        <f>LN(RBA!H174)</f>
        <v>4.7193913300781141</v>
      </c>
      <c r="Y161" s="53">
        <f>(RBA!H174/RBA!H170-1)*1</f>
        <v>1.9090909090909047E-2</v>
      </c>
      <c r="Z161" s="53">
        <f>filter!J161</f>
        <v>2.5056010339721659</v>
      </c>
      <c r="AA161" s="53">
        <f>(filter!J161-AVERAGE(filter!$J$2:$J$179))</f>
        <v>-1.522607517145703</v>
      </c>
      <c r="AB161" s="53">
        <f>(filter!J161-filter!BB161)</f>
        <v>1.1775521905908004</v>
      </c>
      <c r="AC161" s="53">
        <f>(filter!J161-filter!Y161)</f>
        <v>1.0012101099195454</v>
      </c>
      <c r="AD161" s="53">
        <f>filter!K161</f>
        <v>1.2083333333333333</v>
      </c>
      <c r="AE161" s="53">
        <f>(filter!K161-AVERAGE(filter!$K$2:$K$179))</f>
        <v>-3.5344959875145028</v>
      </c>
      <c r="AF161" s="53">
        <f>(filter!K161-filter!BC161)</f>
        <v>1.5625877907058368</v>
      </c>
      <c r="AG161" s="53">
        <f>(filter!K161-filter!Z161)</f>
        <v>0.15428084454402979</v>
      </c>
      <c r="AH161" s="53">
        <f>filter!O161</f>
        <v>0.70277777777777783</v>
      </c>
      <c r="AI161" s="53">
        <f>(filter!O161-AVERAGE(filter!$O$2:$O$179))</f>
        <v>-3.2648897321987467</v>
      </c>
      <c r="AJ161" s="53">
        <f>(filter!O161-filter!BD161)</f>
        <v>1.1607780461286219</v>
      </c>
      <c r="AK161" s="53">
        <f>(filter!O161-filter!AD161)</f>
        <v>5.3919260007076364E-2</v>
      </c>
      <c r="AL161" s="53">
        <f>LN(RBA!K174)</f>
        <v>7.8419079326718135</v>
      </c>
      <c r="AM161" s="53">
        <f>LN(RBA!L174)</f>
        <v>8.7269744232586746</v>
      </c>
      <c r="AN161" s="53">
        <f>(filter!L161-filter!AA161)*100</f>
        <v>2.8837199768982913E-2</v>
      </c>
      <c r="AO161" s="53">
        <f>(filter!M161-filter!AB161)*100</f>
        <v>1.4614383036642309</v>
      </c>
      <c r="AP161" s="53">
        <f>RBA!O174</f>
        <v>146.44226021576372</v>
      </c>
      <c r="AQ161" s="53">
        <f>RBA!Q174</f>
        <v>0.76859999999999984</v>
      </c>
      <c r="AR161" s="53">
        <f t="shared" si="15"/>
        <v>6.8286299223095119E-3</v>
      </c>
      <c r="AS161" s="53">
        <f t="shared" si="16"/>
        <v>1.3010668748373668</v>
      </c>
      <c r="AT161" s="53">
        <f t="shared" si="17"/>
        <v>-4.9866312225481391</v>
      </c>
      <c r="AU161" s="53">
        <f t="shared" si="14"/>
        <v>0.26318460085139361</v>
      </c>
      <c r="AV161" s="53">
        <f>RBA!T174*100</f>
        <v>2.8025602182683684</v>
      </c>
      <c r="AW161" s="53">
        <f>RBA!U174*100</f>
        <v>-2.8474413165718442</v>
      </c>
      <c r="AX161" s="53">
        <f t="shared" si="18"/>
        <v>2.7999860642551226</v>
      </c>
      <c r="AY161" s="53">
        <f t="shared" si="19"/>
        <v>-2.5839637257493635</v>
      </c>
      <c r="AZ161" s="53">
        <f>LN(RBA!K174)-LN(RBA!H174)</f>
        <v>3.1225166025936995</v>
      </c>
      <c r="BA161" s="53">
        <f t="shared" si="20"/>
        <v>1.5525622568571151</v>
      </c>
    </row>
    <row r="162" spans="1:53">
      <c r="A162" s="31">
        <v>43190</v>
      </c>
      <c r="B162" s="53">
        <f>filter!E162</f>
        <v>1.5</v>
      </c>
      <c r="C162" s="53">
        <f>(RBA!B175-AVERAGE(RBA!$B$11:$B$192))</f>
        <v>-5.496699633699631</v>
      </c>
      <c r="D162" s="53">
        <f>(filter!E162-filter!AY162)</f>
        <v>0.19020673015372935</v>
      </c>
      <c r="E162" s="52">
        <f>(filter!E162-filter!T162)</f>
        <v>0.15529152089343201</v>
      </c>
      <c r="F162" s="52">
        <f>filter!F162</f>
        <v>1.83</v>
      </c>
      <c r="G162" s="53">
        <f>(RBA!C175-AVERAGE(RBA!$C$11:$C$192))</f>
        <v>-5.4317061311704151</v>
      </c>
      <c r="H162" s="53">
        <f>(filter!F162-filter!AZ162)</f>
        <v>0.45956732720625482</v>
      </c>
      <c r="I162" s="53">
        <f>(filter!F162-filter!U162)</f>
        <v>0.2505003949610678</v>
      </c>
      <c r="J162" s="53">
        <f>filter!B162</f>
        <v>13.095918780986169</v>
      </c>
      <c r="K162" s="53">
        <f>filter!Q162</f>
        <v>13.087321022798509</v>
      </c>
      <c r="L162" s="53">
        <f>(filter!B162-filter!Q162)*100</f>
        <v>0.85977581876601761</v>
      </c>
      <c r="M162" s="53">
        <f>filter!C162</f>
        <v>12.496620607395</v>
      </c>
      <c r="N162" s="53">
        <f>filter!R162</f>
        <v>12.480296315005976</v>
      </c>
      <c r="O162" s="53">
        <f>(filter!C162-filter!R162)*100</f>
        <v>1.6324292389024109</v>
      </c>
      <c r="P162" s="53">
        <f>LN(RBA!G175)</f>
        <v>4.5496574760578321</v>
      </c>
      <c r="Q162" s="53">
        <f>(filter!D162-filter!S162)*100</f>
        <v>1.1969778488739813</v>
      </c>
      <c r="R162" s="53">
        <f>LN(RBA!F175)</f>
        <v>4.557696946021732</v>
      </c>
      <c r="S162" s="53">
        <f>RBA!F175/RBA!F171-1</f>
        <v>7.6660640579970796E-3</v>
      </c>
      <c r="T162" s="53">
        <f>filter!I162</f>
        <v>3.9646535182532148</v>
      </c>
      <c r="U162" s="53">
        <f>(filter!I162-AVERAGE(filter!$I$2:$I$179))</f>
        <v>-0.12899408995523398</v>
      </c>
      <c r="V162" s="53">
        <f>(filter!I162-filter!BA162)</f>
        <v>2.1833082325826068</v>
      </c>
      <c r="W162" s="53">
        <f>(filter!I162-filter!X162)</f>
        <v>1.9440507295696809</v>
      </c>
      <c r="X162" s="53">
        <f>LN(RBA!H175)</f>
        <v>4.7238417157055901</v>
      </c>
      <c r="Y162" s="53">
        <f>(RBA!H175/RBA!H171-1)*1</f>
        <v>1.9004524886877761E-2</v>
      </c>
      <c r="Z162" s="53">
        <f>filter!J162</f>
        <v>1.780154250990345</v>
      </c>
      <c r="AA162" s="53">
        <f>(filter!J162-AVERAGE(filter!$J$2:$J$179))</f>
        <v>-2.2480543001275239</v>
      </c>
      <c r="AB162" s="53">
        <f>(filter!J162-filter!BB162)</f>
        <v>0.49040554530736946</v>
      </c>
      <c r="AC162" s="53">
        <f>(filter!J162-filter!Y162)</f>
        <v>0.24634015932023634</v>
      </c>
      <c r="AD162" s="53">
        <f>filter!K162</f>
        <v>1.4583333333333333</v>
      </c>
      <c r="AE162" s="53">
        <f>(filter!K162-AVERAGE(filter!$K$2:$K$179))</f>
        <v>-3.2844959875145028</v>
      </c>
      <c r="AF162" s="53">
        <f>(filter!K162-filter!BC162)</f>
        <v>1.8848868513898129</v>
      </c>
      <c r="AG162" s="53">
        <f>(filter!K162-filter!Z162)</f>
        <v>0.35637290600330451</v>
      </c>
      <c r="AH162" s="53">
        <f>filter!O162</f>
        <v>0.86944444444444446</v>
      </c>
      <c r="AI162" s="53">
        <f>(filter!O162-AVERAGE(filter!$O$2:$O$179))</f>
        <v>-3.0982230655320802</v>
      </c>
      <c r="AJ162" s="53">
        <f>(filter!O162-filter!BD162)</f>
        <v>1.3902201422751093</v>
      </c>
      <c r="AK162" s="53">
        <f>(filter!O162-filter!AD162)</f>
        <v>0.20015454577606018</v>
      </c>
      <c r="AL162" s="53">
        <f>LN(RBA!K175)</f>
        <v>7.8608013798521812</v>
      </c>
      <c r="AM162" s="53">
        <f>LN(RBA!L175)</f>
        <v>8.7300998844322102</v>
      </c>
      <c r="AN162" s="53">
        <f>(filter!L162-filter!AA162)*100</f>
        <v>-0.99527223496611583</v>
      </c>
      <c r="AO162" s="53">
        <f>(filter!M162-filter!AB162)*100</f>
        <v>0.49268548037701976</v>
      </c>
      <c r="AP162" s="53">
        <f>RBA!O175</f>
        <v>145.33247036373891</v>
      </c>
      <c r="AQ162" s="53">
        <f>RBA!Q175</f>
        <v>0.78433333333333322</v>
      </c>
      <c r="AR162" s="53">
        <f t="shared" si="15"/>
        <v>6.8807748020603687E-3</v>
      </c>
      <c r="AS162" s="53">
        <f t="shared" si="16"/>
        <v>1.2749681257968553</v>
      </c>
      <c r="AT162" s="53">
        <f t="shared" si="17"/>
        <v>-4.979024016799114</v>
      </c>
      <c r="AU162" s="53">
        <f t="shared" si="14"/>
        <v>0.2429211789228844</v>
      </c>
      <c r="AV162" s="53">
        <f>RBA!T175*100</f>
        <v>0.760720574902507</v>
      </c>
      <c r="AW162" s="53">
        <f>RBA!U175*100</f>
        <v>2.02634219285093</v>
      </c>
      <c r="AX162" s="53">
        <f t="shared" si="18"/>
        <v>0.75814642088926132</v>
      </c>
      <c r="AY162" s="53">
        <f t="shared" si="19"/>
        <v>2.2898197836734107</v>
      </c>
      <c r="AZ162" s="53">
        <f>LN(RBA!K175)-LN(RBA!H175)</f>
        <v>3.1369596641465911</v>
      </c>
      <c r="BA162" s="53">
        <f t="shared" si="20"/>
        <v>1.4443061552891656</v>
      </c>
    </row>
    <row r="163" spans="1:53">
      <c r="A163" s="31">
        <v>43281</v>
      </c>
      <c r="B163" s="53">
        <f>filter!E163</f>
        <v>1.5</v>
      </c>
      <c r="C163" s="53">
        <f>(RBA!B176-AVERAGE(RBA!$B$11:$B$192))</f>
        <v>-5.496699633699631</v>
      </c>
      <c r="D163" s="53">
        <f>(filter!E163-filter!AY163)</f>
        <v>0.26922887189705946</v>
      </c>
      <c r="E163" s="52">
        <f>(filter!E163-filter!T163)</f>
        <v>0.2325474509714236</v>
      </c>
      <c r="F163" s="52">
        <f>filter!F163</f>
        <v>2.0299999999999998</v>
      </c>
      <c r="G163" s="53">
        <f>(RBA!C176-AVERAGE(RBA!$C$11:$C$192))</f>
        <v>-5.2317061311704158</v>
      </c>
      <c r="H163" s="53">
        <f>(filter!F163-filter!AZ163)</f>
        <v>0.74103534795864912</v>
      </c>
      <c r="I163" s="53">
        <f>(filter!F163-filter!U163)</f>
        <v>0.53133329182647637</v>
      </c>
      <c r="J163" s="53">
        <f>filter!B163</f>
        <v>13.103190751615518</v>
      </c>
      <c r="K163" s="53">
        <f>filter!Q163</f>
        <v>13.092193348238711</v>
      </c>
      <c r="L163" s="53">
        <f>(filter!B163-filter!Q163)*100</f>
        <v>1.0997403376807213</v>
      </c>
      <c r="M163" s="53">
        <f>filter!C163</f>
        <v>12.504238322461047</v>
      </c>
      <c r="N163" s="53">
        <f>filter!R163</f>
        <v>12.483190354855383</v>
      </c>
      <c r="O163" s="53">
        <f>(filter!C163-filter!R163)*100</f>
        <v>2.1047967605664297</v>
      </c>
      <c r="P163" s="53">
        <f>LN(RBA!G176)</f>
        <v>4.5485998344996972</v>
      </c>
      <c r="Q163" s="53">
        <f>(filter!D163-filter!S163)*100</f>
        <v>0.13701576796032455</v>
      </c>
      <c r="R163" s="53">
        <f>LN(RBA!F176)</f>
        <v>4.5623674030584809</v>
      </c>
      <c r="S163" s="53">
        <f>RBA!F176/RBA!F172-1</f>
        <v>1.9322354949066867E-2</v>
      </c>
      <c r="T163" s="53">
        <f>filter!I163</f>
        <v>1.868182814699568</v>
      </c>
      <c r="U163" s="53">
        <f>(filter!I163-AVERAGE(filter!$I$2:$I$179))</f>
        <v>-2.2254647935088805</v>
      </c>
      <c r="V163" s="53">
        <f>(filter!I163-filter!BA163)</f>
        <v>0.11917742165186751</v>
      </c>
      <c r="W163" s="53">
        <f>(filter!I163-filter!X163)</f>
        <v>-0.31167385974421236</v>
      </c>
      <c r="X163" s="53">
        <f>LN(RBA!H176)</f>
        <v>4.7273878187123408</v>
      </c>
      <c r="Y163" s="53">
        <f>(RBA!H176/RBA!H172-1)*1</f>
        <v>2.0776874435411097E-2</v>
      </c>
      <c r="Z163" s="53">
        <f>filter!J163</f>
        <v>1.4184412027002846</v>
      </c>
      <c r="AA163" s="53">
        <f>(filter!J163-AVERAGE(filter!$J$2:$J$179))</f>
        <v>-2.6097673484175843</v>
      </c>
      <c r="AB163" s="53">
        <f>(filter!J163-filter!BB163)</f>
        <v>0.16699263471569914</v>
      </c>
      <c r="AC163" s="53">
        <f>(filter!J163-filter!Y163)</f>
        <v>-0.15727385350986989</v>
      </c>
      <c r="AD163" s="53">
        <f>filter!K163</f>
        <v>1.7083333333333333</v>
      </c>
      <c r="AE163" s="53">
        <f>(filter!K163-AVERAGE(filter!$K$2:$K$179))</f>
        <v>-3.0344959875145028</v>
      </c>
      <c r="AF163" s="53">
        <f>(filter!K163-filter!BC163)</f>
        <v>2.2071859120737889</v>
      </c>
      <c r="AG163" s="53">
        <f>(filter!K163-filter!Z163)</f>
        <v>0.56963933521078469</v>
      </c>
      <c r="AH163" s="53">
        <f>filter!O163</f>
        <v>0.95277777777777783</v>
      </c>
      <c r="AI163" s="53">
        <f>(filter!O163-AVERAGE(filter!$O$2:$O$179))</f>
        <v>-3.0148897321987467</v>
      </c>
      <c r="AJ163" s="53">
        <f>(filter!O163-filter!BD163)</f>
        <v>1.5363289050882636</v>
      </c>
      <c r="AK163" s="53">
        <f>(filter!O163-filter!AD163)</f>
        <v>0.26807659701686282</v>
      </c>
      <c r="AL163" s="53">
        <f>LN(RBA!K176)</f>
        <v>7.8683652429062141</v>
      </c>
      <c r="AM163" s="53">
        <f>LN(RBA!L176)</f>
        <v>8.7300135615772447</v>
      </c>
      <c r="AN163" s="53">
        <f>(filter!L163-filter!AA163)*100</f>
        <v>-3.2542348686479095</v>
      </c>
      <c r="AO163" s="53">
        <f>(filter!M163-filter!AB163)*100</f>
        <v>-0.8056916732860131</v>
      </c>
      <c r="AP163" s="53">
        <f>RBA!O176</f>
        <v>141.45880377954899</v>
      </c>
      <c r="AQ163" s="53">
        <f>RBA!Q176</f>
        <v>0.75083333333333335</v>
      </c>
      <c r="AR163" s="53">
        <f t="shared" si="15"/>
        <v>7.0691959304166841E-3</v>
      </c>
      <c r="AS163" s="53">
        <f t="shared" si="16"/>
        <v>1.3318534961154274</v>
      </c>
      <c r="AT163" s="53">
        <f t="shared" si="17"/>
        <v>-4.9520085353268541</v>
      </c>
      <c r="AU163" s="53">
        <f t="shared" si="14"/>
        <v>0.2865715781677538</v>
      </c>
      <c r="AV163" s="53">
        <f>RBA!T176*100</f>
        <v>2.701548147225985</v>
      </c>
      <c r="AW163" s="53">
        <f>RBA!U176*100</f>
        <v>-4.3650399244869327</v>
      </c>
      <c r="AX163" s="53">
        <f t="shared" si="18"/>
        <v>2.6989739932127392</v>
      </c>
      <c r="AY163" s="53">
        <f t="shared" si="19"/>
        <v>-4.101562333664452</v>
      </c>
      <c r="AZ163" s="53">
        <f>LN(RBA!K176)-LN(RBA!H176)</f>
        <v>3.1409774241938733</v>
      </c>
      <c r="BA163" s="53">
        <f t="shared" si="20"/>
        <v>0.40177600472821595</v>
      </c>
    </row>
    <row r="164" spans="1:53">
      <c r="A164" s="31">
        <v>43373</v>
      </c>
      <c r="B164" s="53">
        <f>filter!E164</f>
        <v>1.5</v>
      </c>
      <c r="C164" s="53">
        <f>(RBA!B177-AVERAGE(RBA!$B$11:$B$192))</f>
        <v>-5.496699633699631</v>
      </c>
      <c r="D164" s="53">
        <f>(filter!E164-filter!AY164)</f>
        <v>0.34825101364038957</v>
      </c>
      <c r="E164" s="52">
        <f>(filter!E164-filter!T164)</f>
        <v>0.31170541682907094</v>
      </c>
      <c r="F164" s="52">
        <f>filter!F164</f>
        <v>1.97</v>
      </c>
      <c r="G164" s="53">
        <f>(RBA!C177-AVERAGE(RBA!$C$11:$C$192))</f>
        <v>-5.2917061311704154</v>
      </c>
      <c r="H164" s="53">
        <f>(filter!F164-filter!AZ164)</f>
        <v>0.76250336871104385</v>
      </c>
      <c r="I164" s="53">
        <f>(filter!F164-filter!U164)</f>
        <v>0.55607295388461009</v>
      </c>
      <c r="J164" s="53">
        <f>filter!B164</f>
        <v>13.107420283426489</v>
      </c>
      <c r="K164" s="53">
        <f>filter!Q164</f>
        <v>13.096933112239125</v>
      </c>
      <c r="L164" s="53">
        <f>(filter!B164-filter!Q164)*100</f>
        <v>1.0487171187364197</v>
      </c>
      <c r="M164" s="53">
        <f>filter!C164</f>
        <v>12.505425103346306</v>
      </c>
      <c r="N164" s="53">
        <f>filter!R164</f>
        <v>12.485783441599146</v>
      </c>
      <c r="O164" s="53">
        <f>(filter!C164-filter!R164)*100</f>
        <v>1.96416617471602</v>
      </c>
      <c r="P164" s="53">
        <f>LN(RBA!G177)</f>
        <v>4.5622626849768144</v>
      </c>
      <c r="Q164" s="53">
        <f>(filter!D164-filter!S164)*100</f>
        <v>0.44477798920210532</v>
      </c>
      <c r="R164" s="53">
        <f>LN(RBA!F177)</f>
        <v>4.5730887561357969</v>
      </c>
      <c r="S164" s="53">
        <f>RBA!F177/RBA!F173-1</f>
        <v>2.7308618342686941E-2</v>
      </c>
      <c r="T164" s="53">
        <f>filter!I164</f>
        <v>4.288541230926338</v>
      </c>
      <c r="U164" s="53">
        <f>(filter!I164-AVERAGE(filter!$I$2:$I$179))</f>
        <v>0.19489362271788924</v>
      </c>
      <c r="V164" s="53">
        <f>(filter!I164-filter!BA164)</f>
        <v>2.5718757305015441</v>
      </c>
      <c r="W164" s="53">
        <f>(filter!I164-filter!X164)</f>
        <v>1.938381328216531</v>
      </c>
      <c r="X164" s="53">
        <f>LN(RBA!H177)</f>
        <v>4.7318028369214575</v>
      </c>
      <c r="Y164" s="53">
        <f>(RBA!H177/RBA!H173-1)*1</f>
        <v>1.8850987432674993E-2</v>
      </c>
      <c r="Z164" s="53">
        <f>filter!J164</f>
        <v>1.7660072836466774</v>
      </c>
      <c r="AA164" s="53">
        <f>(filter!J164-AVERAGE(filter!$J$2:$J$179))</f>
        <v>-2.2622012674711915</v>
      </c>
      <c r="AB164" s="53">
        <f>(filter!J164-filter!BB164)</f>
        <v>0.55285885336048191</v>
      </c>
      <c r="AC164" s="53">
        <f>(filter!J164-filter!Y164)</f>
        <v>0.13390995566384589</v>
      </c>
      <c r="AD164" s="53">
        <f>filter!K164</f>
        <v>1.9583333333333333</v>
      </c>
      <c r="AE164" s="53">
        <f>(filter!K164-AVERAGE(filter!$K$2:$K$179))</f>
        <v>-2.7844959875145028</v>
      </c>
      <c r="AF164" s="53">
        <f>(filter!K164-filter!BC164)</f>
        <v>2.5294849727577651</v>
      </c>
      <c r="AG164" s="53">
        <f>(filter!K164-filter!Z164)</f>
        <v>0.79557760493022922</v>
      </c>
      <c r="AH164" s="53">
        <f>filter!O164</f>
        <v>1.1194444444444445</v>
      </c>
      <c r="AI164" s="53">
        <f>(filter!O164-AVERAGE(filter!$O$2:$O$179))</f>
        <v>-2.8482230655320802</v>
      </c>
      <c r="AJ164" s="53">
        <f>(filter!O164-filter!BD164)</f>
        <v>1.7657710012347509</v>
      </c>
      <c r="AK164" s="53">
        <f>(filter!O164-filter!AD164)</f>
        <v>0.42529062316380961</v>
      </c>
      <c r="AL164" s="53">
        <f>LN(RBA!K177)</f>
        <v>7.8642631504887053</v>
      </c>
      <c r="AM164" s="53">
        <f>LN(RBA!L177)</f>
        <v>8.7401780101330946</v>
      </c>
      <c r="AN164" s="53">
        <f>(filter!L164-filter!AA164)*100</f>
        <v>-6.7964383838729603</v>
      </c>
      <c r="AO164" s="53">
        <f>(filter!M164-filter!AB164)*100</f>
        <v>-1.0950855609594967</v>
      </c>
      <c r="AP164" s="53">
        <f>RBA!O177</f>
        <v>142.16410728364167</v>
      </c>
      <c r="AQ164" s="53">
        <f>RBA!Q177</f>
        <v>0.73043333333333338</v>
      </c>
      <c r="AR164" s="53">
        <f t="shared" si="15"/>
        <v>7.0341242885226243E-3</v>
      </c>
      <c r="AS164" s="53">
        <f t="shared" si="16"/>
        <v>1.369050335417332</v>
      </c>
      <c r="AT164" s="53">
        <f t="shared" si="17"/>
        <v>-4.9569820754073763</v>
      </c>
      <c r="AU164" s="53">
        <f t="shared" si="14"/>
        <v>0.31411731364888884</v>
      </c>
      <c r="AV164" s="53">
        <f>RBA!T177*100</f>
        <v>-0.49735400805221985</v>
      </c>
      <c r="AW164" s="53">
        <f>RBA!U177*100</f>
        <v>-2.7545735481135147</v>
      </c>
      <c r="AX164" s="53">
        <f t="shared" si="18"/>
        <v>-0.49992816206546553</v>
      </c>
      <c r="AY164" s="53">
        <f t="shared" si="19"/>
        <v>-2.4910959572910341</v>
      </c>
      <c r="AZ164" s="53">
        <f>LN(RBA!K177)-LN(RBA!H177)</f>
        <v>3.1324603135672477</v>
      </c>
      <c r="BA164" s="53">
        <f t="shared" si="20"/>
        <v>-0.85171106266255237</v>
      </c>
    </row>
    <row r="165" spans="1:53">
      <c r="A165" s="31">
        <v>43465</v>
      </c>
      <c r="B165" s="53">
        <f>filter!E165</f>
        <v>1.5</v>
      </c>
      <c r="C165" s="53">
        <f>(RBA!B178-AVERAGE(RBA!$B$11:$B$192))</f>
        <v>-5.496699633699631</v>
      </c>
      <c r="D165" s="53">
        <f>(filter!E165-filter!AY165)</f>
        <v>0.42727315538371968</v>
      </c>
      <c r="E165" s="52">
        <f>(filter!E165-filter!T165)</f>
        <v>0.39317429961699735</v>
      </c>
      <c r="F165" s="52">
        <f>filter!F165</f>
        <v>1.9633333333333336</v>
      </c>
      <c r="G165" s="53">
        <f>(RBA!C178-AVERAGE(RBA!$C$11:$C$192))</f>
        <v>-5.2983727978370814</v>
      </c>
      <c r="H165" s="53">
        <f>(filter!F165-filter!AZ165)</f>
        <v>0.83730472279677204</v>
      </c>
      <c r="I165" s="53">
        <f>(filter!F165-filter!U165)</f>
        <v>0.63836403510468731</v>
      </c>
      <c r="J165" s="53">
        <f>filter!B165</f>
        <v>13.109636736165594</v>
      </c>
      <c r="K165" s="53">
        <f>filter!Q165</f>
        <v>13.101551317241288</v>
      </c>
      <c r="L165" s="53">
        <f>(filter!B165-filter!Q165)*100</f>
        <v>0.80854189243062535</v>
      </c>
      <c r="M165" s="53">
        <f>filter!C165</f>
        <v>12.507746376608692</v>
      </c>
      <c r="N165" s="53">
        <f>filter!R165</f>
        <v>12.488098871954325</v>
      </c>
      <c r="O165" s="53">
        <f>(filter!C165-filter!R165)*100</f>
        <v>1.9647504654367154</v>
      </c>
      <c r="P165" s="53">
        <f>LN(RBA!G178)</f>
        <v>4.5890408040582074</v>
      </c>
      <c r="Q165" s="53">
        <f>(filter!D165-filter!S165)*100</f>
        <v>1.9660120267339209</v>
      </c>
      <c r="R165" s="53">
        <f>LN(RBA!F178)</f>
        <v>4.5821183428005927</v>
      </c>
      <c r="S165" s="53">
        <f>RBA!F178/RBA!F174-1</f>
        <v>3.4929212412987853E-2</v>
      </c>
      <c r="T165" s="53">
        <f>filter!I165</f>
        <v>3.6118346659181624</v>
      </c>
      <c r="U165" s="53">
        <f>(filter!I165-AVERAGE(filter!$I$2:$I$179))</f>
        <v>-0.48181294229028637</v>
      </c>
      <c r="V165" s="53">
        <f>(filter!I165-filter!BA165)</f>
        <v>1.927509058116275</v>
      </c>
      <c r="W165" s="53">
        <f>(filter!I165-filter!X165)</f>
        <v>1.0784710801832476</v>
      </c>
      <c r="X165" s="53">
        <f>LN(RBA!H178)</f>
        <v>4.7370752568680299</v>
      </c>
      <c r="Y165" s="53">
        <f>(RBA!H178/RBA!H174-1)*1</f>
        <v>1.7841213202497874E-2</v>
      </c>
      <c r="Z165" s="53">
        <f>filter!J165</f>
        <v>2.108967978628999</v>
      </c>
      <c r="AA165" s="53">
        <f>(filter!J165-AVERAGE(filter!$J$2:$J$179))</f>
        <v>-1.9192405724888699</v>
      </c>
      <c r="AB165" s="53">
        <f>(filter!J165-filter!BB165)</f>
        <v>0.93411968604119355</v>
      </c>
      <c r="AC165" s="53">
        <f>(filter!J165-filter!Y165)</f>
        <v>0.404101857489229</v>
      </c>
      <c r="AD165" s="53">
        <f>filter!K165</f>
        <v>2.2083333333333335</v>
      </c>
      <c r="AE165" s="53">
        <f>(filter!K165-AVERAGE(filter!$K$2:$K$179))</f>
        <v>-2.5344959875145023</v>
      </c>
      <c r="AF165" s="53">
        <f>(filter!K165-filter!BC165)</f>
        <v>2.8517840334417417</v>
      </c>
      <c r="AG165" s="53">
        <f>(filter!K165-filter!Z165)</f>
        <v>1.0353291633408903</v>
      </c>
      <c r="AH165" s="53">
        <f>filter!O165</f>
        <v>1.2861111111111112</v>
      </c>
      <c r="AI165" s="53">
        <f>(filter!O165-AVERAGE(filter!$O$2:$O$179))</f>
        <v>-2.6815563988654132</v>
      </c>
      <c r="AJ165" s="53">
        <f>(filter!O165-filter!BD165)</f>
        <v>1.9952130973812385</v>
      </c>
      <c r="AK165" s="53">
        <f>(filter!O165-filter!AD165)</f>
        <v>0.58923428577809056</v>
      </c>
      <c r="AL165" s="53">
        <f>LN(RBA!K178)</f>
        <v>7.8703317081316913</v>
      </c>
      <c r="AM165" s="53">
        <f>LN(RBA!L178)</f>
        <v>8.7482479266289825</v>
      </c>
      <c r="AN165" s="53">
        <f>(filter!L165-filter!AA165)*100</f>
        <v>-9.4509388787209936</v>
      </c>
      <c r="AO165" s="53">
        <f>(filter!M165-filter!AB165)*100</f>
        <v>-1.6171709199916506</v>
      </c>
      <c r="AP165" s="53">
        <f>RBA!O178</f>
        <v>141.29014811515754</v>
      </c>
      <c r="AQ165" s="53">
        <f>RBA!Q178</f>
        <v>0.71530000000000005</v>
      </c>
      <c r="AR165" s="53">
        <f t="shared" si="15"/>
        <v>7.0776343102489855E-3</v>
      </c>
      <c r="AS165" s="53">
        <f t="shared" si="16"/>
        <v>1.3980148189570809</v>
      </c>
      <c r="AT165" s="53">
        <f t="shared" si="17"/>
        <v>-4.9508155640831868</v>
      </c>
      <c r="AU165" s="53">
        <f t="shared" si="14"/>
        <v>0.33505324386779889</v>
      </c>
      <c r="AV165" s="53">
        <f>RBA!T178*100</f>
        <v>0.61665113241895497</v>
      </c>
      <c r="AW165" s="53">
        <f>RBA!U178*100</f>
        <v>-2.0935930218909937</v>
      </c>
      <c r="AX165" s="53">
        <f t="shared" si="18"/>
        <v>0.6140769784057093</v>
      </c>
      <c r="AY165" s="53">
        <f t="shared" si="19"/>
        <v>-1.830115431068513</v>
      </c>
      <c r="AZ165" s="53">
        <f>LN(RBA!K178)-LN(RBA!H178)</f>
        <v>3.1332564512636614</v>
      </c>
      <c r="BA165" s="53">
        <f t="shared" si="20"/>
        <v>7.9613769641362353E-2</v>
      </c>
    </row>
    <row r="166" spans="1:53">
      <c r="A166" s="31">
        <v>43555</v>
      </c>
      <c r="B166" s="53">
        <f>filter!E166</f>
        <v>1.5</v>
      </c>
      <c r="C166" s="53">
        <f>(RBA!B179-AVERAGE(RBA!$B$11:$B$192))</f>
        <v>-5.496699633699631</v>
      </c>
      <c r="D166" s="53">
        <f>(filter!E166-filter!AY166)</f>
        <v>0.50629529712704979</v>
      </c>
      <c r="E166" s="52">
        <f>(filter!E166-filter!T166)</f>
        <v>0.47716816460030875</v>
      </c>
      <c r="F166" s="52">
        <f>filter!F166</f>
        <v>1.9533333333333331</v>
      </c>
      <c r="G166" s="53">
        <f>(RBA!C179-AVERAGE(RBA!$C$11:$C$192))</f>
        <v>-5.308372797837082</v>
      </c>
      <c r="H166" s="53">
        <f>(filter!F166-filter!AZ166)</f>
        <v>0.90877274354916615</v>
      </c>
      <c r="I166" s="53">
        <f>(filter!F166-filter!U166)</f>
        <v>0.72150364385974819</v>
      </c>
      <c r="J166" s="53">
        <f>filter!B166</f>
        <v>13.114613423944267</v>
      </c>
      <c r="K166" s="53">
        <f>filter!Q166</f>
        <v>13.106065520168722</v>
      </c>
      <c r="L166" s="53">
        <f>(filter!B166-filter!Q166)*100</f>
        <v>0.85479037755451515</v>
      </c>
      <c r="M166" s="53">
        <f>filter!C166</f>
        <v>12.508496768011813</v>
      </c>
      <c r="N166" s="53">
        <f>filter!R166</f>
        <v>12.490172218676566</v>
      </c>
      <c r="O166" s="53">
        <f>(filter!C166-filter!R166)*100</f>
        <v>1.8324549335247298</v>
      </c>
      <c r="P166" s="53">
        <f>LN(RBA!G179)</f>
        <v>4.604169685654508</v>
      </c>
      <c r="Q166" s="53">
        <f>(filter!D166-filter!S166)*100</f>
        <v>2.2302591426080376</v>
      </c>
      <c r="R166" s="53">
        <f>LN(RBA!F179)</f>
        <v>4.5912060865413986</v>
      </c>
      <c r="S166" s="53">
        <f>RBA!F179/RBA!F175-1</f>
        <v>3.4076895683282205E-2</v>
      </c>
      <c r="T166" s="53">
        <f>filter!I166</f>
        <v>3.6350974963225182</v>
      </c>
      <c r="U166" s="53">
        <f>(filter!I166-AVERAGE(filter!$I$2:$I$179))</f>
        <v>-0.45855011188593053</v>
      </c>
      <c r="V166" s="53">
        <f>(filter!I166-filter!BA166)</f>
        <v>1.9831117811435384</v>
      </c>
      <c r="W166" s="53">
        <f>(filter!I166-filter!X166)</f>
        <v>0.90256717221997862</v>
      </c>
      <c r="X166" s="53">
        <f>LN(RBA!H179)</f>
        <v>4.7370752568680299</v>
      </c>
      <c r="Y166" s="53">
        <f>(RBA!H179/RBA!H175-1)*1</f>
        <v>1.3321492007104752E-2</v>
      </c>
      <c r="Z166" s="53">
        <f>filter!J166</f>
        <v>0</v>
      </c>
      <c r="AA166" s="53">
        <f>(filter!J166-AVERAGE(filter!$J$2:$J$179))</f>
        <v>-4.0282085511178689</v>
      </c>
      <c r="AB166" s="53">
        <f>(filter!J166-filter!BB166)</f>
        <v>-1.1365481548894154</v>
      </c>
      <c r="AC166" s="53">
        <f>(filter!J166-filter!Y166)</f>
        <v>-1.79601034355489</v>
      </c>
      <c r="AD166" s="53">
        <f>filter!K166</f>
        <v>2.375</v>
      </c>
      <c r="AE166" s="53">
        <f>(filter!K166-AVERAGE(filter!$K$2:$K$179))</f>
        <v>-2.3678293208478358</v>
      </c>
      <c r="AF166" s="53">
        <f>(filter!K166-filter!BC166)</f>
        <v>3.0907497607923844</v>
      </c>
      <c r="AG166" s="53">
        <f>(filter!K166-filter!Z166)</f>
        <v>1.206204889285605</v>
      </c>
      <c r="AH166" s="53">
        <f>filter!O166</f>
        <v>1.3416666666666668</v>
      </c>
      <c r="AI166" s="53">
        <f>(filter!O166-AVERAGE(filter!$O$2:$O$179))</f>
        <v>-2.6260008433098578</v>
      </c>
      <c r="AJ166" s="53">
        <f>(filter!O166-filter!BD166)</f>
        <v>2.113544082416615</v>
      </c>
      <c r="AK166" s="53">
        <f>(filter!O166-filter!AD166)</f>
        <v>0.64930166200364048</v>
      </c>
      <c r="AL166" s="53">
        <f>LN(RBA!K179)</f>
        <v>7.8813325498211997</v>
      </c>
      <c r="AM166" s="53">
        <f>LN(RBA!L179)</f>
        <v>8.7629212225745388</v>
      </c>
      <c r="AN166" s="53">
        <f>(filter!L166-filter!AA166)*100</f>
        <v>-11.750041831882285</v>
      </c>
      <c r="AO166" s="53">
        <f>(filter!M166-filter!AB166)*100</f>
        <v>-1.5086165612141045</v>
      </c>
      <c r="AP166" s="53">
        <f>RBA!O179</f>
        <v>137.78658994063221</v>
      </c>
      <c r="AQ166" s="53">
        <f>RBA!Q179</f>
        <v>0.7167</v>
      </c>
      <c r="AR166" s="53">
        <f t="shared" si="15"/>
        <v>7.257600325480641E-3</v>
      </c>
      <c r="AS166" s="53">
        <f t="shared" si="16"/>
        <v>1.3952839402818473</v>
      </c>
      <c r="AT166" s="53">
        <f t="shared" si="17"/>
        <v>-4.9257060384640816</v>
      </c>
      <c r="AU166" s="53">
        <f t="shared" si="14"/>
        <v>0.3330979359822635</v>
      </c>
      <c r="AV166" s="53">
        <f>RBA!T179*100</f>
        <v>2.5109525619105177</v>
      </c>
      <c r="AW166" s="53">
        <f>RBA!U179*100</f>
        <v>0.1955307885535329</v>
      </c>
      <c r="AX166" s="53">
        <f t="shared" si="18"/>
        <v>2.508378407897272</v>
      </c>
      <c r="AY166" s="53">
        <f t="shared" si="19"/>
        <v>0.45900837937601358</v>
      </c>
      <c r="AZ166" s="53">
        <f>LN(RBA!K179)-LN(RBA!H179)</f>
        <v>3.1442572929531698</v>
      </c>
      <c r="BA166" s="53">
        <f t="shared" si="20"/>
        <v>1.1000841689508434</v>
      </c>
    </row>
    <row r="167" spans="1:53">
      <c r="A167" s="31">
        <v>43646</v>
      </c>
      <c r="B167" s="53">
        <f>filter!E167</f>
        <v>1.4266666666666667</v>
      </c>
      <c r="C167" s="53">
        <f>(RBA!B180-AVERAGE(RBA!$B$11:$B$192))</f>
        <v>-5.5700329670329642</v>
      </c>
      <c r="D167" s="53">
        <f>(filter!E167-filter!AY167)</f>
        <v>0.51198410553704665</v>
      </c>
      <c r="E167" s="52">
        <f>(filter!E167-filter!T167)</f>
        <v>0.49032200977351648</v>
      </c>
      <c r="F167" s="52">
        <f>filter!F167</f>
        <v>1.5033333333333332</v>
      </c>
      <c r="G167" s="53">
        <f>(RBA!C180-AVERAGE(RBA!$C$11:$C$192))</f>
        <v>-5.7583727978370822</v>
      </c>
      <c r="H167" s="53">
        <f>(filter!F167-filter!AZ167)</f>
        <v>0.54024076430156254</v>
      </c>
      <c r="I167" s="53">
        <f>(filter!F167-filter!U167)</f>
        <v>0.36838991100089369</v>
      </c>
      <c r="J167" s="53">
        <f>filter!B167</f>
        <v>13.119439105887082</v>
      </c>
      <c r="K167" s="53">
        <f>filter!Q167</f>
        <v>13.11049833133178</v>
      </c>
      <c r="L167" s="53">
        <f>(filter!B167-filter!Q167)*100</f>
        <v>0.89407745553025109</v>
      </c>
      <c r="M167" s="53">
        <f>filter!C167</f>
        <v>12.512509001840481</v>
      </c>
      <c r="N167" s="53">
        <f>filter!R167</f>
        <v>12.492051334211927</v>
      </c>
      <c r="O167" s="53">
        <f>(filter!C167-filter!R167)*100</f>
        <v>2.0457667628553722</v>
      </c>
      <c r="P167" s="53">
        <f>LN(RBA!G180)</f>
        <v>4.6239919402286791</v>
      </c>
      <c r="Q167" s="53">
        <f>(filter!D167-filter!S167)*100</f>
        <v>2.876543496592987</v>
      </c>
      <c r="R167" s="53">
        <f>LN(RBA!F180)</f>
        <v>4.6006588820027163</v>
      </c>
      <c r="S167" s="53">
        <f>RBA!F180/RBA!F176-1</f>
        <v>3.9034045291178598E-2</v>
      </c>
      <c r="T167" s="53">
        <f>filter!I167</f>
        <v>3.7811181845269966</v>
      </c>
      <c r="U167" s="53">
        <f>(filter!I167-AVERAGE(filter!$I$2:$I$179))</f>
        <v>-0.3125294236814522</v>
      </c>
      <c r="V167" s="53">
        <f>(filter!I167-filter!BA167)</f>
        <v>2.1614723619709233</v>
      </c>
      <c r="W167" s="53">
        <f>(filter!I167-filter!X167)</f>
        <v>0.82972142170576335</v>
      </c>
      <c r="X167" s="53">
        <f>LN(RBA!H180)</f>
        <v>4.7431914838854663</v>
      </c>
      <c r="Y167" s="53">
        <f>(RBA!H180/RBA!H176-1)*1</f>
        <v>1.5929203539823078E-2</v>
      </c>
      <c r="Z167" s="53">
        <f>filter!J167</f>
        <v>2.4464908069744213</v>
      </c>
      <c r="AA167" s="53">
        <f>(filter!J167-AVERAGE(filter!$J$2:$J$179))</f>
        <v>-1.5817177441434476</v>
      </c>
      <c r="AB167" s="53">
        <f>(filter!J167-filter!BB167)</f>
        <v>1.348242789783396</v>
      </c>
      <c r="AC167" s="53">
        <f>(filter!J167-filter!Y167)</f>
        <v>0.53871934021137857</v>
      </c>
      <c r="AD167" s="53">
        <f>filter!K167</f>
        <v>2.375</v>
      </c>
      <c r="AE167" s="53">
        <f>(filter!K167-AVERAGE(filter!$K$2:$K$179))</f>
        <v>-2.3678293208478358</v>
      </c>
      <c r="AF167" s="53">
        <f>(filter!K167-filter!BC167)</f>
        <v>3.1630488214763623</v>
      </c>
      <c r="AG167" s="53">
        <f>(filter!K167-filter!Z167)</f>
        <v>1.2248685808801227</v>
      </c>
      <c r="AH167" s="53">
        <f>filter!O167</f>
        <v>1.3416666666666668</v>
      </c>
      <c r="AI167" s="53">
        <f>(filter!O167-AVERAGE(filter!$O$2:$O$179))</f>
        <v>-2.6260008433098578</v>
      </c>
      <c r="AJ167" s="53">
        <f>(filter!O167-filter!BD167)</f>
        <v>2.1763195118964358</v>
      </c>
      <c r="AK167" s="53">
        <f>(filter!O167-filter!AD167)</f>
        <v>0.66118522422244952</v>
      </c>
      <c r="AL167" s="53">
        <f>LN(RBA!K180)</f>
        <v>7.9018848147940615</v>
      </c>
      <c r="AM167" s="53">
        <f>LN(RBA!L180)</f>
        <v>8.7701282169308978</v>
      </c>
      <c r="AN167" s="53">
        <f>(filter!L167-filter!AA167)*100</f>
        <v>-13.234395360167728</v>
      </c>
      <c r="AO167" s="53">
        <f>(filter!M167-filter!AB167)*100</f>
        <v>-2.1818398184832333</v>
      </c>
      <c r="AP167" s="53">
        <f>RBA!O180</f>
        <v>136.55830329030167</v>
      </c>
      <c r="AQ167" s="53">
        <f>RBA!Q180</f>
        <v>0.6989333333333333</v>
      </c>
      <c r="AR167" s="53">
        <f t="shared" si="15"/>
        <v>7.3228795020552932E-3</v>
      </c>
      <c r="AS167" s="53">
        <f t="shared" si="16"/>
        <v>1.4307516215185045</v>
      </c>
      <c r="AT167" s="53">
        <f t="shared" si="17"/>
        <v>-4.9167516537627014</v>
      </c>
      <c r="AU167" s="53">
        <f t="shared" si="14"/>
        <v>0.35819991564105025</v>
      </c>
      <c r="AV167" s="53">
        <f>RBA!T180*100</f>
        <v>0.89543847013802136</v>
      </c>
      <c r="AW167" s="53">
        <f>RBA!U180*100</f>
        <v>-2.5101979658786688</v>
      </c>
      <c r="AX167" s="53">
        <f t="shared" si="18"/>
        <v>0.89286431612477568</v>
      </c>
      <c r="AY167" s="53">
        <f t="shared" si="19"/>
        <v>-2.2467203750561882</v>
      </c>
      <c r="AZ167" s="53">
        <f>LN(RBA!K180)-LN(RBA!H180)</f>
        <v>3.1586933309085952</v>
      </c>
      <c r="BA167" s="53">
        <f t="shared" si="20"/>
        <v>1.4436037955425363</v>
      </c>
    </row>
    <row r="168" spans="1:53">
      <c r="A168" s="31">
        <v>43738</v>
      </c>
      <c r="B168" s="53">
        <f>filter!E168</f>
        <v>1.0066666666666666</v>
      </c>
      <c r="C168" s="53">
        <f>(RBA!B181-AVERAGE(RBA!$B$11:$B$192))</f>
        <v>-5.9900329670329642</v>
      </c>
      <c r="D168" s="53">
        <f>(filter!E168-filter!AY168)</f>
        <v>0.17100624728037661</v>
      </c>
      <c r="E168" s="52">
        <f>(filter!E168-filter!T168)</f>
        <v>0.15897260302825633</v>
      </c>
      <c r="F168" s="52">
        <f>filter!F168</f>
        <v>1.0233333333333332</v>
      </c>
      <c r="G168" s="53">
        <f>(RBA!C181-AVERAGE(RBA!$C$11:$C$192))</f>
        <v>-6.2383727978370818</v>
      </c>
      <c r="H168" s="53">
        <f>(filter!F168-filter!AZ168)</f>
        <v>0.14170878505395712</v>
      </c>
      <c r="I168" s="53">
        <f>(filter!F168-filter!U168)</f>
        <v>-1.1863305731522278E-2</v>
      </c>
      <c r="J168" s="53">
        <f>filter!B168</f>
        <v>13.127720999680765</v>
      </c>
      <c r="K168" s="53">
        <f>filter!Q168</f>
        <v>13.114877703480683</v>
      </c>
      <c r="L168" s="53">
        <f>(filter!B168-filter!Q168)*100</f>
        <v>1.2843296200081511</v>
      </c>
      <c r="M168" s="53">
        <f>filter!C168</f>
        <v>12.5127813089457</v>
      </c>
      <c r="N168" s="53">
        <f>filter!R168</f>
        <v>12.493795523849803</v>
      </c>
      <c r="O168" s="53">
        <f>(filter!C168-filter!R168)*100</f>
        <v>1.8985785095896546</v>
      </c>
      <c r="P168" s="53">
        <f>LN(RBA!G181)</f>
        <v>4.6376373761255927</v>
      </c>
      <c r="Q168" s="53">
        <f>(filter!D168-filter!S168)*100</f>
        <v>2.8212151246840733</v>
      </c>
      <c r="R168" s="53">
        <f>LN(RBA!F181)</f>
        <v>4.6087841979757371</v>
      </c>
      <c r="S168" s="53">
        <f>RBA!F181/RBA!F177-1</f>
        <v>3.6340172566675877E-2</v>
      </c>
      <c r="T168" s="53">
        <f>filter!I168</f>
        <v>3.2501263892082544</v>
      </c>
      <c r="U168" s="53">
        <f>(filter!I168-AVERAGE(filter!$I$2:$I$179))</f>
        <v>-0.84352121900019439</v>
      </c>
      <c r="V168" s="53">
        <f>(filter!I168-filter!BA168)</f>
        <v>1.6628204592750877</v>
      </c>
      <c r="W168" s="53">
        <f>(filter!I168-filter!X168)</f>
        <v>5.5862737826068987E-2</v>
      </c>
      <c r="X168" s="53">
        <f>LN(RBA!H181)</f>
        <v>4.7484043540739993</v>
      </c>
      <c r="Y168" s="53">
        <f>(RBA!H181/RBA!H177-1)*1</f>
        <v>1.6740088105726914E-2</v>
      </c>
      <c r="Z168" s="53">
        <f>filter!J168</f>
        <v>2.0851480754132843</v>
      </c>
      <c r="AA168" s="53">
        <f>(filter!J168-AVERAGE(filter!$J$2:$J$179))</f>
        <v>-1.9430604757045846</v>
      </c>
      <c r="AB168" s="53">
        <f>(filter!J168-filter!BB168)</f>
        <v>1.0252001959206489</v>
      </c>
      <c r="AC168" s="53">
        <f>(filter!J168-filter!Y168)</f>
        <v>4.3879619578926388E-2</v>
      </c>
      <c r="AD168" s="53">
        <f>filter!K168</f>
        <v>2.0416666666666665</v>
      </c>
      <c r="AE168" s="53">
        <f>(filter!K168-AVERAGE(filter!$K$2:$K$179))</f>
        <v>-2.7011626541811693</v>
      </c>
      <c r="AF168" s="53">
        <f>(filter!K168-filter!BC168)</f>
        <v>2.902014548827005</v>
      </c>
      <c r="AG168" s="53">
        <f>(filter!K168-filter!Z168)</f>
        <v>0.92389682485105551</v>
      </c>
      <c r="AH168" s="53">
        <f>filter!O168</f>
        <v>1.2305555555555554</v>
      </c>
      <c r="AI168" s="53">
        <f>(filter!O168-AVERAGE(filter!$O$2:$O$179))</f>
        <v>-2.7371119544209694</v>
      </c>
      <c r="AJ168" s="53">
        <f>(filter!O168-filter!BD168)</f>
        <v>2.127983830265145</v>
      </c>
      <c r="AK168" s="53">
        <f>(filter!O168-filter!AD168)</f>
        <v>0.56906052016664399</v>
      </c>
      <c r="AL168" s="53">
        <f>LN(RBA!K181)</f>
        <v>8.0328971910895071</v>
      </c>
      <c r="AM168" s="53">
        <f>LN(RBA!L181)</f>
        <v>8.7614928066591027</v>
      </c>
      <c r="AN168" s="53">
        <f>(filter!L168-filter!AA168)*100</f>
        <v>-3.8083489240035462</v>
      </c>
      <c r="AO168" s="53">
        <f>(filter!M168-filter!AB168)*100</f>
        <v>-4.4789573403139826</v>
      </c>
      <c r="AP168" s="53">
        <f>RBA!O181</f>
        <v>135.14611006661747</v>
      </c>
      <c r="AQ168" s="53">
        <f>RBA!Q181</f>
        <v>0.67870000000000008</v>
      </c>
      <c r="AR168" s="53">
        <f t="shared" si="15"/>
        <v>7.3993990615569384E-3</v>
      </c>
      <c r="AS168" s="53">
        <f t="shared" si="16"/>
        <v>1.4734050390452333</v>
      </c>
      <c r="AT168" s="53">
        <f t="shared" si="17"/>
        <v>-4.9063564899672638</v>
      </c>
      <c r="AU168" s="53">
        <f t="shared" si="14"/>
        <v>0.38757607527242427</v>
      </c>
      <c r="AV168" s="53">
        <f>RBA!T181*100</f>
        <v>1.039516379543759</v>
      </c>
      <c r="AW168" s="53">
        <f>RBA!U181*100</f>
        <v>-2.9376159631374077</v>
      </c>
      <c r="AX168" s="53">
        <f t="shared" si="18"/>
        <v>1.0369422255305132</v>
      </c>
      <c r="AY168" s="53">
        <f t="shared" si="19"/>
        <v>-2.674138372314927</v>
      </c>
      <c r="AZ168" s="53">
        <f>LN(RBA!K181)-LN(RBA!H181)</f>
        <v>3.2844928370155078</v>
      </c>
      <c r="BA168" s="53">
        <f t="shared" si="20"/>
        <v>12.57995061069126</v>
      </c>
    </row>
    <row r="169" spans="1:53">
      <c r="A169" s="31">
        <v>43830</v>
      </c>
      <c r="B169" s="53">
        <f>filter!E169</f>
        <v>0.7533333333333333</v>
      </c>
      <c r="C169" s="53">
        <f>(RBA!B182-AVERAGE(RBA!$B$11:$B$192))</f>
        <v>-6.243366300366298</v>
      </c>
      <c r="D169" s="53">
        <f>(filter!E169-filter!AY169)</f>
        <v>-3.3049443096265785E-3</v>
      </c>
      <c r="E169" s="52">
        <f>(filter!E169-filter!T169)</f>
        <v>-4.1830723332767494E-3</v>
      </c>
      <c r="F169" s="52">
        <f>filter!F169</f>
        <v>0.89666666666666661</v>
      </c>
      <c r="G169" s="53">
        <f>(RBA!C182-AVERAGE(RBA!$C$11:$C$192))</f>
        <v>-6.3650394645037487</v>
      </c>
      <c r="H169" s="53">
        <f>(filter!F169-filter!AZ169)</f>
        <v>9.6510139139685092E-2</v>
      </c>
      <c r="I169" s="53">
        <f>(filter!F169-filter!U169)</f>
        <v>-3.7039058958187265E-2</v>
      </c>
      <c r="J169" s="53">
        <f>filter!B169</f>
        <v>13.132873947333879</v>
      </c>
      <c r="K169" s="53">
        <f>filter!Q169</f>
        <v>13.119237177349744</v>
      </c>
      <c r="L169" s="53">
        <f>(filter!B169-filter!Q169)*100</f>
        <v>1.36367699841351</v>
      </c>
      <c r="M169" s="53">
        <f>filter!C169</f>
        <v>12.515500309441363</v>
      </c>
      <c r="N169" s="53">
        <f>filter!R169</f>
        <v>12.495476878921851</v>
      </c>
      <c r="O169" s="53">
        <f>(filter!C169-filter!R169)*100</f>
        <v>2.002343051951172</v>
      </c>
      <c r="P169" s="53">
        <f>LN(RBA!G182)</f>
        <v>4.5930976047538223</v>
      </c>
      <c r="Q169" s="53">
        <f>(filter!D169-filter!S169)*100</f>
        <v>-3.1349934704385518</v>
      </c>
      <c r="R169" s="53">
        <f>LN(RBA!F182)</f>
        <v>4.6025642916285197</v>
      </c>
      <c r="S169" s="53">
        <f>RBA!F182/RBA!F178-1</f>
        <v>2.065639907757455E-2</v>
      </c>
      <c r="T169" s="53">
        <f>filter!I169</f>
        <v>-2.4879625388868125</v>
      </c>
      <c r="U169" s="53">
        <f>(filter!I169-AVERAGE(filter!$I$2:$I$179))</f>
        <v>-6.5816101470952617</v>
      </c>
      <c r="V169" s="53">
        <f>(filter!I169-filter!BA169)</f>
        <v>-4.0429285761970721</v>
      </c>
      <c r="W169" s="53">
        <f>(filter!I169-filter!X169)</f>
        <v>-5.9539128540519624</v>
      </c>
      <c r="X169" s="53">
        <f>LN(RBA!H182)</f>
        <v>4.7553128444178112</v>
      </c>
      <c r="Y169" s="53">
        <f>(RBA!H182/RBA!H178-1)*1</f>
        <v>1.8404907975460238E-2</v>
      </c>
      <c r="Z169" s="53">
        <f>filter!J169</f>
        <v>2.7633961375246439</v>
      </c>
      <c r="AA169" s="53">
        <f>(filter!J169-AVERAGE(filter!$J$2:$J$179))</f>
        <v>-1.264812413593225</v>
      </c>
      <c r="AB169" s="53">
        <f>(filter!J169-filter!BB169)</f>
        <v>1.7417483957303985</v>
      </c>
      <c r="AC169" s="53">
        <f>(filter!J169-filter!Y169)</f>
        <v>0.56543916209804701</v>
      </c>
      <c r="AD169" s="53">
        <f>filter!K169</f>
        <v>1.625</v>
      </c>
      <c r="AE169" s="53">
        <f>(filter!K169-AVERAGE(filter!$K$2:$K$179))</f>
        <v>-3.1178293208478358</v>
      </c>
      <c r="AF169" s="53">
        <f>(filter!K169-filter!BC169)</f>
        <v>2.5576469428443147</v>
      </c>
      <c r="AG169" s="53">
        <f>(filter!K169-filter!Z169)</f>
        <v>0.5517673317286329</v>
      </c>
      <c r="AH169" s="53">
        <f>filter!O169</f>
        <v>1.0916666666666666</v>
      </c>
      <c r="AI169" s="53">
        <f>(filter!O169-AVERAGE(filter!$O$2:$O$179))</f>
        <v>-2.8760008433098578</v>
      </c>
      <c r="AJ169" s="53">
        <f>(filter!O169-filter!BD169)</f>
        <v>2.0518703708560775</v>
      </c>
      <c r="AK169" s="53">
        <f>(filter!O169-filter!AD169)</f>
        <v>0.45557874569210099</v>
      </c>
      <c r="AL169" s="53">
        <f>LN(RBA!K182)</f>
        <v>8.069192120783482</v>
      </c>
      <c r="AM169" s="53">
        <f>LN(RBA!L182)</f>
        <v>8.7724803180708317</v>
      </c>
      <c r="AN169" s="53">
        <f>(filter!L169-filter!AA169)*100</f>
        <v>-3.9766050830442268</v>
      </c>
      <c r="AO169" s="53">
        <f>(filter!M169-filter!AB169)*100</f>
        <v>-4.8565791902710487</v>
      </c>
      <c r="AP169" s="53">
        <f>RBA!O182</f>
        <v>134.82837217050576</v>
      </c>
      <c r="AQ169" s="53">
        <f>RBA!Q182</f>
        <v>0.69030000000000002</v>
      </c>
      <c r="AR169" s="53">
        <f t="shared" si="15"/>
        <v>7.4168365597070823E-3</v>
      </c>
      <c r="AS169" s="53">
        <f t="shared" si="16"/>
        <v>1.4486455164421266</v>
      </c>
      <c r="AT169" s="53">
        <f t="shared" si="17"/>
        <v>-4.9040026523735598</v>
      </c>
      <c r="AU169" s="53">
        <f t="shared" si="14"/>
        <v>0.37062899327270715</v>
      </c>
      <c r="AV169" s="53">
        <f>RBA!T182*100</f>
        <v>0.23538375937040001</v>
      </c>
      <c r="AW169" s="53">
        <f>RBA!U182*100</f>
        <v>1.6947081999717117</v>
      </c>
      <c r="AX169" s="53">
        <f t="shared" si="18"/>
        <v>0.23280960535715434</v>
      </c>
      <c r="AY169" s="53">
        <f t="shared" si="19"/>
        <v>1.9581857907941924</v>
      </c>
      <c r="AZ169" s="53">
        <f>LN(RBA!K182)-LN(RBA!H182)</f>
        <v>3.3138792763656708</v>
      </c>
      <c r="BA169" s="53">
        <f t="shared" si="20"/>
        <v>2.9386439350163052</v>
      </c>
    </row>
    <row r="170" spans="1:53">
      <c r="A170" s="31">
        <v>43921</v>
      </c>
      <c r="B170" s="53">
        <f>filter!E170</f>
        <v>0.64333333333333331</v>
      </c>
      <c r="C170" s="53">
        <f>(RBA!B183-AVERAGE(RBA!$B$11:$B$192))</f>
        <v>-6.3533663003662975</v>
      </c>
      <c r="D170" s="53">
        <f>(filter!E170-filter!AY170)</f>
        <v>-3.4282802566296455E-2</v>
      </c>
      <c r="E170" s="52">
        <f>(filter!E170-filter!T170)</f>
        <v>-2.3214057552447431E-2</v>
      </c>
      <c r="F170" s="52">
        <f>filter!F170</f>
        <v>0.77</v>
      </c>
      <c r="G170" s="53">
        <f>(RBA!C183-AVERAGE(RBA!$C$11:$C$192))</f>
        <v>-6.4917061311704156</v>
      </c>
      <c r="H170" s="53">
        <f>(filter!F170-filter!AZ170)</f>
        <v>5.1311493225413063E-2</v>
      </c>
      <c r="I170" s="53">
        <f>(filter!F170-filter!U170)</f>
        <v>-6.1579653400372969E-2</v>
      </c>
      <c r="J170" s="53">
        <f>filter!B170</f>
        <v>13.130617220530667</v>
      </c>
      <c r="K170" s="53">
        <f>filter!Q170</f>
        <v>13.123618320733387</v>
      </c>
      <c r="L170" s="53">
        <f>(filter!B170-filter!Q170)*100</f>
        <v>0.69988997972796341</v>
      </c>
      <c r="M170" s="53">
        <f>filter!C170</f>
        <v>12.500494454845013</v>
      </c>
      <c r="N170" s="53">
        <f>filter!R170</f>
        <v>12.497179356875407</v>
      </c>
      <c r="O170" s="53">
        <f>(filter!C170-filter!R170)*100</f>
        <v>0.33150979696063843</v>
      </c>
      <c r="P170" s="53">
        <f>LN(RBA!G183)</f>
        <v>4.5951198501345898</v>
      </c>
      <c r="Q170" s="53">
        <f>(filter!D170-filter!S170)*100</f>
        <v>-4.5175517842823254</v>
      </c>
      <c r="R170" s="53">
        <f>LN(RBA!F183)</f>
        <v>4.6076544821242509</v>
      </c>
      <c r="S170" s="53">
        <f>RBA!F183/RBA!F179-1</f>
        <v>1.6584415186214674E-2</v>
      </c>
      <c r="T170" s="53">
        <f>filter!I170</f>
        <v>2.0360761982923226</v>
      </c>
      <c r="U170" s="53">
        <f>(filter!I170-AVERAGE(filter!$I$2:$I$179))</f>
        <v>-2.0575714099161262</v>
      </c>
      <c r="V170" s="53">
        <f>(filter!I170-filter!BA170)</f>
        <v>0.51345005360496998</v>
      </c>
      <c r="W170" s="53">
        <f>(filter!I170-filter!X170)</f>
        <v>-1.7352347954686995</v>
      </c>
      <c r="X170" s="53">
        <f>LN(RBA!H183)</f>
        <v>4.7587492739163917</v>
      </c>
      <c r="Y170" s="53">
        <f>(RBA!H183/RBA!H179-1)*1</f>
        <v>2.1910604732690686E-2</v>
      </c>
      <c r="Z170" s="53">
        <f>filter!J170</f>
        <v>1.3745717994324389</v>
      </c>
      <c r="AA170" s="53">
        <f>(filter!J170-AVERAGE(filter!$J$2:$J$179))</f>
        <v>-2.65363675168543</v>
      </c>
      <c r="AB170" s="53">
        <f>(filter!J170-filter!BB170)</f>
        <v>0.39122419533658359</v>
      </c>
      <c r="AC170" s="53">
        <f>(filter!J170-filter!Y170)</f>
        <v>-1.0047483155273169</v>
      </c>
      <c r="AD170" s="53">
        <f>filter!K170</f>
        <v>1.125</v>
      </c>
      <c r="AE170" s="53">
        <f>(filter!K170-AVERAGE(filter!$K$2:$K$179))</f>
        <v>-3.6178293208478358</v>
      </c>
      <c r="AF170" s="53">
        <f>(filter!K170-filter!BC170)</f>
        <v>2.1299460035282909</v>
      </c>
      <c r="AG170" s="53">
        <f>(filter!K170-filter!Z170)</f>
        <v>0.10638037652755217</v>
      </c>
      <c r="AH170" s="53">
        <f>filter!O170</f>
        <v>0.7583333333333333</v>
      </c>
      <c r="AI170" s="53">
        <f>(filter!O170-AVERAGE(filter!$O$2:$O$179))</f>
        <v>-3.2093341766431913</v>
      </c>
      <c r="AJ170" s="53">
        <f>(filter!O170-filter!BD170)</f>
        <v>1.7813124670025648</v>
      </c>
      <c r="AK170" s="53">
        <f>(filter!O170-filter!AD170)</f>
        <v>0.15303543382959284</v>
      </c>
      <c r="AL170" s="53">
        <f>LN(RBA!K183)</f>
        <v>8.1242258597340538</v>
      </c>
      <c r="AM170" s="53">
        <f>LN(RBA!L183)</f>
        <v>8.7931538355472458</v>
      </c>
      <c r="AN170" s="53">
        <f>(filter!L170-filter!AA170)*100</f>
        <v>-2.3781048006540573</v>
      </c>
      <c r="AO170" s="53">
        <f>(filter!M170-filter!AB170)*100</f>
        <v>-4.3087402766323279</v>
      </c>
      <c r="AP170" s="53">
        <f>RBA!O183</f>
        <v>130.39914796201202</v>
      </c>
      <c r="AQ170" s="53">
        <f>RBA!Q183</f>
        <v>0.64743333333333331</v>
      </c>
      <c r="AR170" s="53">
        <f t="shared" si="15"/>
        <v>7.668761764389141E-3</v>
      </c>
      <c r="AS170" s="53">
        <f t="shared" si="16"/>
        <v>1.544560572517119</v>
      </c>
      <c r="AT170" s="53">
        <f t="shared" si="17"/>
        <v>-4.870600115437556</v>
      </c>
      <c r="AU170" s="53">
        <f t="shared" si="14"/>
        <v>0.43473945081215964</v>
      </c>
      <c r="AV170" s="53">
        <f>RBA!T183*100</f>
        <v>3.3402536936003813</v>
      </c>
      <c r="AW170" s="53">
        <f>RBA!U183*100</f>
        <v>-6.411045753945249</v>
      </c>
      <c r="AX170" s="53">
        <f t="shared" si="18"/>
        <v>3.3376795395871355</v>
      </c>
      <c r="AY170" s="53">
        <f t="shared" si="19"/>
        <v>-6.1475681631227683</v>
      </c>
      <c r="AZ170" s="53">
        <f>LN(RBA!K183)-LN(RBA!H183)</f>
        <v>3.3654765858176621</v>
      </c>
      <c r="BA170" s="53">
        <f t="shared" si="20"/>
        <v>5.1597309451991258</v>
      </c>
    </row>
    <row r="171" spans="1:53">
      <c r="A171" s="31">
        <v>44012</v>
      </c>
      <c r="B171" s="53">
        <f>filter!E171</f>
        <v>0.1466666666666667</v>
      </c>
      <c r="C171" s="53">
        <f>(RBA!B184-AVERAGE(RBA!$B$11:$B$192))</f>
        <v>-6.8500329670329645</v>
      </c>
      <c r="D171" s="53">
        <f>(filter!E171-filter!AY171)</f>
        <v>-0.45192732748963294</v>
      </c>
      <c r="E171" s="52">
        <f>(filter!E171-filter!T171)</f>
        <v>-0.42885344611707876</v>
      </c>
      <c r="F171" s="52">
        <f>filter!F171</f>
        <v>0.12333333333333334</v>
      </c>
      <c r="G171" s="53">
        <f>(RBA!C184-AVERAGE(RBA!$C$11:$C$192))</f>
        <v>-7.1383727978370821</v>
      </c>
      <c r="H171" s="53">
        <f>(filter!F171-filter!AZ171)</f>
        <v>-0.51388715268885909</v>
      </c>
      <c r="I171" s="53">
        <f>(filter!F171-filter!U171)</f>
        <v>-0.60657091103416916</v>
      </c>
      <c r="J171" s="53">
        <f>filter!B171</f>
        <v>13.057831256246278</v>
      </c>
      <c r="K171" s="53">
        <f>filter!Q171</f>
        <v>13.128071224407288</v>
      </c>
      <c r="L171" s="53">
        <f>(filter!B171-filter!Q171)*100</f>
        <v>-7.0239968161009969</v>
      </c>
      <c r="M171" s="53">
        <f>filter!C171</f>
        <v>12.371167504471138</v>
      </c>
      <c r="N171" s="53">
        <f>filter!R171</f>
        <v>12.498999429801884</v>
      </c>
      <c r="O171" s="53">
        <f>(filter!C171-filter!R171)*100</f>
        <v>-12.783192533074583</v>
      </c>
      <c r="P171" s="53">
        <f>LN(RBA!G184)</f>
        <v>4.5900565481780431</v>
      </c>
      <c r="Q171" s="53">
        <f>(filter!D171-filter!S171)*100</f>
        <v>-6.689448752543381</v>
      </c>
      <c r="R171" s="53">
        <f>LN(RBA!F184)</f>
        <v>4.5982535653339731</v>
      </c>
      <c r="S171" s="53">
        <f>RBA!F184/RBA!F180-1</f>
        <v>-2.4024262125568185E-3</v>
      </c>
      <c r="T171" s="53">
        <f>filter!I171</f>
        <v>-3.7603667161110801</v>
      </c>
      <c r="U171" s="53">
        <f>(filter!I171-AVERAGE(filter!$I$2:$I$179))</f>
        <v>-7.8540143243195288</v>
      </c>
      <c r="V171" s="53">
        <f>(filter!I171-filter!BA171)</f>
        <v>-5.2506529681755261</v>
      </c>
      <c r="W171" s="53">
        <f>(filter!I171-filter!X171)</f>
        <v>-7.8718454473379929</v>
      </c>
      <c r="X171" s="53">
        <f>LN(RBA!H184)</f>
        <v>4.7397010789456973</v>
      </c>
      <c r="Y171" s="53">
        <f>(RBA!H184/RBA!H180-1)*1</f>
        <v>-3.4843205574912606E-3</v>
      </c>
      <c r="Z171" s="53">
        <f>filter!J171</f>
        <v>-7.6192779882777453</v>
      </c>
      <c r="AA171" s="53">
        <f>(filter!J171-AVERAGE(filter!$J$2:$J$179))</f>
        <v>-11.647486539395615</v>
      </c>
      <c r="AB171" s="53">
        <f>(filter!J171-filter!BB171)</f>
        <v>-8.5643254546752097</v>
      </c>
      <c r="AC171" s="53">
        <f>(filter!J171-filter!Y171)</f>
        <v>-10.206472351607889</v>
      </c>
      <c r="AD171" s="53">
        <f>filter!K171</f>
        <v>0.125</v>
      </c>
      <c r="AE171" s="53">
        <f>(filter!K171-AVERAGE(filter!$K$2:$K$179))</f>
        <v>-4.6178293208478358</v>
      </c>
      <c r="AF171" s="53">
        <f>(filter!K171-filter!BC171)</f>
        <v>1.2022450642122671</v>
      </c>
      <c r="AG171" s="53">
        <f>(filter!K171-filter!Z171)</f>
        <v>-0.83137528698648644</v>
      </c>
      <c r="AH171" s="53">
        <f>filter!O171</f>
        <v>9.1666666666666674E-2</v>
      </c>
      <c r="AI171" s="53">
        <f>(filter!O171-AVERAGE(filter!$O$2:$O$179))</f>
        <v>-3.8760008433098578</v>
      </c>
      <c r="AJ171" s="53">
        <f>(filter!O171-filter!BD171)</f>
        <v>1.1774212298157192</v>
      </c>
      <c r="AK171" s="53">
        <f>(filter!O171-filter!AD171)</f>
        <v>-0.47878084132838772</v>
      </c>
      <c r="AL171" s="53">
        <f>LN(RBA!K184)</f>
        <v>8.2242664564006329</v>
      </c>
      <c r="AM171" s="53">
        <f>LN(RBA!L184)</f>
        <v>8.8464324760495199</v>
      </c>
      <c r="AN171" s="53">
        <f>(filter!L171-filter!AA171)*100</f>
        <v>3.6318755981135098</v>
      </c>
      <c r="AO171" s="53">
        <f>(filter!M171-filter!AB171)*100</f>
        <v>-0.54083688768074012</v>
      </c>
      <c r="AP171" s="53">
        <f>RBA!O184</f>
        <v>131.26943219097967</v>
      </c>
      <c r="AQ171" s="53">
        <f>RBA!Q184</f>
        <v>0.66959999999999997</v>
      </c>
      <c r="AR171" s="53">
        <f t="shared" si="15"/>
        <v>7.6179197495509247E-3</v>
      </c>
      <c r="AS171" s="53">
        <f t="shared" si="16"/>
        <v>1.4934289127837514</v>
      </c>
      <c r="AT171" s="53">
        <f t="shared" si="17"/>
        <v>-4.8772519453011212</v>
      </c>
      <c r="AU171" s="53">
        <f t="shared" si="14"/>
        <v>0.40107475980687146</v>
      </c>
      <c r="AV171" s="53">
        <f>RBA!T184*100</f>
        <v>-0.66518298635651618</v>
      </c>
      <c r="AW171" s="53">
        <f>RBA!U184*100</f>
        <v>3.3664691005288128</v>
      </c>
      <c r="AX171" s="53">
        <f t="shared" si="18"/>
        <v>-0.66775714036976186</v>
      </c>
      <c r="AY171" s="53">
        <f t="shared" si="19"/>
        <v>3.6299466913512934</v>
      </c>
      <c r="AZ171" s="53">
        <f>LN(RBA!K184)-LN(RBA!H184)</f>
        <v>3.4845653774549357</v>
      </c>
      <c r="BA171" s="53">
        <f t="shared" si="20"/>
        <v>11.908879163727359</v>
      </c>
    </row>
    <row r="172" spans="1:53">
      <c r="A172" s="31">
        <v>44104</v>
      </c>
      <c r="B172" s="53">
        <f>filter!E172</f>
        <v>0.13</v>
      </c>
      <c r="C172" s="53">
        <f>(RBA!B185-AVERAGE(RBA!$B$11:$B$192))</f>
        <v>-6.8666996336996311</v>
      </c>
      <c r="D172" s="53">
        <f>(filter!E172-filter!AY172)</f>
        <v>-0.38957185241296954</v>
      </c>
      <c r="E172" s="52">
        <f>(filter!E172-filter!T172)</f>
        <v>-0.35515315606235692</v>
      </c>
      <c r="F172" s="52">
        <f>filter!F172</f>
        <v>9.6666666666666679E-2</v>
      </c>
      <c r="G172" s="53">
        <f>(RBA!C185-AVERAGE(RBA!$C$11:$C$192))</f>
        <v>-7.1650394645037485</v>
      </c>
      <c r="H172" s="53">
        <f>(filter!F172-filter!AZ172)</f>
        <v>-0.45908579860313115</v>
      </c>
      <c r="I172" s="53">
        <f>(filter!F172-filter!U172)</f>
        <v>-0.53306016655228994</v>
      </c>
      <c r="J172" s="53">
        <f>filter!B172</f>
        <v>13.09217423654113</v>
      </c>
      <c r="K172" s="53">
        <f>filter!Q172</f>
        <v>13.132650353459491</v>
      </c>
      <c r="L172" s="53">
        <f>(filter!B172-filter!Q172)*100</f>
        <v>-4.0476116918361171</v>
      </c>
      <c r="M172" s="53">
        <f>filter!C172</f>
        <v>12.444124513577503</v>
      </c>
      <c r="N172" s="53">
        <f>filter!R172</f>
        <v>12.501035641728929</v>
      </c>
      <c r="O172" s="53">
        <f>(filter!C172-filter!R172)*100</f>
        <v>-5.6911128151426738</v>
      </c>
      <c r="P172" s="53">
        <f>LN(RBA!G185)</f>
        <v>4.6051701859880918</v>
      </c>
      <c r="Q172" s="53">
        <f>(filter!D172-filter!S172)*100</f>
        <v>-6.9198447216764158</v>
      </c>
      <c r="R172" s="53">
        <f>LN(RBA!F185)</f>
        <v>4.6087401596457722</v>
      </c>
      <c r="S172" s="53">
        <f>RBA!F185/RBA!F181-1</f>
        <v>-4.4037360291571126E-5</v>
      </c>
      <c r="T172" s="53">
        <f>filter!I172</f>
        <v>4.1946377247197315</v>
      </c>
      <c r="U172" s="53">
        <f>(filter!I172-AVERAGE(filter!$I$2:$I$179))</f>
        <v>0.10099011651128276</v>
      </c>
      <c r="V172" s="53">
        <f>(filter!I172-filter!BA172)</f>
        <v>2.7366913652781921</v>
      </c>
      <c r="W172" s="53">
        <f>(filter!I172-filter!X172)</f>
        <v>-0.29186432515303462</v>
      </c>
      <c r="X172" s="53">
        <f>LN(RBA!H185)</f>
        <v>4.7553128444178112</v>
      </c>
      <c r="Y172" s="53">
        <f>(RBA!H185/RBA!H181-1)*1</f>
        <v>6.9324090121316573E-3</v>
      </c>
      <c r="Z172" s="53">
        <f>filter!J172</f>
        <v>6.2447061888452859</v>
      </c>
      <c r="AA172" s="53">
        <f>(filter!J172-AVERAGE(filter!$J$2:$J$179))</f>
        <v>2.216497637727417</v>
      </c>
      <c r="AB172" s="53">
        <f>(filter!J172-filter!BB172)</f>
        <v>5.3379588601462116</v>
      </c>
      <c r="AC172" s="53">
        <f>(filter!J172-filter!Y172)</f>
        <v>3.4219179471084211</v>
      </c>
      <c r="AD172" s="53">
        <f>filter!K172</f>
        <v>0.125</v>
      </c>
      <c r="AE172" s="53">
        <f>(filter!K172-AVERAGE(filter!$K$2:$K$179))</f>
        <v>-4.6178293208478358</v>
      </c>
      <c r="AF172" s="53">
        <f>(filter!K172-filter!BC172)</f>
        <v>1.2745441248962432</v>
      </c>
      <c r="AG172" s="53">
        <f>(filter!K172-filter!Z172)</f>
        <v>-0.76401072611644549</v>
      </c>
      <c r="AH172" s="53">
        <f>filter!O172</f>
        <v>9.1666666666666674E-2</v>
      </c>
      <c r="AI172" s="53">
        <f>(filter!O172-AVERAGE(filter!$O$2:$O$179))</f>
        <v>-3.8760008433098578</v>
      </c>
      <c r="AJ172" s="53">
        <f>(filter!O172-filter!BD172)</f>
        <v>1.24019665929554</v>
      </c>
      <c r="AK172" s="53">
        <f>(filter!O172-filter!AD172)</f>
        <v>-0.44128826394660259</v>
      </c>
      <c r="AL172" s="53">
        <f>LN(RBA!K185)</f>
        <v>8.266663797772134</v>
      </c>
      <c r="AM172" s="53">
        <f>LN(RBA!L185)</f>
        <v>8.8715428138893415</v>
      </c>
      <c r="AN172" s="53">
        <f>(filter!L172-filter!AA172)*100</f>
        <v>3.8077299566559475</v>
      </c>
      <c r="AO172" s="53">
        <f>(filter!M172-filter!AB172)*100</f>
        <v>0.3751733860246631</v>
      </c>
      <c r="AP172" s="53">
        <f>RBA!O185</f>
        <v>139.84999366780161</v>
      </c>
      <c r="AQ172" s="53">
        <f>RBA!Q185</f>
        <v>0.72250000000000003</v>
      </c>
      <c r="AR172" s="53">
        <f t="shared" si="15"/>
        <v>7.1505187363496833E-3</v>
      </c>
      <c r="AS172" s="53">
        <f t="shared" si="16"/>
        <v>1.3840830449826989</v>
      </c>
      <c r="AT172" s="53">
        <f t="shared" si="17"/>
        <v>-4.9405703743694662</v>
      </c>
      <c r="AU172" s="53">
        <f t="shared" si="14"/>
        <v>0.32503785899554977</v>
      </c>
      <c r="AV172" s="53">
        <f>RBA!T185*100</f>
        <v>-6.3318429068345061</v>
      </c>
      <c r="AW172" s="53">
        <f>RBA!U185*100</f>
        <v>7.603690081132175</v>
      </c>
      <c r="AX172" s="53">
        <f t="shared" si="18"/>
        <v>-6.3344170608477519</v>
      </c>
      <c r="AY172" s="53">
        <f t="shared" si="19"/>
        <v>7.8671676719546557</v>
      </c>
      <c r="AZ172" s="53">
        <f>LN(RBA!K185)-LN(RBA!H185)</f>
        <v>3.5113509533543228</v>
      </c>
      <c r="BA172" s="53">
        <f t="shared" si="20"/>
        <v>2.6785575899387126</v>
      </c>
    </row>
    <row r="173" spans="1:53">
      <c r="A173" s="31">
        <v>44196</v>
      </c>
      <c r="B173" s="53">
        <f>filter!E173</f>
        <v>7.6666666666666675E-2</v>
      </c>
      <c r="C173" s="53">
        <f>(RBA!B186-AVERAGE(RBA!$B$11:$B$192))</f>
        <v>-6.9200329670329639</v>
      </c>
      <c r="D173" s="53">
        <f>(filter!E173-filter!AY173)</f>
        <v>-0.36388304400297278</v>
      </c>
      <c r="E173" s="52">
        <f>(filter!E173-filter!T173)</f>
        <v>-0.31923040535297798</v>
      </c>
      <c r="F173" s="52">
        <f>filter!F173</f>
        <v>3.6666666666666674E-2</v>
      </c>
      <c r="G173" s="53">
        <f>(RBA!C186-AVERAGE(RBA!$C$11:$C$192))</f>
        <v>-7.2250394645037481</v>
      </c>
      <c r="H173" s="53">
        <f>(filter!F173-filter!AZ173)</f>
        <v>-0.4376177778507348</v>
      </c>
      <c r="I173" s="53">
        <f>(filter!F173-filter!U173)</f>
        <v>-0.49504898116138701</v>
      </c>
      <c r="J173" s="53">
        <f>filter!B173</f>
        <v>13.125982819314636</v>
      </c>
      <c r="K173" s="53">
        <f>filter!Q173</f>
        <v>13.137366272997943</v>
      </c>
      <c r="L173" s="53">
        <f>(filter!B173-filter!Q173)*100</f>
        <v>-1.1383453683306399</v>
      </c>
      <c r="M173" s="53">
        <f>filter!C173</f>
        <v>12.489441680192128</v>
      </c>
      <c r="N173" s="53">
        <f>filter!R173</f>
        <v>12.503306641730857</v>
      </c>
      <c r="O173" s="53">
        <f>(filter!C173-filter!R173)*100</f>
        <v>-1.3864961538729403</v>
      </c>
      <c r="P173" s="53">
        <f>LN(RBA!G186)</f>
        <v>4.6596583712721609</v>
      </c>
      <c r="Q173" s="53">
        <f>(filter!D173-filter!S173)*100</f>
        <v>-3.2802070723144006</v>
      </c>
      <c r="R173" s="53">
        <f>LN(RBA!F186)</f>
        <v>4.6186103971712402</v>
      </c>
      <c r="S173" s="53">
        <f>RBA!F186/RBA!F182-1</f>
        <v>1.6175535650628792E-2</v>
      </c>
      <c r="T173" s="53">
        <f>filter!I173</f>
        <v>3.948095010187151</v>
      </c>
      <c r="U173" s="53">
        <f>(filter!I173-AVERAGE(filter!$I$2:$I$179))</f>
        <v>-0.14555259802129772</v>
      </c>
      <c r="V173" s="53">
        <f>(filter!I173-filter!BA173)</f>
        <v>2.5224885433685191</v>
      </c>
      <c r="W173" s="53">
        <f>(filter!I173-filter!X173)</f>
        <v>-0.94341455841678989</v>
      </c>
      <c r="X173" s="53">
        <f>LN(RBA!H186)</f>
        <v>4.7638818771429126</v>
      </c>
      <c r="Y173" s="53">
        <f>(RBA!H186/RBA!H182-1)*1</f>
        <v>8.6058519793459354E-3</v>
      </c>
      <c r="Z173" s="53">
        <f>filter!J173</f>
        <v>3.4276130900405466</v>
      </c>
      <c r="AA173" s="53">
        <f>(filter!J173-AVERAGE(filter!$J$2:$J$179))</f>
        <v>-0.60059546107732231</v>
      </c>
      <c r="AB173" s="53">
        <f>(filter!J173-filter!BB173)</f>
        <v>2.5591658990398622</v>
      </c>
      <c r="AC173" s="53">
        <f>(filter!J173-filter!Y173)</f>
        <v>0.3466818638812792</v>
      </c>
      <c r="AD173" s="53">
        <f>filter!K173</f>
        <v>0.125</v>
      </c>
      <c r="AE173" s="53">
        <f>(filter!K173-AVERAGE(filter!$K$2:$K$179))</f>
        <v>-4.6178293208478358</v>
      </c>
      <c r="AF173" s="53">
        <f>(filter!K173-filter!BC173)</f>
        <v>1.3468431855802212</v>
      </c>
      <c r="AG173" s="53">
        <f>(filter!K173-filter!Z173)</f>
        <v>-0.69351739861092132</v>
      </c>
      <c r="AH173" s="53">
        <f>filter!O173</f>
        <v>9.1666666666666674E-2</v>
      </c>
      <c r="AI173" s="53">
        <f>(filter!O173-AVERAGE(filter!$O$2:$O$179))</f>
        <v>-3.8760008433098578</v>
      </c>
      <c r="AJ173" s="53">
        <f>(filter!O173-filter!BD173)</f>
        <v>1.3029720887753609</v>
      </c>
      <c r="AK173" s="53">
        <f>(filter!O173-filter!AD173)</f>
        <v>-0.40227244683065005</v>
      </c>
      <c r="AL173" s="53">
        <f>LN(RBA!K186)</f>
        <v>8.3105229568795398</v>
      </c>
      <c r="AM173" s="53">
        <f>LN(RBA!L186)</f>
        <v>8.8895569793022435</v>
      </c>
      <c r="AN173" s="53">
        <f>(filter!L173-filter!AA173)*100</f>
        <v>4.0771008003288145</v>
      </c>
      <c r="AO173" s="53">
        <f>(filter!M173-filter!AB173)*100</f>
        <v>0.55222656936422254</v>
      </c>
      <c r="AP173" s="53">
        <f>RBA!O186</f>
        <v>139.07040171547021</v>
      </c>
      <c r="AQ173" s="53">
        <f>RBA!Q186</f>
        <v>0.73796666666666655</v>
      </c>
      <c r="AR173" s="53">
        <f t="shared" si="15"/>
        <v>7.1906026563865163E-3</v>
      </c>
      <c r="AS173" s="53">
        <f t="shared" si="16"/>
        <v>1.3550747549573154</v>
      </c>
      <c r="AT173" s="53">
        <f t="shared" si="17"/>
        <v>-4.9349802920710184</v>
      </c>
      <c r="AU173" s="53">
        <f t="shared" si="14"/>
        <v>0.30385662252006762</v>
      </c>
      <c r="AV173" s="53">
        <f>RBA!T186*100</f>
        <v>0.55900822984478182</v>
      </c>
      <c r="AW173" s="53">
        <f>RBA!U186*100</f>
        <v>2.1181236475482201</v>
      </c>
      <c r="AX173" s="53">
        <f t="shared" si="18"/>
        <v>0.55643407583153615</v>
      </c>
      <c r="AY173" s="53">
        <f t="shared" si="19"/>
        <v>2.3816012383707008</v>
      </c>
      <c r="AZ173" s="53">
        <f>LN(RBA!K186)-LN(RBA!H186)</f>
        <v>3.5466410797366272</v>
      </c>
      <c r="BA173" s="53">
        <f t="shared" si="20"/>
        <v>3.5290126382304443</v>
      </c>
    </row>
    <row r="174" spans="1:53">
      <c r="A174" s="31">
        <v>44286</v>
      </c>
      <c r="B174" s="53">
        <f>filter!E174</f>
        <v>0.03</v>
      </c>
      <c r="C174" s="53">
        <f>(RBA!B187-AVERAGE(RBA!$B$11:$B$192))</f>
        <v>-6.9666996336996307</v>
      </c>
      <c r="D174" s="53">
        <f>(filter!E174-filter!AY174)</f>
        <v>-0.3315275689263093</v>
      </c>
      <c r="E174" s="52">
        <f>(filter!E174-filter!T174)</f>
        <v>-0.27798044123109911</v>
      </c>
      <c r="F174" s="52">
        <f>filter!F174</f>
        <v>1.6666666666666666E-2</v>
      </c>
      <c r="G174" s="53">
        <f>(RBA!C187-AVERAGE(RBA!$C$11:$C$192))</f>
        <v>-7.2450394645037486</v>
      </c>
      <c r="H174" s="53">
        <f>(filter!F174-filter!AZ174)</f>
        <v>-0.37614975709834025</v>
      </c>
      <c r="I174" s="53">
        <f>(filter!F174-filter!U174)</f>
        <v>-0.41953908679735002</v>
      </c>
      <c r="J174" s="53">
        <f>filter!B174</f>
        <v>13.145265119049503</v>
      </c>
      <c r="K174" s="53">
        <f>filter!Q174</f>
        <v>13.142204250557512</v>
      </c>
      <c r="L174" s="53">
        <f>(filter!B174-filter!Q174)*100</f>
        <v>0.30608684919908313</v>
      </c>
      <c r="M174" s="53">
        <f>filter!C174</f>
        <v>12.501101414794983</v>
      </c>
      <c r="N174" s="53">
        <f>filter!R174</f>
        <v>12.505795509426887</v>
      </c>
      <c r="O174" s="53">
        <f>(filter!C174-filter!R174)*100</f>
        <v>-0.46940946319047328</v>
      </c>
      <c r="P174" s="53">
        <f>LN(RBA!G187)</f>
        <v>4.7344425216922303</v>
      </c>
      <c r="Q174" s="53">
        <f>(filter!D174-filter!S174)*100</f>
        <v>2.3347027133164389</v>
      </c>
      <c r="R174" s="53">
        <f>LN(RBA!F187)</f>
        <v>4.6384086733418943</v>
      </c>
      <c r="S174" s="53">
        <f>RBA!F187/RBA!F183-1</f>
        <v>3.1231986850427162E-2</v>
      </c>
      <c r="T174" s="53">
        <f>filter!I174</f>
        <v>7.9193104682615072</v>
      </c>
      <c r="U174" s="53">
        <f>(filter!I174-AVERAGE(filter!$I$2:$I$179))</f>
        <v>3.8256628600530584</v>
      </c>
      <c r="V174" s="53">
        <f>(filter!I174-filter!BA174)</f>
        <v>6.5260438940657819</v>
      </c>
      <c r="W174" s="53">
        <f>(filter!I174-filter!X174)</f>
        <v>2.5978629771389334</v>
      </c>
      <c r="X174" s="53">
        <f>LN(RBA!H187)</f>
        <v>4.7698368075433253</v>
      </c>
      <c r="Y174" s="53">
        <f>(RBA!H187/RBA!H183-1)*1</f>
        <v>1.1149228130360234E-2</v>
      </c>
      <c r="Z174" s="53">
        <f>filter!J174</f>
        <v>2.3819721601652142</v>
      </c>
      <c r="AA174" s="53">
        <f>(filter!J174-AVERAGE(filter!$J$2:$J$179))</f>
        <v>-1.6462363909526547</v>
      </c>
      <c r="AB174" s="53">
        <f>(filter!J174-filter!BB174)</f>
        <v>1.5518251068629199</v>
      </c>
      <c r="AC174" s="53">
        <f>(filter!J174-filter!Y174)</f>
        <v>-0.97661933112842947</v>
      </c>
      <c r="AD174" s="53">
        <f>filter!K174</f>
        <v>0.125</v>
      </c>
      <c r="AE174" s="53">
        <f>(filter!K174-AVERAGE(filter!$K$2:$K$179))</f>
        <v>-4.6178293208478358</v>
      </c>
      <c r="AF174" s="53">
        <f>(filter!K174-filter!BC174)</f>
        <v>1.4191422462641974</v>
      </c>
      <c r="AG174" s="53">
        <f>(filter!K174-filter!Z174)</f>
        <v>-0.6214092555146874</v>
      </c>
      <c r="AH174" s="53">
        <f>filter!O174</f>
        <v>9.1666666666666674E-2</v>
      </c>
      <c r="AI174" s="53">
        <f>(filter!O174-AVERAGE(filter!$O$2:$O$179))</f>
        <v>-3.8760008433098578</v>
      </c>
      <c r="AJ174" s="53">
        <f>(filter!O174-filter!BD174)</f>
        <v>1.3657475182551817</v>
      </c>
      <c r="AK174" s="53">
        <f>(filter!O174-filter!AD174)</f>
        <v>-0.36257653095449516</v>
      </c>
      <c r="AL174" s="53">
        <f>LN(RBA!K187)</f>
        <v>8.3534773105637967</v>
      </c>
      <c r="AM174" s="53">
        <f>LN(RBA!L187)</f>
        <v>8.9046298254871896</v>
      </c>
      <c r="AN174" s="53">
        <f>(filter!L174-filter!AA174)*100</f>
        <v>4.2180812042611038</v>
      </c>
      <c r="AO174" s="53">
        <f>(filter!M174-filter!AB174)*100</f>
        <v>0.4112965001951352</v>
      </c>
      <c r="AP174" s="53">
        <f>RBA!O187</f>
        <v>145.37684042897666</v>
      </c>
      <c r="AQ174" s="53">
        <f>RBA!Q187</f>
        <v>0.76919999999999999</v>
      </c>
      <c r="AR174" s="53">
        <f t="shared" si="15"/>
        <v>6.8786747397261427E-3</v>
      </c>
      <c r="AS174" s="53">
        <f t="shared" si="16"/>
        <v>1.3000520020800832</v>
      </c>
      <c r="AT174" s="53">
        <f t="shared" si="17"/>
        <v>-4.9793292706312755</v>
      </c>
      <c r="AU174" s="53">
        <f t="shared" si="14"/>
        <v>0.26240426526751237</v>
      </c>
      <c r="AV174" s="53">
        <f>RBA!T187*100</f>
        <v>-4.4348978560257102</v>
      </c>
      <c r="AW174" s="53">
        <f>RBA!U187*100</f>
        <v>4.1452357252555192</v>
      </c>
      <c r="AX174" s="53">
        <f t="shared" si="18"/>
        <v>-4.437472010038956</v>
      </c>
      <c r="AY174" s="53">
        <f t="shared" si="19"/>
        <v>4.4087133160779999</v>
      </c>
      <c r="AZ174" s="53">
        <f>LN(RBA!K187)-LN(RBA!H187)</f>
        <v>3.5836405030204714</v>
      </c>
      <c r="BA174" s="53">
        <f t="shared" si="20"/>
        <v>3.6999423283844202</v>
      </c>
    </row>
    <row r="175" spans="1:53">
      <c r="A175" s="31">
        <v>44377</v>
      </c>
      <c r="B175" s="53">
        <f>filter!E175</f>
        <v>0.03</v>
      </c>
      <c r="C175" s="53">
        <f>(RBA!B188-AVERAGE(RBA!$B$11:$B$192))</f>
        <v>-6.9666996336996307</v>
      </c>
      <c r="D175" s="53">
        <f>(filter!E175-filter!AY175)</f>
        <v>-0.25250542718297919</v>
      </c>
      <c r="E175" s="52">
        <f>(filter!E175-filter!T175)</f>
        <v>-0.19143232526886522</v>
      </c>
      <c r="F175" s="52">
        <f>filter!F175</f>
        <v>3.6666666666666667E-2</v>
      </c>
      <c r="G175" s="53">
        <f>(RBA!C188-AVERAGE(RBA!$C$11:$C$192))</f>
        <v>-7.2250394645037481</v>
      </c>
      <c r="H175" s="53">
        <f>(filter!F175-filter!AZ175)</f>
        <v>-0.27468173634594567</v>
      </c>
      <c r="I175" s="53">
        <f>(filter!F175-filter!U175)</f>
        <v>-0.30655614311617596</v>
      </c>
      <c r="J175" s="53">
        <f>filter!B175</f>
        <v>13.151131575938972</v>
      </c>
      <c r="K175" s="53">
        <f>filter!Q175</f>
        <v>13.147142439014516</v>
      </c>
      <c r="L175" s="53">
        <f>(filter!B175-filter!Q175)*100</f>
        <v>0.39891369244564601</v>
      </c>
      <c r="M175" s="53">
        <f>filter!C175</f>
        <v>12.511433768554898</v>
      </c>
      <c r="N175" s="53">
        <f>filter!R175</f>
        <v>12.508476658835274</v>
      </c>
      <c r="O175" s="53">
        <f>(filter!C175-filter!R175)*100</f>
        <v>0.29571097196239293</v>
      </c>
      <c r="P175" s="53">
        <f>LN(RBA!G188)</f>
        <v>4.8007369695320667</v>
      </c>
      <c r="Q175" s="53">
        <f>(filter!D175-filter!S175)*100</f>
        <v>7.0614647445888856</v>
      </c>
      <c r="R175" s="53">
        <f>LN(RBA!F188)</f>
        <v>4.6591830961283005</v>
      </c>
      <c r="S175" s="53">
        <f>RBA!F188/RBA!F184-1</f>
        <v>6.2824015184069548E-2</v>
      </c>
      <c r="T175" s="53">
        <f>filter!I175</f>
        <v>8.3097691145624051</v>
      </c>
      <c r="U175" s="53">
        <f>(filter!I175-AVERAGE(filter!$I$2:$I$179))</f>
        <v>4.2161215063539563</v>
      </c>
      <c r="V175" s="53">
        <f>(filter!I175-filter!BA175)</f>
        <v>6.9488424329895864</v>
      </c>
      <c r="W175" s="53">
        <f>(filter!I175-filter!X175)</f>
        <v>2.5390967275306151</v>
      </c>
      <c r="X175" s="53">
        <f>LN(RBA!H188)</f>
        <v>4.7774414069285447</v>
      </c>
      <c r="Y175" s="53">
        <f>(RBA!H188/RBA!H184-1)*1</f>
        <v>3.8461538461538325E-2</v>
      </c>
      <c r="Z175" s="53">
        <f>filter!J175</f>
        <v>3.0418397540876851</v>
      </c>
      <c r="AA175" s="53">
        <f>(filter!J175-AVERAGE(filter!$J$2:$J$179))</f>
        <v>-0.98636879703018376</v>
      </c>
      <c r="AB175" s="53">
        <f>(filter!J175-filter!BB175)</f>
        <v>2.2499928384837808</v>
      </c>
      <c r="AC175" s="53">
        <f>(filter!J175-filter!Y175)</f>
        <v>-0.61111413391352443</v>
      </c>
      <c r="AD175" s="53">
        <f>filter!K175</f>
        <v>0.125</v>
      </c>
      <c r="AE175" s="53">
        <f>(filter!K175-AVERAGE(filter!$K$2:$K$179))</f>
        <v>-4.6178293208478358</v>
      </c>
      <c r="AF175" s="53">
        <f>(filter!K175-filter!BC175)</f>
        <v>1.4914413069481736</v>
      </c>
      <c r="AG175" s="53">
        <f>(filter!K175-filter!Z175)</f>
        <v>-0.54876679949838503</v>
      </c>
      <c r="AH175" s="53">
        <f>filter!O175</f>
        <v>9.1666666666666674E-2</v>
      </c>
      <c r="AI175" s="53">
        <f>(filter!O175-AVERAGE(filter!$O$2:$O$179))</f>
        <v>-3.8760008433098578</v>
      </c>
      <c r="AJ175" s="53">
        <f>(filter!O175-filter!BD175)</f>
        <v>1.4285229477350025</v>
      </c>
      <c r="AK175" s="53">
        <f>(filter!O175-filter!AD175)</f>
        <v>-0.32279223701283366</v>
      </c>
      <c r="AL175" s="53">
        <f>LN(RBA!K188)</f>
        <v>8.3856255835892366</v>
      </c>
      <c r="AM175" s="53">
        <f>LN(RBA!L188)</f>
        <v>8.9163539353828849</v>
      </c>
      <c r="AN175" s="53">
        <f>(filter!L175-filter!AA175)*100</f>
        <v>3.2527508479203604</v>
      </c>
      <c r="AO175" s="53">
        <f>(filter!M175-filter!AB175)*100</f>
        <v>-8.3215151256865738E-2</v>
      </c>
      <c r="AP175" s="53">
        <f>RBA!O188</f>
        <v>145.21208022910744</v>
      </c>
      <c r="AQ175" s="53">
        <f>RBA!Q188</f>
        <v>0.76729999999999998</v>
      </c>
      <c r="AR175" s="53">
        <f t="shared" si="15"/>
        <v>6.8864794059988422E-3</v>
      </c>
      <c r="AS175" s="53">
        <f t="shared" si="16"/>
        <v>1.3032712107389548</v>
      </c>
      <c r="AT175" s="53">
        <f t="shared" si="17"/>
        <v>-4.9781952961001643</v>
      </c>
      <c r="AU175" s="53">
        <f t="shared" si="14"/>
        <v>0.26487741979851753</v>
      </c>
      <c r="AV175" s="53">
        <f>RBA!T188*100</f>
        <v>0.11339745311111926</v>
      </c>
      <c r="AW175" s="53">
        <f>RBA!U188*100</f>
        <v>-0.24731545310051617</v>
      </c>
      <c r="AX175" s="53">
        <f t="shared" si="18"/>
        <v>0.11082329909787357</v>
      </c>
      <c r="AY175" s="53">
        <f t="shared" si="19"/>
        <v>1.6162137721964509E-2</v>
      </c>
      <c r="AZ175" s="53">
        <f>LN(RBA!K188)-LN(RBA!H188)</f>
        <v>3.6081841766606919</v>
      </c>
      <c r="BA175" s="53">
        <f t="shared" si="20"/>
        <v>2.4543673640220476</v>
      </c>
    </row>
    <row r="176" spans="1:53">
      <c r="A176" s="31">
        <v>44469</v>
      </c>
      <c r="B176" s="53">
        <f>filter!E176</f>
        <v>0.03</v>
      </c>
      <c r="C176" s="53">
        <f>(RBA!B189-AVERAGE(RBA!$B$11:$B$192))</f>
        <v>-6.9666996336996307</v>
      </c>
      <c r="D176" s="53">
        <f>(filter!E176-filter!AY176)</f>
        <v>-0.17348328543964911</v>
      </c>
      <c r="E176" s="52">
        <f>(filter!E176-filter!T176)</f>
        <v>-0.1061080479293183</v>
      </c>
      <c r="F176" s="52">
        <f>filter!F176</f>
        <v>1.3333333333333334E-2</v>
      </c>
      <c r="G176" s="53">
        <f>(RBA!C189-AVERAGE(RBA!$C$11:$C$192))</f>
        <v>-7.2483727978370815</v>
      </c>
      <c r="H176" s="53">
        <f>(filter!F176-filter!AZ176)</f>
        <v>-0.21654704892688445</v>
      </c>
      <c r="I176" s="53">
        <f>(filter!F176-filter!U176)</f>
        <v>-0.2391969311779468</v>
      </c>
      <c r="J176" s="53">
        <f>filter!B176</f>
        <v>13.13266414189796</v>
      </c>
      <c r="K176" s="53">
        <f>filter!Q176</f>
        <v>13.152160904288078</v>
      </c>
      <c r="L176" s="53">
        <f>(filter!B176-filter!Q176)*100</f>
        <v>-1.9496762390117439</v>
      </c>
      <c r="M176" s="53">
        <f>filter!C176</f>
        <v>12.462770888371038</v>
      </c>
      <c r="N176" s="53">
        <f>filter!R176</f>
        <v>12.51132157016513</v>
      </c>
      <c r="O176" s="53">
        <f>(filter!C176-filter!R176)*100</f>
        <v>-4.8550681794091943</v>
      </c>
      <c r="P176" s="53">
        <f>LN(RBA!G189)</f>
        <v>4.8072943700782256</v>
      </c>
      <c r="Q176" s="53">
        <f>(filter!D176-filter!S176)*100</f>
        <v>5.789032241958747</v>
      </c>
      <c r="R176" s="53">
        <f>LN(RBA!F189)</f>
        <v>4.6749792038415166</v>
      </c>
      <c r="S176" s="53">
        <f>RBA!F189/RBA!F185-1</f>
        <v>6.8482101085276526E-2</v>
      </c>
      <c r="T176" s="53">
        <f>filter!I176</f>
        <v>6.318443085286658</v>
      </c>
      <c r="U176" s="53">
        <f>(filter!I176-AVERAGE(filter!$I$2:$I$179))</f>
        <v>2.2247954770782092</v>
      </c>
      <c r="V176" s="53">
        <f>(filter!I176-filter!BA176)</f>
        <v>4.9898562963367468</v>
      </c>
      <c r="W176" s="53">
        <f>(filter!I176-filter!X176)</f>
        <v>8.3278594991232247E-2</v>
      </c>
      <c r="X176" s="53">
        <f>LN(RBA!H189)</f>
        <v>4.7849886125639278</v>
      </c>
      <c r="Y176" s="53">
        <f>(RBA!H189/RBA!H185-1)*1</f>
        <v>3.0120481927710774E-2</v>
      </c>
      <c r="Z176" s="53">
        <f>filter!J176</f>
        <v>3.0188822541531617</v>
      </c>
      <c r="AA176" s="53">
        <f>(filter!J176-AVERAGE(filter!$J$2:$J$179))</f>
        <v>-1.0093262969647072</v>
      </c>
      <c r="AB176" s="53">
        <f>(filter!J176-filter!BB176)</f>
        <v>2.2653354762476474</v>
      </c>
      <c r="AC176" s="53">
        <f>(filter!J176-filter!Y176)</f>
        <v>-0.94171062590806498</v>
      </c>
      <c r="AD176" s="53">
        <f>filter!K176</f>
        <v>0.125</v>
      </c>
      <c r="AE176" s="53">
        <f>(filter!K176-AVERAGE(filter!$K$2:$K$179))</f>
        <v>-4.6178293208478358</v>
      </c>
      <c r="AF176" s="53">
        <f>(filter!K176-filter!BC176)</f>
        <v>1.5637403676321497</v>
      </c>
      <c r="AG176" s="53">
        <f>(filter!K176-filter!Z176)</f>
        <v>-0.4762821524479588</v>
      </c>
      <c r="AH176" s="53">
        <f>filter!O176</f>
        <v>9.1666666666666674E-2</v>
      </c>
      <c r="AI176" s="53">
        <f>(filter!O176-AVERAGE(filter!$O$2:$O$179))</f>
        <v>-3.8760008433098578</v>
      </c>
      <c r="AJ176" s="53">
        <f>(filter!O176-filter!BD176)</f>
        <v>1.4912983772148234</v>
      </c>
      <c r="AK176" s="53">
        <f>(filter!O176-filter!AD176)</f>
        <v>-0.2832846753685147</v>
      </c>
      <c r="AL176" s="53">
        <f>LN(RBA!K189)</f>
        <v>8.432097070062138</v>
      </c>
      <c r="AM176" s="53">
        <f>LN(RBA!L189)</f>
        <v>8.9448207546145362</v>
      </c>
      <c r="AN176" s="53">
        <f>(filter!L176-filter!AA176)*100</f>
        <v>3.7036100442161768</v>
      </c>
      <c r="AO176" s="53">
        <f>(filter!M176-filter!AB176)*100</f>
        <v>1.0827224935715307</v>
      </c>
      <c r="AP176" s="53">
        <f>RBA!O189</f>
        <v>140.07927563139469</v>
      </c>
      <c r="AQ176" s="53">
        <f>RBA!Q189</f>
        <v>0.73073333333333335</v>
      </c>
      <c r="AR176" s="53">
        <f t="shared" si="15"/>
        <v>7.1388147568053175E-3</v>
      </c>
      <c r="AS176" s="53">
        <f t="shared" si="16"/>
        <v>1.3684882766170969</v>
      </c>
      <c r="AT176" s="53">
        <f t="shared" si="17"/>
        <v>-4.9422085168576775</v>
      </c>
      <c r="AU176" s="53">
        <f t="shared" si="14"/>
        <v>0.31370668286862369</v>
      </c>
      <c r="AV176" s="53">
        <f>RBA!T189*100</f>
        <v>3.5986779242486833</v>
      </c>
      <c r="AW176" s="53">
        <f>RBA!U189*100</f>
        <v>-4.8829263070106155</v>
      </c>
      <c r="AX176" s="53">
        <f t="shared" si="18"/>
        <v>3.5961037702354375</v>
      </c>
      <c r="AY176" s="53">
        <f t="shared" si="19"/>
        <v>-4.6194487161881348</v>
      </c>
      <c r="AZ176" s="53">
        <f>LN(RBA!K189)-LN(RBA!H189)</f>
        <v>3.6471084574982102</v>
      </c>
      <c r="BA176" s="53">
        <f t="shared" si="20"/>
        <v>3.892428083751831</v>
      </c>
    </row>
    <row r="177" spans="1:53">
      <c r="A177" s="31">
        <v>44561</v>
      </c>
      <c r="B177" s="53">
        <f>filter!E177</f>
        <v>3.6666666666666674E-2</v>
      </c>
      <c r="C177" s="53">
        <f>(RBA!B190-AVERAGE(RBA!$B$11:$B$192))</f>
        <v>-6.9600329670329639</v>
      </c>
      <c r="D177" s="53">
        <f>(filter!E177-filter!AY177)</f>
        <v>-8.7794477029652318E-2</v>
      </c>
      <c r="E177" s="52">
        <f>(filter!E177-filter!T177)</f>
        <v>-1.5076621138874084E-2</v>
      </c>
      <c r="F177" s="52">
        <f>filter!F177</f>
        <v>4.6666666666666669E-2</v>
      </c>
      <c r="G177" s="53">
        <f>(RBA!C190-AVERAGE(RBA!$C$11:$C$192))</f>
        <v>-7.2150394645037483</v>
      </c>
      <c r="H177" s="53">
        <f>(filter!F177-filter!AZ177)</f>
        <v>-0.10174569484115656</v>
      </c>
      <c r="I177" s="53">
        <f>(filter!F177-filter!U177)</f>
        <v>-0.11703330111996338</v>
      </c>
      <c r="J177" s="53">
        <f>filter!B177</f>
        <v>13.170475216325105</v>
      </c>
      <c r="K177" s="53">
        <f>filter!Q177</f>
        <v>13.157242205507897</v>
      </c>
      <c r="L177" s="53">
        <f>(filter!B177-filter!Q177)*100</f>
        <v>1.3233010817208068</v>
      </c>
      <c r="M177" s="53">
        <f>filter!C177</f>
        <v>12.526186815538569</v>
      </c>
      <c r="N177" s="53">
        <f>filter!R177</f>
        <v>12.514303571819136</v>
      </c>
      <c r="O177" s="53">
        <f>(filter!C177-filter!R177)*100</f>
        <v>1.1883243719433167</v>
      </c>
      <c r="P177" s="53">
        <f>LN(RBA!G190)</f>
        <v>4.7553128444178112</v>
      </c>
      <c r="Q177" s="53">
        <f>(filter!D177-filter!S177)*100</f>
        <v>-1.3535084095287253</v>
      </c>
      <c r="R177" s="53">
        <f>LN(RBA!F190)</f>
        <v>4.6729747527645884</v>
      </c>
      <c r="S177" s="53">
        <f>RBA!F190/RBA!F186-1</f>
        <v>5.5869243942505697E-2</v>
      </c>
      <c r="T177" s="53">
        <f>filter!I177</f>
        <v>-0.80178043077151351</v>
      </c>
      <c r="U177" s="53">
        <f>(filter!I177-AVERAGE(filter!$I$2:$I$179))</f>
        <v>-4.8954280389799623</v>
      </c>
      <c r="V177" s="53">
        <f>(filter!I177-filter!BA177)</f>
        <v>-2.0980273270985181</v>
      </c>
      <c r="W177" s="53">
        <f>(filter!I177-filter!X177)</f>
        <v>-7.5142714011035379</v>
      </c>
      <c r="X177" s="53">
        <f>LN(RBA!H190)</f>
        <v>4.7982668159500044</v>
      </c>
      <c r="Y177" s="53">
        <f>(RBA!H190/RBA!H186-1)*1</f>
        <v>3.4982935153583528E-2</v>
      </c>
      <c r="Z177" s="53">
        <f>filter!J177</f>
        <v>5.3112813544307924</v>
      </c>
      <c r="AA177" s="53">
        <f>(filter!J177-AVERAGE(filter!$J$2:$J$179))</f>
        <v>1.2830728033129235</v>
      </c>
      <c r="AB177" s="53">
        <f>(filter!J177-filter!BB177)</f>
        <v>4.5960347142236682</v>
      </c>
      <c r="AC177" s="53">
        <f>(filter!J177-filter!Y177)</f>
        <v>1.0335803695115331</v>
      </c>
      <c r="AD177" s="53">
        <f>filter!K177</f>
        <v>0.125</v>
      </c>
      <c r="AE177" s="53">
        <f>(filter!K177-AVERAGE(filter!$K$2:$K$179))</f>
        <v>-4.6178293208478358</v>
      </c>
      <c r="AF177" s="53">
        <f>(filter!K177-filter!BC177)</f>
        <v>1.6360394283161259</v>
      </c>
      <c r="AG177" s="53">
        <f>(filter!K177-filter!Z177)</f>
        <v>-0.40430445699966677</v>
      </c>
      <c r="AH177" s="53">
        <f>filter!O177</f>
        <v>9.1666666666666674E-2</v>
      </c>
      <c r="AI177" s="53">
        <f>(filter!O177-AVERAGE(filter!$O$2:$O$179))</f>
        <v>-3.8760008433098578</v>
      </c>
      <c r="AJ177" s="53">
        <f>(filter!O177-filter!BD177)</f>
        <v>1.5540738066946442</v>
      </c>
      <c r="AK177" s="53">
        <f>(filter!O177-filter!AD177)</f>
        <v>-0.24421721123625428</v>
      </c>
      <c r="AL177" s="53">
        <f>LN(RBA!K190)</f>
        <v>8.4771939833143826</v>
      </c>
      <c r="AM177" s="53">
        <f>LN(RBA!L190)</f>
        <v>8.9711775698625562</v>
      </c>
      <c r="AN177" s="53">
        <f>(filter!L177-filter!AA177)*100</f>
        <v>4.008418059338581</v>
      </c>
      <c r="AO177" s="53">
        <f>(filter!M177-filter!AB177)*100</f>
        <v>2.0287764282338472</v>
      </c>
      <c r="AP177" s="53">
        <f>RBA!O190</f>
        <v>140.19433189621412</v>
      </c>
      <c r="AQ177" s="53">
        <f>RBA!Q190</f>
        <v>0.73153333333333348</v>
      </c>
      <c r="AR177" s="53">
        <f t="shared" si="15"/>
        <v>7.1329559938293373E-3</v>
      </c>
      <c r="AS177" s="53">
        <f t="shared" si="16"/>
        <v>1.3669917069169777</v>
      </c>
      <c r="AT177" s="53">
        <f t="shared" si="17"/>
        <v>-4.9430295450829007</v>
      </c>
      <c r="AU177" s="53">
        <f t="shared" si="14"/>
        <v>0.31261249109354772</v>
      </c>
      <c r="AV177" s="53">
        <f>RBA!T190*100</f>
        <v>-8.2102822522323038E-2</v>
      </c>
      <c r="AW177" s="53">
        <f>RBA!U190*100</f>
        <v>0.10941917750759145</v>
      </c>
      <c r="AX177" s="53">
        <f t="shared" si="18"/>
        <v>-8.4676976535568729E-2</v>
      </c>
      <c r="AY177" s="53">
        <f t="shared" si="19"/>
        <v>0.37289676833007213</v>
      </c>
      <c r="AZ177" s="53">
        <f>LN(RBA!K190)-LN(RBA!H190)</f>
        <v>3.6789271673643782</v>
      </c>
      <c r="BA177" s="53">
        <f t="shared" si="20"/>
        <v>3.1818709866167971</v>
      </c>
    </row>
    <row r="178" spans="1:53">
      <c r="A178" s="31">
        <v>44651</v>
      </c>
      <c r="B178" s="53">
        <f>filter!E178</f>
        <v>5.000000000000001E-2</v>
      </c>
      <c r="C178" s="53">
        <f>(RBA!B191-AVERAGE(RBA!$B$11:$B$192))</f>
        <v>-6.9466996336996312</v>
      </c>
      <c r="D178" s="53">
        <f>(filter!E178-filter!AY178)</f>
        <v>4.5609980470111208E-3</v>
      </c>
      <c r="E178" s="52">
        <f>(filter!E178-filter!T178)</f>
        <v>8.1992594039340866E-2</v>
      </c>
      <c r="F178" s="52">
        <f>filter!F178</f>
        <v>0.10333333333333335</v>
      </c>
      <c r="G178" s="53">
        <f>(RBA!C191-AVERAGE(RBA!$C$11:$C$192))</f>
        <v>-7.1583727978370817</v>
      </c>
      <c r="H178" s="53">
        <f>(filter!F178-filter!AZ178)</f>
        <v>3.6388992577904691E-2</v>
      </c>
      <c r="I178" s="53">
        <f>(filter!F178-filter!U178)</f>
        <v>2.7179061669126189E-2</v>
      </c>
      <c r="J178" s="53">
        <f>filter!B178</f>
        <v>13.177559645272078</v>
      </c>
      <c r="K178" s="53">
        <f>filter!Q178</f>
        <v>13.162356716327185</v>
      </c>
      <c r="L178" s="53">
        <f>(filter!B178-filter!Q178)*100</f>
        <v>1.5202928944892946</v>
      </c>
      <c r="M178" s="53">
        <f>filter!C178</f>
        <v>12.547930354427724</v>
      </c>
      <c r="N178" s="53">
        <f>filter!R178</f>
        <v>12.51736564802386</v>
      </c>
      <c r="O178" s="53">
        <f>(filter!C178-filter!R178)*100</f>
        <v>3.056470640386344</v>
      </c>
      <c r="P178" s="53">
        <f>LN(RBA!G191)</f>
        <v>4.8275134171315317</v>
      </c>
      <c r="Q178" s="53">
        <f>(filter!D178-filter!S178)*100</f>
        <v>3.9116013793807802</v>
      </c>
      <c r="R178" s="53">
        <f>LN(RBA!F191)</f>
        <v>4.7057786578074783</v>
      </c>
      <c r="S178" s="53">
        <f>RBA!F191/RBA!F187-1</f>
        <v>6.9691174086800922E-2</v>
      </c>
      <c r="T178" s="53">
        <f>filter!I178</f>
        <v>13.121562017156227</v>
      </c>
      <c r="U178" s="53">
        <f>(filter!I178-AVERAGE(filter!$I$2:$I$179))</f>
        <v>9.0279144089477796</v>
      </c>
      <c r="V178" s="53">
        <f>(filter!I178-filter!BA178)</f>
        <v>11.857655013452129</v>
      </c>
      <c r="W178" s="53">
        <f>(filter!I178-filter!X178)</f>
        <v>5.9212909714742272</v>
      </c>
      <c r="X178" s="53">
        <f>LN(RBA!H191)</f>
        <v>4.8194747886350964</v>
      </c>
      <c r="Y178" s="53">
        <f>(RBA!H191/RBA!H187-1)*1</f>
        <v>5.0890585241730291E-2</v>
      </c>
      <c r="Z178" s="53">
        <f>filter!J178</f>
        <v>8.4831890740369822</v>
      </c>
      <c r="AA178" s="53">
        <f>(filter!J178-AVERAGE(filter!$J$2:$J$179))</f>
        <v>4.4549805229191133</v>
      </c>
      <c r="AB178" s="53">
        <f>(filter!J178-filter!BB178)</f>
        <v>7.806242571528248</v>
      </c>
      <c r="AC178" s="53">
        <f>(filter!J178-filter!Y178)</f>
        <v>3.8833069231573019</v>
      </c>
      <c r="AD178" s="53">
        <f>filter!K178</f>
        <v>0.20833333333333334</v>
      </c>
      <c r="AE178" s="53">
        <f>(filter!K178-AVERAGE(filter!$K$2:$K$179))</f>
        <v>-4.5344959875145028</v>
      </c>
      <c r="AF178" s="53">
        <f>(filter!K178-filter!BC178)</f>
        <v>1.7916718223334354</v>
      </c>
      <c r="AG178" s="53">
        <f>(filter!K178-filter!Z178)</f>
        <v>-0.24955184611115391</v>
      </c>
      <c r="AH178" s="53">
        <f>filter!O178</f>
        <v>0.14722222222222223</v>
      </c>
      <c r="AI178" s="53">
        <f>(filter!O178-AVERAGE(filter!$O$2:$O$179))</f>
        <v>-3.8204452877543025</v>
      </c>
      <c r="AJ178" s="53">
        <f>(filter!O178-filter!BD178)</f>
        <v>1.6724047917300204</v>
      </c>
      <c r="AK178" s="53">
        <f>(filter!O178-filter!AD178)</f>
        <v>-0.1500206013531076</v>
      </c>
      <c r="AL178" s="53">
        <f>LN(RBA!K191)</f>
        <v>8.5122347184827039</v>
      </c>
      <c r="AM178" s="53">
        <f>LN(RBA!L191)</f>
        <v>8.9896817307141053</v>
      </c>
      <c r="AN178" s="53">
        <f>(filter!L178-filter!AA178)*100</f>
        <v>3.3042375836849658</v>
      </c>
      <c r="AO178" s="53">
        <f>(filter!M178-filter!AB178)*100</f>
        <v>2.1849432353995724</v>
      </c>
      <c r="AP178" s="53">
        <f>RBA!O191</f>
        <v>141.38016236540429</v>
      </c>
      <c r="AQ178" s="53">
        <f>RBA!Q191</f>
        <v>0.72249999999999981</v>
      </c>
      <c r="AR178" s="53">
        <f t="shared" si="15"/>
        <v>7.0731281055926975E-3</v>
      </c>
      <c r="AS178" s="53">
        <f t="shared" si="16"/>
        <v>1.3840830449826993</v>
      </c>
      <c r="AT178" s="53">
        <f t="shared" si="17"/>
        <v>-4.9514524491747718</v>
      </c>
      <c r="AU178" s="53">
        <f t="shared" si="14"/>
        <v>0.32503785899555004</v>
      </c>
      <c r="AV178" s="53">
        <f>RBA!T191*100</f>
        <v>-0.84229040918710751</v>
      </c>
      <c r="AW178" s="53">
        <f>RBA!U191*100</f>
        <v>-1.2425367902002327</v>
      </c>
      <c r="AX178" s="53">
        <f t="shared" si="18"/>
        <v>-0.84486456320035319</v>
      </c>
      <c r="AY178" s="53">
        <f t="shared" si="19"/>
        <v>-0.97905919937775199</v>
      </c>
      <c r="AZ178" s="53">
        <f>LN(RBA!K191)-LN(RBA!H191)</f>
        <v>3.6927599298476075</v>
      </c>
      <c r="BA178" s="53">
        <f t="shared" si="20"/>
        <v>1.3832762483229288</v>
      </c>
    </row>
    <row r="179" spans="1:53">
      <c r="A179" s="31">
        <v>44742</v>
      </c>
      <c r="B179" s="53">
        <f>filter!E179</f>
        <v>0.34666666666666668</v>
      </c>
      <c r="C179" s="53">
        <f>(RBA!B192-AVERAGE(RBA!$B$11:$B$192))</f>
        <v>-6.6500329670329643</v>
      </c>
      <c r="D179" s="53">
        <f>(filter!E179-filter!AY179)</f>
        <v>0.3802498064570079</v>
      </c>
      <c r="E179" s="52">
        <f>(filter!E179-filter!T179)</f>
        <v>0.46210632609707847</v>
      </c>
      <c r="F179" s="52">
        <f>filter!F179</f>
        <v>1.0033333333333332</v>
      </c>
      <c r="G179" s="53">
        <f>(RBA!C192-AVERAGE(RBA!$C$11:$C$192))</f>
        <v>-6.2583727978370822</v>
      </c>
      <c r="H179" s="53">
        <f>(filter!F179-filter!AZ179)</f>
        <v>1.0178570133303009</v>
      </c>
      <c r="I179" s="53">
        <f>(filter!F179-filter!U179)</f>
        <v>1.0140909509472069</v>
      </c>
      <c r="J179" s="53">
        <f>filter!B179</f>
        <v>13.18644929613288</v>
      </c>
      <c r="K179" s="53">
        <f>filter!Q179</f>
        <v>13.167483081030912</v>
      </c>
      <c r="L179" s="53">
        <f>(filter!B179-filter!Q179)*100</f>
        <v>1.8966215101967165</v>
      </c>
      <c r="M179" s="53">
        <f>filter!C179</f>
        <v>12.569235497404431</v>
      </c>
      <c r="N179" s="53">
        <f>filter!R179</f>
        <v>12.520458210033192</v>
      </c>
      <c r="O179" s="53">
        <f>(filter!C179-filter!R179)*100</f>
        <v>4.8777287371239098</v>
      </c>
      <c r="P179" s="53">
        <f>LN(RBA!G192)</f>
        <v>4.8729046206301758</v>
      </c>
      <c r="Q179" s="53">
        <f>(filter!D179-filter!S179)*100</f>
        <v>6.491716923705404</v>
      </c>
      <c r="R179" s="53">
        <f>LN(RBA!F192)</f>
        <v>4.7385128035080424</v>
      </c>
      <c r="S179" s="53">
        <f>RBA!F192/RBA!F188-1</f>
        <v>8.2561191649724197E-2</v>
      </c>
      <c r="T179" s="53">
        <f>filter!I179</f>
        <v>13.093658280225501</v>
      </c>
      <c r="U179" s="53">
        <f>(filter!I179-AVERAGE(filter!$I$2:$I$179))</f>
        <v>9.0000106720170514</v>
      </c>
      <c r="V179" s="53">
        <f>(filter!I179-filter!BA179)</f>
        <v>11.86209116914431</v>
      </c>
      <c r="W179" s="53">
        <f>(filter!I179-filter!X179)</f>
        <v>5.402230764965422</v>
      </c>
      <c r="X179" s="53">
        <f>LN(RBA!H192)</f>
        <v>4.8370752429708741</v>
      </c>
      <c r="Y179" s="53">
        <f>(RBA!H192/RBA!H188-1)*1</f>
        <v>6.1447811447811418E-2</v>
      </c>
      <c r="Z179" s="53">
        <f>filter!J179</f>
        <v>7.0401817343108295</v>
      </c>
      <c r="AA179" s="53">
        <f>(filter!J179-AVERAGE(filter!$J$2:$J$179))</f>
        <v>3.0119731831929606</v>
      </c>
      <c r="AB179" s="53">
        <f>(filter!J179-filter!BB179)</f>
        <v>6.4015353695004853</v>
      </c>
      <c r="AC179" s="53">
        <f>(filter!J179-filter!Y179)</f>
        <v>2.1167954203330206</v>
      </c>
      <c r="AD179" s="53">
        <f>filter!K179</f>
        <v>0.95833333333333337</v>
      </c>
      <c r="AE179" s="53">
        <f>(filter!K179-AVERAGE(filter!$K$2:$K$179))</f>
        <v>-3.7844959875145023</v>
      </c>
      <c r="AF179" s="53">
        <f>(filter!K179-filter!BC179)</f>
        <v>2.6139708830174118</v>
      </c>
      <c r="AG179" s="53">
        <f>(filter!K179-filter!Z179)</f>
        <v>0.57151023754555963</v>
      </c>
      <c r="AH179" s="53">
        <f>filter!O179</f>
        <v>0.67499999999999993</v>
      </c>
      <c r="AI179" s="53">
        <f>(filter!O179-AVERAGE(filter!$O$2:$O$179))</f>
        <v>-3.2926675099765248</v>
      </c>
      <c r="AJ179" s="53">
        <f>(filter!O179-filter!BD179)</f>
        <v>2.262957998987619</v>
      </c>
      <c r="AK179" s="53">
        <f>(filter!O179-filter!AD179)</f>
        <v>0.41613814441200375</v>
      </c>
      <c r="AL179" s="53">
        <f>LN(RBA!K192)</f>
        <v>8.5317256813925901</v>
      </c>
      <c r="AM179" s="53">
        <f>LN(RBA!L192)</f>
        <v>9.010839858250911</v>
      </c>
      <c r="AN179" s="53">
        <f>(filter!L179-filter!AA179)*100</f>
        <v>1.0444271152408646</v>
      </c>
      <c r="AO179" s="53">
        <f>(filter!M179-filter!AB179)*100</f>
        <v>2.6048786619272235</v>
      </c>
      <c r="AP179" s="53">
        <f>RBA!O192</f>
        <v>146.93511990564912</v>
      </c>
      <c r="AQ179" s="53">
        <f>RBA!Q192</f>
        <v>0.70746666666666658</v>
      </c>
      <c r="AR179" s="53">
        <f t="shared" si="15"/>
        <v>6.8057248712365438E-3</v>
      </c>
      <c r="AS179" s="53">
        <f t="shared" si="16"/>
        <v>1.4134941575574822</v>
      </c>
      <c r="AT179" s="53">
        <f t="shared" si="17"/>
        <v>-4.9899911281641591</v>
      </c>
      <c r="AU179" s="53">
        <f t="shared" si="14"/>
        <v>0.34606476482671694</v>
      </c>
      <c r="AV179" s="53">
        <f>RBA!T192*100</f>
        <v>-3.8538678989387343</v>
      </c>
      <c r="AW179" s="53">
        <f>RBA!U192*100</f>
        <v>-2.10269058311669</v>
      </c>
      <c r="AX179" s="53">
        <f t="shared" si="18"/>
        <v>-3.8564420529519801</v>
      </c>
      <c r="AY179" s="53">
        <f t="shared" si="19"/>
        <v>-1.8392129922942093</v>
      </c>
      <c r="AZ179" s="53">
        <f>LN(RBA!K192)-LN(RBA!H192)</f>
        <v>3.694650438421716</v>
      </c>
      <c r="BA179" s="53">
        <f t="shared" si="20"/>
        <v>0.18905085741085514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09C-B704-4C44-A5C9-A4B31EDD7EE0}">
  <dimension ref="A1:BD149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B1" sqref="B1:BD1"/>
    </sheetView>
  </sheetViews>
  <sheetFormatPr baseColWidth="10" defaultColWidth="11.5703125" defaultRowHeight="15"/>
  <cols>
    <col min="1" max="2" width="11.5703125" style="2"/>
    <col min="3" max="6" width="13.28515625" style="2" customWidth="1"/>
    <col min="7" max="16384" width="11.5703125" style="2"/>
  </cols>
  <sheetData>
    <row r="1" spans="1:56">
      <c r="A1" s="26" t="s">
        <v>16</v>
      </c>
      <c r="B1" s="54" t="s">
        <v>17</v>
      </c>
      <c r="C1" s="27" t="s">
        <v>185</v>
      </c>
      <c r="D1" s="27" t="s">
        <v>186</v>
      </c>
      <c r="E1" s="27" t="s">
        <v>187</v>
      </c>
      <c r="F1" s="27" t="s">
        <v>22</v>
      </c>
      <c r="G1" s="27" t="s">
        <v>188</v>
      </c>
      <c r="H1" s="27" t="s">
        <v>189</v>
      </c>
      <c r="I1" s="27" t="s">
        <v>190</v>
      </c>
      <c r="J1" s="27" t="s">
        <v>191</v>
      </c>
      <c r="K1" s="27" t="s">
        <v>192</v>
      </c>
      <c r="L1" s="28" t="s">
        <v>29</v>
      </c>
      <c r="M1" s="28" t="s">
        <v>193</v>
      </c>
      <c r="N1" s="28" t="s">
        <v>194</v>
      </c>
      <c r="O1" s="28" t="s">
        <v>70</v>
      </c>
      <c r="P1" s="28" t="s">
        <v>195</v>
      </c>
      <c r="Q1" s="27" t="s">
        <v>41</v>
      </c>
      <c r="R1" s="27" t="s">
        <v>196</v>
      </c>
      <c r="S1" s="27" t="s">
        <v>182</v>
      </c>
      <c r="T1" s="27" t="s">
        <v>36</v>
      </c>
      <c r="U1" s="27" t="s">
        <v>197</v>
      </c>
      <c r="V1" s="27" t="s">
        <v>198</v>
      </c>
      <c r="W1" s="27" t="s">
        <v>199</v>
      </c>
      <c r="X1" s="27" t="s">
        <v>200</v>
      </c>
      <c r="Y1" s="27" t="s">
        <v>181</v>
      </c>
      <c r="Z1" s="27" t="s">
        <v>50</v>
      </c>
      <c r="AA1" s="27" t="s">
        <v>201</v>
      </c>
      <c r="AB1" s="27" t="s">
        <v>202</v>
      </c>
      <c r="AC1" s="27" t="s">
        <v>203</v>
      </c>
      <c r="AD1" s="27" t="s">
        <v>144</v>
      </c>
      <c r="AE1" s="27" t="s">
        <v>204</v>
      </c>
      <c r="AF1" s="27" t="s">
        <v>205</v>
      </c>
      <c r="AG1" s="27" t="s">
        <v>206</v>
      </c>
      <c r="AH1" s="27" t="s">
        <v>159</v>
      </c>
      <c r="AI1" s="27" t="s">
        <v>207</v>
      </c>
      <c r="AJ1" s="27" t="s">
        <v>208</v>
      </c>
      <c r="AK1" s="27" t="s">
        <v>209</v>
      </c>
      <c r="AL1" s="27" t="s">
        <v>210</v>
      </c>
      <c r="AM1" s="27" t="s">
        <v>211</v>
      </c>
      <c r="AN1" s="27" t="s">
        <v>64</v>
      </c>
      <c r="AO1" s="27" t="s">
        <v>65</v>
      </c>
      <c r="AP1" s="27" t="s">
        <v>79</v>
      </c>
      <c r="AQ1" s="27" t="s">
        <v>89</v>
      </c>
      <c r="AR1" s="27" t="s">
        <v>91</v>
      </c>
      <c r="AS1" s="27" t="s">
        <v>155</v>
      </c>
      <c r="AT1" s="27" t="s">
        <v>212</v>
      </c>
      <c r="AU1" s="27" t="s">
        <v>213</v>
      </c>
      <c r="AV1" s="27" t="s">
        <v>156</v>
      </c>
      <c r="AW1" s="27" t="s">
        <v>157</v>
      </c>
      <c r="AX1" s="27" t="s">
        <v>214</v>
      </c>
      <c r="AY1" s="27" t="s">
        <v>215</v>
      </c>
      <c r="AZ1" s="27" t="s">
        <v>216</v>
      </c>
      <c r="BA1" s="27" t="s">
        <v>217</v>
      </c>
      <c r="BB1" s="27" t="s">
        <v>69</v>
      </c>
      <c r="BC1" s="27" t="s">
        <v>183</v>
      </c>
      <c r="BD1" s="27" t="s">
        <v>184</v>
      </c>
    </row>
    <row r="2" spans="1:56">
      <c r="A2" s="31">
        <v>31320</v>
      </c>
      <c r="B2" s="53">
        <f>filter!E32</f>
        <v>16.128666666666668</v>
      </c>
      <c r="C2" s="53">
        <f>(RBA!B45-AVERAGE(RBA!$B$11:$B$192))</f>
        <v>9.1319670329670366</v>
      </c>
      <c r="D2" s="53">
        <f>(filter!E32-filter!AY32)</f>
        <v>4.545994970187472</v>
      </c>
      <c r="E2" s="52">
        <f>(filter!E32-filter!T32)</f>
        <v>1.4083648359290901</v>
      </c>
      <c r="F2" s="52">
        <f>filter!F32</f>
        <v>16.056666666666668</v>
      </c>
      <c r="G2" s="53">
        <f>(RBA!C45-AVERAGE(RBA!$C$11:$C$192))</f>
        <v>8.7949605354962532</v>
      </c>
      <c r="H2" s="53">
        <f>(filter!F32-filter!AZ32)</f>
        <v>4.0953912960615888</v>
      </c>
      <c r="I2" s="53">
        <f>(filter!F32-filter!U32)</f>
        <v>1.121605152308085</v>
      </c>
      <c r="J2" s="53">
        <f>data78!J32</f>
        <v>12.097434542223212</v>
      </c>
      <c r="K2" s="53">
        <f>data78!K32</f>
        <v>12.080267903092539</v>
      </c>
      <c r="L2" s="53">
        <f>(filter!B32-filter!Q32)*100</f>
        <v>1.7166639130673289</v>
      </c>
      <c r="M2" s="53">
        <f>data78!M32</f>
        <v>11.449868512434344</v>
      </c>
      <c r="N2" s="53">
        <f>data78!N32</f>
        <v>11.444238154493409</v>
      </c>
      <c r="O2" s="53">
        <f>(filter!C32-filter!R32)*100</f>
        <v>0.5630357940935582</v>
      </c>
      <c r="P2" s="53">
        <f>data78!P32</f>
        <v>4.0306945351456447</v>
      </c>
      <c r="Q2" s="53">
        <f>(filter!D32-filter!S32)*100</f>
        <v>-1.6872852879971312</v>
      </c>
      <c r="R2" s="53">
        <f>data78!R32</f>
        <v>3.5638500732753546</v>
      </c>
      <c r="S2" s="53">
        <f>data78!S32</f>
        <v>6.0021852343954407E-2</v>
      </c>
      <c r="T2" s="53">
        <f>filter!I32</f>
        <v>3.9586738226812321</v>
      </c>
      <c r="U2" s="53">
        <f>(filter!I32-AVERAGE(filter!$I$2:$I$179))</f>
        <v>-0.13497378552721662</v>
      </c>
      <c r="V2" s="53">
        <f>(filter!I32-filter!BA32)</f>
        <v>-2.0268575039672689</v>
      </c>
      <c r="W2" s="53">
        <f>(filter!I32-filter!X32)</f>
        <v>-2.9348908781019847</v>
      </c>
      <c r="X2" s="53">
        <f>data78!X32</f>
        <v>3.6813511876931448</v>
      </c>
      <c r="Y2" s="53">
        <f>data78!Y32</f>
        <v>7.5880758807588267E-2</v>
      </c>
      <c r="Z2" s="53">
        <f>filter!J32</f>
        <v>9.1723764255668438</v>
      </c>
      <c r="AA2" s="53">
        <f>(filter!J32-AVERAGE(filter!$J$2:$J$179))</f>
        <v>5.1441678744489749</v>
      </c>
      <c r="AB2" s="53">
        <f>(filter!J32-filter!BB32)</f>
        <v>2.9036098190931519</v>
      </c>
      <c r="AC2" s="53">
        <f>(filter!J32-filter!Y32)</f>
        <v>1.6301036466981058</v>
      </c>
      <c r="AD2" s="53">
        <f>filter!K32</f>
        <v>8</v>
      </c>
      <c r="AE2" s="53">
        <f>(filter!K32-AVERAGE(filter!$K$2:$K$179))</f>
        <v>3.2571706791521642</v>
      </c>
      <c r="AF2" s="53">
        <f>(filter!K32-filter!BC32)</f>
        <v>-0.9723243708604592</v>
      </c>
      <c r="AG2" s="53">
        <f>(filter!K32-filter!Z32)</f>
        <v>-0.6278605947115139</v>
      </c>
      <c r="AH2" s="53">
        <f>filter!O32</f>
        <v>7.4244444444444442</v>
      </c>
      <c r="AI2" s="53">
        <f>(filter!O32-AVERAGE(filter!$O$2:$O$179))</f>
        <v>3.4567769344679196</v>
      </c>
      <c r="AJ2" s="53">
        <f>(filter!O32-filter!BD32)</f>
        <v>-0.21558569010160067</v>
      </c>
      <c r="AK2" s="53">
        <f>(filter!O32-filter!AD32)</f>
        <v>-0.37144479548051379</v>
      </c>
      <c r="AL2" s="53">
        <f>data78!AL32</f>
        <v>4.2659983086137592</v>
      </c>
      <c r="AM2" s="53">
        <f>data78!AM32</f>
        <v>5.8502379075874797</v>
      </c>
      <c r="AN2" s="53">
        <f>(filter!L32-filter!AA32)*100</f>
        <v>-1.5803880961557937</v>
      </c>
      <c r="AO2" s="53">
        <f>(filter!M32-filter!AB32)*100</f>
        <v>2.4245224256390863</v>
      </c>
      <c r="AP2" s="53">
        <f>RBA!O45</f>
        <v>116.83568457577988</v>
      </c>
      <c r="AQ2" s="53">
        <f>RBA!Q45</f>
        <v>0.71273333333333333</v>
      </c>
      <c r="AR2" s="53">
        <f>RBA!P45</f>
        <v>8.5590288928499222E-3</v>
      </c>
      <c r="AS2" s="53">
        <f>RBA!R45</f>
        <v>1.4030492937985222</v>
      </c>
      <c r="AT2" s="53">
        <f>LN(AR2)</f>
        <v>-4.7607685423610668</v>
      </c>
      <c r="AU2" s="53">
        <f t="shared" ref="AU2:AU65" si="0">LN(AS2)</f>
        <v>0.33864793507084728</v>
      </c>
      <c r="AV2" s="53">
        <f>RBA!T45*100</f>
        <v>-2.5995832112886141</v>
      </c>
      <c r="AW2" s="53">
        <f>RBA!U45*100</f>
        <v>7.899097396902599</v>
      </c>
      <c r="AX2" s="53">
        <f t="shared" ref="AX2:AX33" si="1">AV2-AVERAGE($AV$2:$AV$149)</f>
        <v>-2.4271383343183586</v>
      </c>
      <c r="AY2" s="53">
        <f t="shared" ref="AY2:AY33" si="2">AW2-AVERAGE($AW$2:$AW$149)</f>
        <v>7.8507364886504662</v>
      </c>
      <c r="AZ2" s="53">
        <f>filter2!O2</f>
        <v>10.711364222532975</v>
      </c>
      <c r="BA2" s="53">
        <f>filter2!AC2</f>
        <v>10.718616355057376</v>
      </c>
      <c r="BB2" s="53">
        <f>(filter2!O2-filter2!AC2)*100</f>
        <v>-0.72521325244014889</v>
      </c>
      <c r="BC2" s="53">
        <f>data78!AZ32</f>
        <v>0.58464712092061433</v>
      </c>
      <c r="BD2" s="53">
        <f>data78!BA32</f>
        <v>-2.1863495247792741</v>
      </c>
    </row>
    <row r="3" spans="1:56">
      <c r="A3" s="31">
        <v>31412</v>
      </c>
      <c r="B3" s="53">
        <f>filter!E33</f>
        <v>17.866666666666667</v>
      </c>
      <c r="C3" s="53">
        <f>(RBA!B46-AVERAGE(RBA!$B$11:$B$192))</f>
        <v>10.869967032967036</v>
      </c>
      <c r="D3" s="53">
        <f>(filter!E33-filter!AY33)</f>
        <v>6.3630171119308017</v>
      </c>
      <c r="E3" s="52">
        <f>(filter!E33-filter!T33)</f>
        <v>3.0566983170577995</v>
      </c>
      <c r="F3" s="52">
        <f>filter!F33</f>
        <v>18.033333333333331</v>
      </c>
      <c r="G3" s="53">
        <f>(RBA!C46-AVERAGE(RBA!$C$11:$C$192))</f>
        <v>10.771627202162916</v>
      </c>
      <c r="H3" s="53">
        <f>(filter!F33-filter!AZ33)</f>
        <v>6.1535259834806482</v>
      </c>
      <c r="I3" s="53">
        <f>(filter!F33-filter!U33)</f>
        <v>3.0375144024321514</v>
      </c>
      <c r="J3" s="53">
        <f>data78!J33</f>
        <v>12.094761124378907</v>
      </c>
      <c r="K3" s="53">
        <f>data78!K33</f>
        <v>12.089733755278768</v>
      </c>
      <c r="L3" s="53">
        <f>(filter!B33-filter!Q33)*100</f>
        <v>0.50273691001390119</v>
      </c>
      <c r="M3" s="53">
        <f>data78!M33</f>
        <v>11.463483088156362</v>
      </c>
      <c r="N3" s="53">
        <f>data78!N33</f>
        <v>11.451403013676321</v>
      </c>
      <c r="O3" s="53">
        <f>(filter!C33-filter!R33)*100</f>
        <v>1.2080074480040892</v>
      </c>
      <c r="P3" s="53">
        <f>data78!P33</f>
        <v>3.9871304779149512</v>
      </c>
      <c r="Q3" s="53">
        <f>(filter!D33-filter!S33)*100</f>
        <v>-5.7474373172919702</v>
      </c>
      <c r="R3" s="53">
        <f>data78!R33</f>
        <v>3.585852297037631</v>
      </c>
      <c r="S3" s="53">
        <f>data78!S33</f>
        <v>7.3279504339379908E-2</v>
      </c>
      <c r="T3" s="53">
        <f>filter!I33</f>
        <v>8.8008895049105202</v>
      </c>
      <c r="U3" s="53">
        <f>(filter!I33-AVERAGE(filter!$I$2:$I$179))</f>
        <v>4.7072418967020715</v>
      </c>
      <c r="V3" s="53">
        <f>(filter!I33-filter!BA33)</f>
        <v>2.8476980708849258</v>
      </c>
      <c r="W3" s="53">
        <f>(filter!I33-filter!X33)</f>
        <v>1.9468169689372736</v>
      </c>
      <c r="X3" s="53">
        <f>data78!X33</f>
        <v>3.7013019741124933</v>
      </c>
      <c r="Y3" s="53">
        <f>data78!Y33</f>
        <v>8.2887700534759468E-2</v>
      </c>
      <c r="Z3" s="53">
        <f>filter!J33</f>
        <v>7.9803145677394767</v>
      </c>
      <c r="AA3" s="53">
        <f>(filter!J33-AVERAGE(filter!$J$2:$J$179))</f>
        <v>3.9521060166216078</v>
      </c>
      <c r="AB3" s="53">
        <f>(filter!J33-filter!BB33)</f>
        <v>1.7498480989641756</v>
      </c>
      <c r="AC3" s="53">
        <f>(filter!J33-filter!Y33)</f>
        <v>0.44206147842435239</v>
      </c>
      <c r="AD3" s="53">
        <f>filter!K33</f>
        <v>7.916666666666667</v>
      </c>
      <c r="AE3" s="53">
        <f>(filter!K33-AVERAGE(filter!$K$2:$K$179))</f>
        <v>3.1738373458188311</v>
      </c>
      <c r="AF3" s="53">
        <f>(filter!K33-filter!BC33)</f>
        <v>-0.98335864350981428</v>
      </c>
      <c r="AG3" s="53">
        <f>(filter!K33-filter!Z33)</f>
        <v>-0.49345962927026843</v>
      </c>
      <c r="AH3" s="53">
        <f>filter!O33</f>
        <v>7.3322222222222235</v>
      </c>
      <c r="AI3" s="53">
        <f>(filter!O33-AVERAGE(filter!$O$2:$O$179))</f>
        <v>3.3645547122456989</v>
      </c>
      <c r="AJ3" s="53">
        <f>(filter!O33-filter!BD33)</f>
        <v>-0.24503248284400048</v>
      </c>
      <c r="AK3" s="53">
        <f>(filter!O33-filter!AD33)</f>
        <v>-0.30303461218716787</v>
      </c>
      <c r="AL3" s="53">
        <f>data78!AL33</f>
        <v>4.2841381338547562</v>
      </c>
      <c r="AM3" s="53">
        <f>data78!AM33</f>
        <v>5.8750964474573539</v>
      </c>
      <c r="AN3" s="53">
        <f>(filter!L33-filter!AA33)*100</f>
        <v>-2.4537533686869395</v>
      </c>
      <c r="AO3" s="53">
        <f>(filter!M33-filter!AB33)*100</f>
        <v>1.7568366166524463</v>
      </c>
      <c r="AP3" s="53">
        <f>RBA!O46</f>
        <v>109.77444447234841</v>
      </c>
      <c r="AQ3" s="53">
        <f>RBA!Q46</f>
        <v>0.68869999999999998</v>
      </c>
      <c r="AR3" s="53">
        <f>RBA!P46</f>
        <v>9.1095883455087276E-3</v>
      </c>
      <c r="AS3" s="53">
        <f>RBA!R46</f>
        <v>1.4520110352838682</v>
      </c>
      <c r="AT3" s="53">
        <f t="shared" ref="AT3:AT66" si="3">LN(AR3)</f>
        <v>-4.6984277558323653</v>
      </c>
      <c r="AU3" s="53">
        <f t="shared" si="0"/>
        <v>0.37294951643148455</v>
      </c>
      <c r="AV3" s="53">
        <f>RBA!T46*100</f>
        <v>6.2340786528701564</v>
      </c>
      <c r="AW3" s="53">
        <f>RBA!U46*100</f>
        <v>-3.430158136063727</v>
      </c>
      <c r="AX3" s="53">
        <f t="shared" si="1"/>
        <v>6.4065235298404124</v>
      </c>
      <c r="AY3" s="53">
        <f t="shared" si="2"/>
        <v>-3.4785190443158598</v>
      </c>
      <c r="AZ3" s="53">
        <f>filter2!O3</f>
        <v>10.720757629298637</v>
      </c>
      <c r="BA3" s="53">
        <f>filter2!AC3</f>
        <v>10.724869986474401</v>
      </c>
      <c r="BB3" s="53">
        <f>(filter2!O3-filter2!AC3)*100</f>
        <v>-0.41123571757637478</v>
      </c>
      <c r="BC3" s="53">
        <f>data78!AZ33</f>
        <v>0.58283615974226288</v>
      </c>
      <c r="BD3" s="53">
        <f>data78!BA33</f>
        <v>-0.18109611783514445</v>
      </c>
    </row>
    <row r="4" spans="1:56">
      <c r="A4" s="31">
        <v>31502</v>
      </c>
      <c r="B4" s="53">
        <f>filter!E34</f>
        <v>18.258333333333336</v>
      </c>
      <c r="C4" s="53">
        <f>(RBA!B47-AVERAGE(RBA!$B$11:$B$192))</f>
        <v>11.261633699633705</v>
      </c>
      <c r="D4" s="53">
        <f>(filter!E34-filter!AY34)</f>
        <v>6.833705920340801</v>
      </c>
      <c r="E4" s="52">
        <f>(filter!E34-filter!T34)</f>
        <v>3.3789010347353265</v>
      </c>
      <c r="F4" s="52">
        <f>filter!F34</f>
        <v>17.900000000000002</v>
      </c>
      <c r="G4" s="53">
        <f>(RBA!C47-AVERAGE(RBA!$C$11:$C$192))</f>
        <v>10.638293868829587</v>
      </c>
      <c r="H4" s="53">
        <f>(filter!F34-filter!AZ34)</f>
        <v>6.1016606708997134</v>
      </c>
      <c r="I4" s="53">
        <f>(filter!F34-filter!U34)</f>
        <v>2.8595782252051638</v>
      </c>
      <c r="J4" s="53">
        <f>data78!J34</f>
        <v>12.101250873612763</v>
      </c>
      <c r="K4" s="53">
        <f>data78!K34</f>
        <v>12.099239468406369</v>
      </c>
      <c r="L4" s="53">
        <f>(filter!B34-filter!Q34)*100</f>
        <v>0.20114052063942012</v>
      </c>
      <c r="M4" s="53">
        <f>data78!M34</f>
        <v>11.450187987645785</v>
      </c>
      <c r="N4" s="53">
        <f>data78!N34</f>
        <v>11.458680924145034</v>
      </c>
      <c r="O4" s="53">
        <f>(filter!C34-filter!R34)*100</f>
        <v>-0.84929364992483158</v>
      </c>
      <c r="P4" s="53">
        <f>data78!P34</f>
        <v>3.9815490680767565</v>
      </c>
      <c r="Q4" s="53">
        <f>(filter!D34-filter!S34)*100</f>
        <v>-6.0930929391567634</v>
      </c>
      <c r="R4" s="53">
        <f>data78!R34</f>
        <v>3.5980664401752676</v>
      </c>
      <c r="S4" s="53">
        <f>data78!S34</f>
        <v>6.2323697015626234E-2</v>
      </c>
      <c r="T4" s="53">
        <f>filter!I34</f>
        <v>4.8856572550546398</v>
      </c>
      <c r="U4" s="53">
        <f>(filter!I34-AVERAGE(filter!$I$2:$I$179))</f>
        <v>0.79200964684619102</v>
      </c>
      <c r="V4" s="53">
        <f>(filter!I34-filter!BA34)</f>
        <v>-1.0351942863480481</v>
      </c>
      <c r="W4" s="53">
        <f>(filter!I34-filter!X34)</f>
        <v>-1.9377546824510272</v>
      </c>
      <c r="X4" s="53">
        <f>data78!X34</f>
        <v>3.7232808808312687</v>
      </c>
      <c r="Y4" s="53">
        <f>data78!Y34</f>
        <v>9.2348284960422244E-2</v>
      </c>
      <c r="Z4" s="53">
        <f>filter!J34</f>
        <v>8.7915626875100674</v>
      </c>
      <c r="AA4" s="53">
        <f>(filter!J34-AVERAGE(filter!$J$2:$J$179))</f>
        <v>4.7633541363921985</v>
      </c>
      <c r="AB4" s="53">
        <f>(filter!J34-filter!BB34)</f>
        <v>2.5993963564331555</v>
      </c>
      <c r="AC4" s="53">
        <f>(filter!J34-filter!Y34)</f>
        <v>1.2597892776378865</v>
      </c>
      <c r="AD4" s="53">
        <f>filter!K34</f>
        <v>7.583333333333333</v>
      </c>
      <c r="AE4" s="53">
        <f>(filter!K34-AVERAGE(filter!$K$2:$K$179))</f>
        <v>2.8405040124854972</v>
      </c>
      <c r="AF4" s="53">
        <f>(filter!K34-filter!BC34)</f>
        <v>-1.244392916159172</v>
      </c>
      <c r="AG4" s="53">
        <f>(filter!K34-filter!Z34)</f>
        <v>-0.63084785564725454</v>
      </c>
      <c r="AH4" s="53">
        <f>filter!O34</f>
        <v>7.5955555555555554</v>
      </c>
      <c r="AI4" s="53">
        <f>(filter!O34-AVERAGE(filter!$O$2:$O$179))</f>
        <v>3.6278880455790308</v>
      </c>
      <c r="AJ4" s="53">
        <f>(filter!O34-filter!BD34)</f>
        <v>8.1076279969152232E-2</v>
      </c>
      <c r="AK4" s="53">
        <f>(filter!O34-filter!AD34)</f>
        <v>0.10432039327287068</v>
      </c>
      <c r="AL4" s="53">
        <f>data78!AL34</f>
        <v>4.2742047590199519</v>
      </c>
      <c r="AM4" s="53">
        <f>data78!AM34</f>
        <v>5.8890967709567494</v>
      </c>
      <c r="AN4" s="53">
        <f>(filter!L34-filter!AA34)*100</f>
        <v>-6.2142270916758058</v>
      </c>
      <c r="AO4" s="53">
        <f>(filter!M34-filter!AB34)*100</f>
        <v>1.9468138836131743E-3</v>
      </c>
      <c r="AP4" s="53">
        <f>RBA!O47</f>
        <v>109.19589176305031</v>
      </c>
      <c r="AQ4" s="53">
        <f>RBA!Q47</f>
        <v>0.70953333333333335</v>
      </c>
      <c r="AR4" s="53">
        <f>RBA!P47</f>
        <v>9.157853687114444E-3</v>
      </c>
      <c r="AS4" s="53">
        <f>RBA!R47</f>
        <v>1.409377055341539</v>
      </c>
      <c r="AT4" s="53">
        <f t="shared" si="3"/>
        <v>-4.6931434413856206</v>
      </c>
      <c r="AU4" s="53">
        <f t="shared" si="0"/>
        <v>0.34314780204330281</v>
      </c>
      <c r="AV4" s="53">
        <f>RBA!T47*100</f>
        <v>0.5284314446744709</v>
      </c>
      <c r="AW4" s="53">
        <f>RBA!U47*100</f>
        <v>2.9801714388181688</v>
      </c>
      <c r="AX4" s="53">
        <f t="shared" si="1"/>
        <v>0.70087632164472646</v>
      </c>
      <c r="AY4" s="53">
        <f t="shared" si="2"/>
        <v>2.931810530566036</v>
      </c>
      <c r="AZ4" s="53">
        <f>filter2!O4</f>
        <v>10.735846524165751</v>
      </c>
      <c r="BA4" s="53">
        <f>filter2!AC4</f>
        <v>10.731119085308595</v>
      </c>
      <c r="BB4" s="53">
        <f>(filter2!O4-filter2!AC4)*100</f>
        <v>0.47274388571558745</v>
      </c>
      <c r="BC4" s="53">
        <f>data78!AZ34</f>
        <v>0.55092387818868316</v>
      </c>
      <c r="BD4" s="53">
        <f>data78!BA34</f>
        <v>-3.1912281553579724</v>
      </c>
    </row>
    <row r="5" spans="1:56">
      <c r="A5" s="31">
        <v>31593</v>
      </c>
      <c r="B5" s="53">
        <f>filter!E35</f>
        <v>15.897333333333336</v>
      </c>
      <c r="C5" s="53">
        <f>(RBA!B48-AVERAGE(RBA!$B$11:$B$192))</f>
        <v>8.9006336996337048</v>
      </c>
      <c r="D5" s="53">
        <f>(filter!E35-filter!AY35)</f>
        <v>4.5517280620841305</v>
      </c>
      <c r="E5" s="52">
        <f>(filter!E35-filter!T35)</f>
        <v>0.9711554361546515</v>
      </c>
      <c r="F5" s="52">
        <f>filter!F35</f>
        <v>15.056666666666667</v>
      </c>
      <c r="G5" s="53">
        <f>(RBA!C48-AVERAGE(RBA!$C$11:$C$192))</f>
        <v>7.7949605354962515</v>
      </c>
      <c r="H5" s="53">
        <f>(filter!F35-filter!AZ35)</f>
        <v>3.3397953583187725</v>
      </c>
      <c r="I5" s="53">
        <f>(filter!F35-filter!U35)</f>
        <v>-9.9825154557837692E-3</v>
      </c>
      <c r="J5" s="53">
        <f>data78!J35</f>
        <v>12.09954478212034</v>
      </c>
      <c r="K5" s="53">
        <f>data78!K35</f>
        <v>12.108764038922898</v>
      </c>
      <c r="L5" s="53">
        <f>(filter!B35-filter!Q35)*100</f>
        <v>-0.92192568025577515</v>
      </c>
      <c r="M5" s="53">
        <f>data78!M35</f>
        <v>11.470372807048975</v>
      </c>
      <c r="N5" s="53">
        <f>data78!N35</f>
        <v>11.466070068609428</v>
      </c>
      <c r="O5" s="53">
        <f>(filter!C35-filter!R35)*100</f>
        <v>0.43027384395468715</v>
      </c>
      <c r="P5" s="53">
        <f>data78!P35</f>
        <v>3.983413001514819</v>
      </c>
      <c r="Q5" s="53">
        <f>(filter!D35-filter!S35)*100</f>
        <v>-5.7921291244722006</v>
      </c>
      <c r="R5" s="53">
        <f>data78!R35</f>
        <v>3.617595576207643</v>
      </c>
      <c r="S5" s="53">
        <f>data78!S35</f>
        <v>6.5711005800992872E-2</v>
      </c>
      <c r="T5" s="53">
        <f>filter!I35</f>
        <v>7.8116544129502756</v>
      </c>
      <c r="U5" s="53">
        <f>(filter!I35-AVERAGE(filter!$I$2:$I$179))</f>
        <v>3.7180068047418269</v>
      </c>
      <c r="V5" s="53">
        <f>(filter!I35-filter!BA35)</f>
        <v>1.9231427641704943</v>
      </c>
      <c r="W5" s="53">
        <f>(filter!I35-filter!X35)</f>
        <v>1.0134901642965826</v>
      </c>
      <c r="X5" s="53">
        <f>data78!X35</f>
        <v>3.7400477406883357</v>
      </c>
      <c r="Y5" s="53">
        <f>data78!Y35</f>
        <v>8.5051546391752719E-2</v>
      </c>
      <c r="Z5" s="53">
        <f>filter!J35</f>
        <v>6.7067439428268427</v>
      </c>
      <c r="AA5" s="53">
        <f>(filter!J35-AVERAGE(filter!$J$2:$J$179))</f>
        <v>2.6785353917089738</v>
      </c>
      <c r="AB5" s="53">
        <f>(filter!J35-filter!BB35)</f>
        <v>0.55287774944832169</v>
      </c>
      <c r="AC5" s="53">
        <f>(filter!J35-filter!Y35)</f>
        <v>-0.81175495377399276</v>
      </c>
      <c r="AD5" s="53">
        <f>filter!K35</f>
        <v>6.833333333333333</v>
      </c>
      <c r="AE5" s="53">
        <f>(filter!K35-AVERAGE(filter!$K$2:$K$179))</f>
        <v>2.0905040124854972</v>
      </c>
      <c r="AF5" s="53">
        <f>(filter!K35-filter!BC35)</f>
        <v>-1.9220938554751958</v>
      </c>
      <c r="AG5" s="53">
        <f>(filter!K35-filter!Z35)</f>
        <v>-1.2076367504061336</v>
      </c>
      <c r="AH5" s="53">
        <f>filter!O35</f>
        <v>6.3933333333333335</v>
      </c>
      <c r="AI5" s="53">
        <f>(filter!O35-AVERAGE(filter!$O$2:$O$179))</f>
        <v>2.4256658233568089</v>
      </c>
      <c r="AJ5" s="53">
        <f>(filter!O35-filter!BD35)</f>
        <v>-1.0583705127732488</v>
      </c>
      <c r="AK5" s="53">
        <f>(filter!O35-filter!AD35)</f>
        <v>-0.97188437033999797</v>
      </c>
      <c r="AL5" s="53">
        <f>data78!AL35</f>
        <v>4.3159669571643713</v>
      </c>
      <c r="AM5" s="53">
        <f>data78!AM35</f>
        <v>5.9243333345154054</v>
      </c>
      <c r="AN5" s="53">
        <f>(filter!L35-filter!AA35)*100</f>
        <v>-4.8842800877720194</v>
      </c>
      <c r="AO5" s="53">
        <f>(filter!M35-filter!AB35)*100</f>
        <v>0.36767988606980495</v>
      </c>
      <c r="AP5" s="53">
        <f>RBA!O48</f>
        <v>107.69716933204072</v>
      </c>
      <c r="AQ5" s="53">
        <f>RBA!Q48</f>
        <v>0.71096666666666675</v>
      </c>
      <c r="AR5" s="53">
        <f>RBA!P48</f>
        <v>9.2852951122318166E-3</v>
      </c>
      <c r="AS5" s="53">
        <f>RBA!R48</f>
        <v>1.4065357025645833</v>
      </c>
      <c r="AT5" s="53">
        <f t="shared" si="3"/>
        <v>-4.6793233009203838</v>
      </c>
      <c r="AU5" s="53">
        <f t="shared" si="0"/>
        <v>0.34112973260326995</v>
      </c>
      <c r="AV5" s="53">
        <f>RBA!T48*100</f>
        <v>1.3820140465236719</v>
      </c>
      <c r="AW5" s="53">
        <f>RBA!U48*100</f>
        <v>0.20180694400328547</v>
      </c>
      <c r="AX5" s="53">
        <f t="shared" si="1"/>
        <v>1.5544589234939274</v>
      </c>
      <c r="AY5" s="53">
        <f t="shared" si="2"/>
        <v>0.15344603575115279</v>
      </c>
      <c r="AZ5" s="53">
        <f>filter2!O5</f>
        <v>10.730295492352372</v>
      </c>
      <c r="BA5" s="53">
        <f>filter2!AC5</f>
        <v>10.737356548753898</v>
      </c>
      <c r="BB5" s="53">
        <f>(filter2!O5-filter2!AC5)*100</f>
        <v>-0.7061056401525434</v>
      </c>
      <c r="BC5" s="53">
        <f>data78!AZ35</f>
        <v>0.57591921647603561</v>
      </c>
      <c r="BD5" s="53">
        <f>data78!BA35</f>
        <v>2.4995338287352453</v>
      </c>
    </row>
    <row r="6" spans="1:56">
      <c r="A6" s="31">
        <v>31685</v>
      </c>
      <c r="B6" s="53">
        <f>filter!E36</f>
        <v>16.73</v>
      </c>
      <c r="C6" s="53">
        <f>(RBA!B49-AVERAGE(RBA!$B$11:$B$192))</f>
        <v>9.7333003663003694</v>
      </c>
      <c r="D6" s="53">
        <f>(filter!E36-filter!AY36)</f>
        <v>5.4634168704941253</v>
      </c>
      <c r="E6" s="52">
        <f>(filter!E36-filter!T36)</f>
        <v>1.7801988220287264</v>
      </c>
      <c r="F6" s="52">
        <f>filter!F36</f>
        <v>16.766666666666666</v>
      </c>
      <c r="G6" s="53">
        <f>(RBA!C49-AVERAGE(RBA!$C$11:$C$192))</f>
        <v>9.5049605354962505</v>
      </c>
      <c r="H6" s="53">
        <f>(filter!F36-filter!AZ36)</f>
        <v>5.1312633790711661</v>
      </c>
      <c r="I6" s="53">
        <f>(filter!F36-filter!U36)</f>
        <v>1.6925991413090156</v>
      </c>
      <c r="J6" s="53">
        <f>data78!J36</f>
        <v>12.102355223698501</v>
      </c>
      <c r="K6" s="53">
        <f>data78!K36</f>
        <v>12.118287720404158</v>
      </c>
      <c r="L6" s="53">
        <f>(filter!B36-filter!Q36)*100</f>
        <v>-1.5932496705657329</v>
      </c>
      <c r="M6" s="53">
        <f>data78!M36</f>
        <v>11.477381185445337</v>
      </c>
      <c r="N6" s="53">
        <f>data78!N36</f>
        <v>11.473563321694069</v>
      </c>
      <c r="O6" s="53">
        <f>(filter!C36-filter!R36)*100</f>
        <v>0.38178637512675806</v>
      </c>
      <c r="P6" s="53">
        <f>data78!P36</f>
        <v>3.9357395320454622</v>
      </c>
      <c r="Q6" s="53">
        <f>(filter!D36-filter!S36)*100</f>
        <v>-10.553158867775325</v>
      </c>
      <c r="R6" s="53">
        <f>data78!R36</f>
        <v>3.6331760834378382</v>
      </c>
      <c r="S6" s="53">
        <f>data78!S36</f>
        <v>7.1785565184696365E-2</v>
      </c>
      <c r="T6" s="53">
        <f>filter!I36</f>
        <v>6.2322028920781349</v>
      </c>
      <c r="U6" s="53">
        <f>(filter!I36-AVERAGE(filter!$I$2:$I$179))</f>
        <v>2.1385552838696862</v>
      </c>
      <c r="V6" s="53">
        <f>(filter!I36-filter!BA36)</f>
        <v>0.37603113592126114</v>
      </c>
      <c r="W6" s="53">
        <f>(filter!I36-filter!X36)</f>
        <v>-0.5414968239358684</v>
      </c>
      <c r="X6" s="53">
        <f>data78!X36</f>
        <v>3.7658404952500648</v>
      </c>
      <c r="Y6" s="53">
        <f>data78!Y36</f>
        <v>8.8161209068010171E-2</v>
      </c>
      <c r="Z6" s="53">
        <f>filter!J36</f>
        <v>10.317101824691592</v>
      </c>
      <c r="AA6" s="53">
        <f>(filter!J36-AVERAGE(filter!$J$2:$J$179))</f>
        <v>6.2888932735737235</v>
      </c>
      <c r="AB6" s="53">
        <f>(filter!J36-filter!BB36)</f>
        <v>4.2015357690114614</v>
      </c>
      <c r="AC6" s="53">
        <f>(filter!J36-filter!Y36)</f>
        <v>2.8222197508310565</v>
      </c>
      <c r="AD6" s="53">
        <f>filter!K36</f>
        <v>6.041666666666667</v>
      </c>
      <c r="AE6" s="53">
        <f>(filter!K36-AVERAGE(filter!$K$2:$K$179))</f>
        <v>1.2988373458188311</v>
      </c>
      <c r="AF6" s="53">
        <f>(filter!K36-filter!BC36)</f>
        <v>-2.6414614614578857</v>
      </c>
      <c r="AG6" s="53">
        <f>(filter!K36-filter!Z36)</f>
        <v>-1.8493768435341202</v>
      </c>
      <c r="AH6" s="53">
        <f>filter!O36</f>
        <v>6.0516666666666667</v>
      </c>
      <c r="AI6" s="53">
        <f>(filter!O36-AVERAGE(filter!$O$2:$O$179))</f>
        <v>2.0839991566901421</v>
      </c>
      <c r="AJ6" s="53">
        <f>(filter!O36-filter!BD36)</f>
        <v>-1.3372617499600947</v>
      </c>
      <c r="AK6" s="53">
        <f>(filter!O36-filter!AD36)</f>
        <v>-1.2069964722889495</v>
      </c>
      <c r="AL6" s="53">
        <f>data78!AL36</f>
        <v>4.3612242577945874</v>
      </c>
      <c r="AM6" s="53">
        <f>data78!AM36</f>
        <v>5.9433766363009264</v>
      </c>
      <c r="AN6" s="53">
        <f>(filter!L36-filter!AA36)*100</f>
        <v>-3.2794236425377932</v>
      </c>
      <c r="AO6" s="53">
        <f>(filter!M36-filter!AB36)*100</f>
        <v>-0.89053434102375206</v>
      </c>
      <c r="AP6" s="53">
        <f>RBA!O49</f>
        <v>92.999365937543871</v>
      </c>
      <c r="AQ6" s="53">
        <f>RBA!Q49</f>
        <v>0.61130000000000007</v>
      </c>
      <c r="AR6" s="53">
        <f>RBA!P49</f>
        <v>1.0752761483036086E-2</v>
      </c>
      <c r="AS6" s="53">
        <f>RBA!R49</f>
        <v>1.6358580075249467</v>
      </c>
      <c r="AT6" s="53">
        <f t="shared" si="3"/>
        <v>-4.5325926752541417</v>
      </c>
      <c r="AU6" s="53">
        <f t="shared" si="0"/>
        <v>0.49216744194745726</v>
      </c>
      <c r="AV6" s="53">
        <f>RBA!T49*100</f>
        <v>14.673062566624218</v>
      </c>
      <c r="AW6" s="53">
        <f>RBA!U49*100</f>
        <v>-15.103770934418726</v>
      </c>
      <c r="AX6" s="53">
        <f t="shared" si="1"/>
        <v>14.845507443594473</v>
      </c>
      <c r="AY6" s="53">
        <f t="shared" si="2"/>
        <v>-15.152131842670858</v>
      </c>
      <c r="AZ6" s="53">
        <f>filter2!O6</f>
        <v>10.748293023786088</v>
      </c>
      <c r="BA6" s="53">
        <f>filter2!AC6</f>
        <v>10.743578228653528</v>
      </c>
      <c r="BB6" s="53">
        <f>(filter2!O6-filter2!AC6)*100</f>
        <v>0.47147951325605675</v>
      </c>
      <c r="BC6" s="53">
        <f>data78!AZ36</f>
        <v>0.59538376254452263</v>
      </c>
      <c r="BD6" s="53">
        <f>data78!BA36</f>
        <v>1.9464546068487021</v>
      </c>
    </row>
    <row r="7" spans="1:56">
      <c r="A7" s="31">
        <v>31777</v>
      </c>
      <c r="B7" s="53">
        <f>filter!E37</f>
        <v>16.164666666666665</v>
      </c>
      <c r="C7" s="53">
        <f>(RBA!B50-AVERAGE(RBA!$B$11:$B$192))</f>
        <v>9.1679670329670344</v>
      </c>
      <c r="D7" s="53">
        <f>(filter!E37-filter!AY37)</f>
        <v>4.9771056789041204</v>
      </c>
      <c r="E7" s="52">
        <f>(filter!E37-filter!T37)</f>
        <v>1.214161520922902</v>
      </c>
      <c r="F7" s="52">
        <f>filter!F37</f>
        <v>16.083333333333332</v>
      </c>
      <c r="G7" s="53">
        <f>(RBA!C50-AVERAGE(RBA!$C$11:$C$192))</f>
        <v>8.821627202162917</v>
      </c>
      <c r="H7" s="53">
        <f>(filter!F37-filter!AZ37)</f>
        <v>4.5293980664902271</v>
      </c>
      <c r="I7" s="53">
        <f>(filter!F37-filter!U37)</f>
        <v>1.0210963954314121</v>
      </c>
      <c r="J7" s="53">
        <f>data78!J37</f>
        <v>12.118628447614352</v>
      </c>
      <c r="K7" s="53">
        <f>data78!K37</f>
        <v>12.127785004390459</v>
      </c>
      <c r="L7" s="53">
        <f>(filter!B37-filter!Q37)*100</f>
        <v>-0.91565567761069389</v>
      </c>
      <c r="M7" s="53">
        <f>data78!M37</f>
        <v>11.475130135474826</v>
      </c>
      <c r="N7" s="53">
        <f>data78!N37</f>
        <v>11.481156247235054</v>
      </c>
      <c r="O7" s="53">
        <f>(filter!C37-filter!R37)*100</f>
        <v>-0.60261117602280478</v>
      </c>
      <c r="P7" s="53">
        <f>data78!P37</f>
        <v>3.9337844972096589</v>
      </c>
      <c r="Q7" s="53">
        <f>(filter!D37-filter!S37)*100</f>
        <v>-10.857316710435549</v>
      </c>
      <c r="R7" s="53">
        <f>data78!R37</f>
        <v>3.6498246171693669</v>
      </c>
      <c r="S7" s="53">
        <f>data78!S37</f>
        <v>6.6062889872753328E-2</v>
      </c>
      <c r="T7" s="53">
        <f>filter!I37</f>
        <v>6.6594134926114936</v>
      </c>
      <c r="U7" s="53">
        <f>(filter!I37-AVERAGE(filter!$I$2:$I$179))</f>
        <v>2.5657658844030449</v>
      </c>
      <c r="V7" s="53">
        <f>(filter!I37-filter!BA37)</f>
        <v>0.83558162907752642</v>
      </c>
      <c r="W7" s="53">
        <f>(filter!I37-filter!X37)</f>
        <v>-8.6608524924471908E-2</v>
      </c>
      <c r="X7" s="53">
        <f>data78!X37</f>
        <v>3.7932394694381792</v>
      </c>
      <c r="Y7" s="53">
        <f>data78!Y37</f>
        <v>9.6296296296296324E-2</v>
      </c>
      <c r="Z7" s="53">
        <f>filter!J37</f>
        <v>10.959589675245738</v>
      </c>
      <c r="AA7" s="53">
        <f>(filter!J37-AVERAGE(filter!$J$2:$J$179))</f>
        <v>6.9313811241278689</v>
      </c>
      <c r="AB7" s="53">
        <f>(filter!J37-filter!BB37)</f>
        <v>4.8823237572639968</v>
      </c>
      <c r="AC7" s="53">
        <f>(filter!J37-filter!Y37)</f>
        <v>3.5027215560811147</v>
      </c>
      <c r="AD7" s="53">
        <f>filter!K37</f>
        <v>5.916666666666667</v>
      </c>
      <c r="AE7" s="53">
        <f>(filter!K37-AVERAGE(filter!$K$2:$K$179))</f>
        <v>1.1738373458188311</v>
      </c>
      <c r="AF7" s="53">
        <f>(filter!K37-filter!BC37)</f>
        <v>-2.6941624007739096</v>
      </c>
      <c r="AG7" s="53">
        <f>(filter!K37-filter!Z37)</f>
        <v>-1.8475305587160928</v>
      </c>
      <c r="AH7" s="53">
        <f>filter!O37</f>
        <v>5.8144444444444447</v>
      </c>
      <c r="AI7" s="53">
        <f>(filter!O37-AVERAGE(filter!$O$2:$O$179))</f>
        <v>1.8467769344679201</v>
      </c>
      <c r="AJ7" s="53">
        <f>(filter!O37-filter!BD37)</f>
        <v>-1.5117085427024959</v>
      </c>
      <c r="AK7" s="53">
        <f>(filter!O37-filter!AD37)</f>
        <v>-1.3579782763279189</v>
      </c>
      <c r="AL7" s="53">
        <f>data78!AL37</f>
        <v>4.3840620617859516</v>
      </c>
      <c r="AM7" s="53">
        <f>data78!AM37</f>
        <v>5.9598784162237619</v>
      </c>
      <c r="AN7" s="53">
        <f>(filter!L37-filter!AA37)*100</f>
        <v>-3.9835292296025671</v>
      </c>
      <c r="AO7" s="53">
        <f>(filter!M37-filter!AB37)*100</f>
        <v>-2.4093716672762611</v>
      </c>
      <c r="AP7" s="53">
        <f>RBA!O50</f>
        <v>98.506615195889751</v>
      </c>
      <c r="AQ7" s="53">
        <f>RBA!Q50</f>
        <v>0.65186666666666671</v>
      </c>
      <c r="AR7" s="53">
        <f>RBA!P50</f>
        <v>1.015160248894356E-2</v>
      </c>
      <c r="AS7" s="53">
        <f>RBA!R50</f>
        <v>1.534056044180814</v>
      </c>
      <c r="AT7" s="53">
        <f t="shared" si="3"/>
        <v>-4.5901237052720898</v>
      </c>
      <c r="AU7" s="53">
        <f t="shared" si="0"/>
        <v>0.42791523694575617</v>
      </c>
      <c r="AV7" s="53">
        <f>RBA!T50*100</f>
        <v>-5.7531030017948126</v>
      </c>
      <c r="AW7" s="53">
        <f>RBA!U50*100</f>
        <v>6.4252205001701039</v>
      </c>
      <c r="AX7" s="53">
        <f t="shared" si="1"/>
        <v>-5.5806581248245566</v>
      </c>
      <c r="AY7" s="53">
        <f t="shared" si="2"/>
        <v>6.3768595919179711</v>
      </c>
      <c r="AZ7" s="53">
        <f>filter2!O7</f>
        <v>10.741187355728798</v>
      </c>
      <c r="BA7" s="53">
        <f>filter2!AC7</f>
        <v>10.749775563690458</v>
      </c>
      <c r="BB7" s="53">
        <f>(filter2!O7-filter2!AC7)*100</f>
        <v>-0.85882079616599327</v>
      </c>
      <c r="BC7" s="53">
        <f>data78!AZ37</f>
        <v>0.59082259234777235</v>
      </c>
      <c r="BD7" s="53">
        <f>data78!BA37</f>
        <v>-0.4561170196750286</v>
      </c>
    </row>
    <row r="8" spans="1:56">
      <c r="A8" s="31">
        <v>31867</v>
      </c>
      <c r="B8" s="53">
        <f>filter!E38</f>
        <v>16.425666666666668</v>
      </c>
      <c r="C8" s="53">
        <f>(RBA!B51-AVERAGE(RBA!$B$11:$B$192))</f>
        <v>9.4289670329670372</v>
      </c>
      <c r="D8" s="53">
        <f>(filter!E38-filter!AY38)</f>
        <v>5.3171278206474533</v>
      </c>
      <c r="E8" s="52">
        <f>(filter!E38-filter!T38)</f>
        <v>1.4960612371387541</v>
      </c>
      <c r="F8" s="52">
        <f>filter!F38</f>
        <v>16.323333333333334</v>
      </c>
      <c r="G8" s="53">
        <f>(RBA!C51-AVERAGE(RBA!$C$11:$C$192))</f>
        <v>9.0616272021629189</v>
      </c>
      <c r="H8" s="53">
        <f>(filter!F38-filter!AZ38)</f>
        <v>4.8508660872426237</v>
      </c>
      <c r="I8" s="53">
        <f>(filter!F38-filter!U38)</f>
        <v>1.2915579057132707</v>
      </c>
      <c r="J8" s="53">
        <f>data78!J38</f>
        <v>12.128262443959352</v>
      </c>
      <c r="K8" s="53">
        <f>data78!K38</f>
        <v>12.13722042461167</v>
      </c>
      <c r="L8" s="53">
        <f>(filter!B38-filter!Q38)*100</f>
        <v>-0.89579806523172323</v>
      </c>
      <c r="M8" s="53">
        <f>data78!M38</f>
        <v>11.477919855771413</v>
      </c>
      <c r="N8" s="53">
        <f>data78!N38</f>
        <v>11.488846795233327</v>
      </c>
      <c r="O8" s="53">
        <f>(filter!C38-filter!R38)*100</f>
        <v>-1.0926939461914031</v>
      </c>
      <c r="P8" s="53">
        <f>data78!P38</f>
        <v>3.9396381724611196</v>
      </c>
      <c r="Q8" s="53">
        <f>(filter!D38-filter!S38)*100</f>
        <v>-10.495697678256377</v>
      </c>
      <c r="R8" s="53">
        <f>data78!R38</f>
        <v>3.6650444519225562</v>
      </c>
      <c r="S8" s="53">
        <f>data78!S38</f>
        <v>6.9271966493894555E-2</v>
      </c>
      <c r="T8" s="53">
        <f>filter!I38</f>
        <v>6.0879339012756839</v>
      </c>
      <c r="U8" s="53">
        <f>(filter!I38-AVERAGE(filter!$I$2:$I$179))</f>
        <v>1.9942862930672351</v>
      </c>
      <c r="V8" s="53">
        <f>(filter!I38-filter!BA38)</f>
        <v>0.2964419303646233</v>
      </c>
      <c r="W8" s="53">
        <f>(filter!I38-filter!X38)</f>
        <v>-0.62286249437830676</v>
      </c>
      <c r="X8" s="53">
        <f>data78!X38</f>
        <v>3.8133070324889884</v>
      </c>
      <c r="Y8" s="53">
        <f>data78!Y38</f>
        <v>9.4202898550724612E-2</v>
      </c>
      <c r="Z8" s="53">
        <f>filter!J38</f>
        <v>8.0270252203236687</v>
      </c>
      <c r="AA8" s="53">
        <f>(filter!J38-AVERAGE(filter!$J$2:$J$179))</f>
        <v>3.9988166692057998</v>
      </c>
      <c r="AB8" s="53">
        <f>(filter!J38-filter!BB38)</f>
        <v>1.9880594400403178</v>
      </c>
      <c r="AC8" s="53">
        <f>(filter!J38-filter!Y38)</f>
        <v>0.62485912295295876</v>
      </c>
      <c r="AD8" s="53">
        <f>filter!K38</f>
        <v>6</v>
      </c>
      <c r="AE8" s="53">
        <f>(filter!K38-AVERAGE(filter!$K$2:$K$179))</f>
        <v>1.2571706791521642</v>
      </c>
      <c r="AF8" s="53">
        <f>(filter!K38-filter!BC38)</f>
        <v>-2.5385300067565986</v>
      </c>
      <c r="AG8" s="53">
        <f>(filter!K38-filter!Z38)</f>
        <v>-1.6590711257763902</v>
      </c>
      <c r="AH8" s="53">
        <f>filter!O38</f>
        <v>5.3855555555555563</v>
      </c>
      <c r="AI8" s="53">
        <f>(filter!O38-AVERAGE(filter!$O$2:$O$179))</f>
        <v>1.4178880455790317</v>
      </c>
      <c r="AJ8" s="53">
        <f>(filter!O38-filter!BD38)</f>
        <v>-1.8778220021115635</v>
      </c>
      <c r="AK8" s="53">
        <f>(filter!O38-filter!AD38)</f>
        <v>-1.7210377734156657</v>
      </c>
      <c r="AL8" s="53">
        <f>data78!AL38</f>
        <v>4.4251100702077721</v>
      </c>
      <c r="AM8" s="53">
        <f>data78!AM38</f>
        <v>5.9864469801461837</v>
      </c>
      <c r="AN8" s="53">
        <f>(filter!L38-filter!AA38)*100</f>
        <v>-2.9239886634239376</v>
      </c>
      <c r="AO8" s="53">
        <f>(filter!M38-filter!AB38)*100</f>
        <v>-2.9292947134219816</v>
      </c>
      <c r="AP8" s="53">
        <f>RBA!O51</f>
        <v>100.05470459537608</v>
      </c>
      <c r="AQ8" s="53">
        <f>RBA!Q51</f>
        <v>0.6802999999999999</v>
      </c>
      <c r="AR8" s="53">
        <f>RBA!P51</f>
        <v>9.9945325314189561E-3</v>
      </c>
      <c r="AS8" s="53">
        <f>RBA!R51</f>
        <v>1.4699397324709689</v>
      </c>
      <c r="AT8" s="53">
        <f t="shared" si="3"/>
        <v>-4.6057170823667617</v>
      </c>
      <c r="AU8" s="53">
        <f t="shared" si="0"/>
        <v>0.38522140163112206</v>
      </c>
      <c r="AV8" s="53">
        <f>RBA!T51*100</f>
        <v>-1.5593377094671901</v>
      </c>
      <c r="AW8" s="53">
        <f>RBA!U51*100</f>
        <v>4.2693835314634052</v>
      </c>
      <c r="AX8" s="53">
        <f t="shared" si="1"/>
        <v>-1.3868928324969345</v>
      </c>
      <c r="AY8" s="53">
        <f t="shared" si="2"/>
        <v>4.2210226232112724</v>
      </c>
      <c r="AZ8" s="53">
        <f>filter2!O8</f>
        <v>10.737176805872972</v>
      </c>
      <c r="BA8" s="53">
        <f>filter2!AC8</f>
        <v>10.755942939294615</v>
      </c>
      <c r="BB8" s="53">
        <f>(filter2!O8-filter2!AC8)*100</f>
        <v>-1.8766133421642905</v>
      </c>
      <c r="BC8" s="53">
        <f>data78!AZ38</f>
        <v>0.61180303771878375</v>
      </c>
      <c r="BD8" s="53">
        <f>data78!BA38</f>
        <v>2.0980445371011403</v>
      </c>
    </row>
    <row r="9" spans="1:56">
      <c r="A9" s="31">
        <v>31958</v>
      </c>
      <c r="B9" s="53">
        <f>filter!E39</f>
        <v>14.082666666666668</v>
      </c>
      <c r="C9" s="53">
        <f>(RBA!B52-AVERAGE(RBA!$B$11:$B$192))</f>
        <v>7.0859670329670372</v>
      </c>
      <c r="D9" s="53">
        <f>(filter!E39-filter!AY39)</f>
        <v>3.0531499623907834</v>
      </c>
      <c r="E9" s="52">
        <f>(filter!E39-filter!T39)</f>
        <v>-0.80650984263938774</v>
      </c>
      <c r="F9" s="52">
        <f>filter!F39</f>
        <v>14.299999999999999</v>
      </c>
      <c r="G9" s="53">
        <f>(RBA!C52-AVERAGE(RBA!$C$11:$C$192))</f>
        <v>7.0382938688295837</v>
      </c>
      <c r="H9" s="53">
        <f>(filter!F39-filter!AZ39)</f>
        <v>2.9090007746616831</v>
      </c>
      <c r="I9" s="53">
        <f>(filter!F39-filter!U39)</f>
        <v>-0.68393918762402706</v>
      </c>
      <c r="J9" s="53">
        <f>data78!J39</f>
        <v>12.143904645818564</v>
      </c>
      <c r="K9" s="53">
        <f>data78!K39</f>
        <v>12.146552791949672</v>
      </c>
      <c r="L9" s="53">
        <f>(filter!B39-filter!Q39)*100</f>
        <v>-0.26481461311078647</v>
      </c>
      <c r="M9" s="53">
        <f>data78!M39</f>
        <v>11.482888848593689</v>
      </c>
      <c r="N9" s="53">
        <f>data78!N39</f>
        <v>11.496629149369978</v>
      </c>
      <c r="O9" s="53">
        <f>(filter!C39-filter!R39)*100</f>
        <v>-1.3740300776289516</v>
      </c>
      <c r="P9" s="53">
        <f>data78!P39</f>
        <v>3.9608131695975781</v>
      </c>
      <c r="Q9" s="53">
        <f>(filter!D39-filter!S39)*100</f>
        <v>-8.7103773396947748</v>
      </c>
      <c r="R9" s="53">
        <f>data78!R39</f>
        <v>3.6863622552647008</v>
      </c>
      <c r="S9" s="53">
        <f>data78!S39</f>
        <v>7.1186249803234514E-2</v>
      </c>
      <c r="T9" s="53">
        <f>filter!I39</f>
        <v>8.5271213368578938</v>
      </c>
      <c r="U9" s="53">
        <f>(filter!I39-AVERAGE(filter!$I$2:$I$179))</f>
        <v>4.433473728649445</v>
      </c>
      <c r="V9" s="53">
        <f>(filter!I39-filter!BA39)</f>
        <v>2.7679692585697406</v>
      </c>
      <c r="W9" s="53">
        <f>(filter!I39-filter!X39)</f>
        <v>1.8634873743834852</v>
      </c>
      <c r="X9" s="53">
        <f>data78!X39</f>
        <v>3.8286413964890951</v>
      </c>
      <c r="Y9" s="53">
        <f>data78!Y39</f>
        <v>9.263657957244642E-2</v>
      </c>
      <c r="Z9" s="53">
        <f>filter!J39</f>
        <v>6.1337456000426966</v>
      </c>
      <c r="AA9" s="53">
        <f>(filter!J39-AVERAGE(filter!$J$2:$J$179))</f>
        <v>2.1055370489248277</v>
      </c>
      <c r="AB9" s="53">
        <f>(filter!J39-filter!BB39)</f>
        <v>0.13307995745773571</v>
      </c>
      <c r="AC9" s="53">
        <f>(filter!J39-filter!Y39)</f>
        <v>-1.196928674266263</v>
      </c>
      <c r="AD9" s="53">
        <f>filter!K39</f>
        <v>6.75</v>
      </c>
      <c r="AE9" s="53">
        <f>(filter!K39-AVERAGE(filter!$K$2:$K$179))</f>
        <v>2.0071706791521642</v>
      </c>
      <c r="AF9" s="53">
        <f>(filter!K39-filter!BC39)</f>
        <v>-1.7162309460726224</v>
      </c>
      <c r="AG9" s="53">
        <f>(filter!K39-filter!Z39)</f>
        <v>-0.82315040127348205</v>
      </c>
      <c r="AH9" s="53">
        <f>filter!O39</f>
        <v>5.9044444444444437</v>
      </c>
      <c r="AI9" s="53">
        <f>(filter!O39-AVERAGE(filter!$O$2:$O$179))</f>
        <v>1.9367769344679191</v>
      </c>
      <c r="AJ9" s="53">
        <f>(filter!O39-filter!BD39)</f>
        <v>-1.2961576837428552</v>
      </c>
      <c r="AK9" s="53">
        <f>(filter!O39-filter!AD39)</f>
        <v>-1.1559786625326884</v>
      </c>
      <c r="AL9" s="53">
        <f>data78!AL39</f>
        <v>4.4691900834333467</v>
      </c>
      <c r="AM9" s="53">
        <f>data78!AM39</f>
        <v>6.0097390466271099</v>
      </c>
      <c r="AN9" s="53">
        <f>(filter!L39-filter!AA39)*100</f>
        <v>-1.6064941222919238</v>
      </c>
      <c r="AO9" s="53">
        <f>(filter!M39-filter!AB39)*100</f>
        <v>-3.7844189732381572</v>
      </c>
      <c r="AP9" s="53">
        <f>RBA!O52</f>
        <v>103.44992094144791</v>
      </c>
      <c r="AQ9" s="53">
        <f>RBA!Q52</f>
        <v>0.71293333333333331</v>
      </c>
      <c r="AR9" s="53">
        <f>RBA!P52</f>
        <v>9.6665129455825727E-3</v>
      </c>
      <c r="AS9" s="53">
        <f>RBA!R52</f>
        <v>1.4026556947821209</v>
      </c>
      <c r="AT9" s="53">
        <f t="shared" si="3"/>
        <v>-4.6390876399713266</v>
      </c>
      <c r="AU9" s="53">
        <f t="shared" si="0"/>
        <v>0.33836736457567035</v>
      </c>
      <c r="AV9" s="53">
        <f>RBA!T52*100</f>
        <v>-3.3370557604564866</v>
      </c>
      <c r="AW9" s="53">
        <f>RBA!U52*100</f>
        <v>4.6854037055451823</v>
      </c>
      <c r="AX9" s="53">
        <f t="shared" si="1"/>
        <v>-3.164610883486231</v>
      </c>
      <c r="AY9" s="53">
        <f t="shared" si="2"/>
        <v>4.6370427972930495</v>
      </c>
      <c r="AZ9" s="53">
        <f>filter2!O9</f>
        <v>10.772300858223186</v>
      </c>
      <c r="BA9" s="53">
        <f>filter2!AC9</f>
        <v>10.762069373265948</v>
      </c>
      <c r="BB9" s="53">
        <f>(filter2!O9-filter2!AC9)*100</f>
        <v>1.0231484957238024</v>
      </c>
      <c r="BC9" s="53">
        <f>data78!AZ39</f>
        <v>0.6405486869442516</v>
      </c>
      <c r="BD9" s="53">
        <f>data78!BA39</f>
        <v>2.8745649225467851</v>
      </c>
    </row>
    <row r="10" spans="1:56">
      <c r="A10" s="31">
        <v>32050</v>
      </c>
      <c r="B10" s="53">
        <f>filter!E40</f>
        <v>12.130666666666665</v>
      </c>
      <c r="C10" s="53">
        <f>(RBA!B53-AVERAGE(RBA!$B$11:$B$192))</f>
        <v>5.1339670329670337</v>
      </c>
      <c r="D10" s="53">
        <f>(filter!E40-filter!AY40)</f>
        <v>1.18017210413411</v>
      </c>
      <c r="E10" s="52">
        <f>(filter!E40-filter!T40)</f>
        <v>-2.701561236667068</v>
      </c>
      <c r="F10" s="52">
        <f>filter!F40</f>
        <v>12.410000000000002</v>
      </c>
      <c r="G10" s="53">
        <f>(RBA!C53-AVERAGE(RBA!$C$11:$C$192))</f>
        <v>5.1482938688295867</v>
      </c>
      <c r="H10" s="53">
        <f>(filter!F40-filter!AZ40)</f>
        <v>1.1004687954140824</v>
      </c>
      <c r="I10" s="53">
        <f>(filter!F40-filter!U40)</f>
        <v>-2.5107916347168171</v>
      </c>
      <c r="J10" s="53">
        <f>data78!J40</f>
        <v>12.161854264814584</v>
      </c>
      <c r="K10" s="53">
        <f>data78!K40</f>
        <v>12.155735318548439</v>
      </c>
      <c r="L10" s="53">
        <f>(filter!B40-filter!Q40)*100</f>
        <v>0.61189462661452865</v>
      </c>
      <c r="M10" s="53">
        <f>data78!M40</f>
        <v>11.497750911599281</v>
      </c>
      <c r="N10" s="53">
        <f>data78!N40</f>
        <v>11.504490663988934</v>
      </c>
      <c r="O10" s="53">
        <f>(filter!C40-filter!R40)*100</f>
        <v>-0.67397523896524092</v>
      </c>
      <c r="P10" s="53">
        <f>data78!P40</f>
        <v>3.9871304779149512</v>
      </c>
      <c r="Q10" s="53">
        <f>(filter!D40-filter!S40)*100</f>
        <v>-6.5060337023405967</v>
      </c>
      <c r="R10" s="53">
        <f>data78!R40</f>
        <v>3.7002388429477433</v>
      </c>
      <c r="S10" s="53">
        <f>data78!S40</f>
        <v>6.9362588740645048E-2</v>
      </c>
      <c r="T10" s="53">
        <f>filter!I40</f>
        <v>5.5506350732168874</v>
      </c>
      <c r="U10" s="53">
        <f>(filter!I40-AVERAGE(filter!$I$2:$I$179))</f>
        <v>1.4569874650084387</v>
      </c>
      <c r="V10" s="53">
        <f>(filter!I40-filter!BA40)</f>
        <v>-0.1761771124483591</v>
      </c>
      <c r="W10" s="53">
        <f>(filter!I40-filter!X40)</f>
        <v>-1.0491214678276739</v>
      </c>
      <c r="X10" s="53">
        <f>data78!X40</f>
        <v>3.8458832029236012</v>
      </c>
      <c r="Y10" s="53">
        <f>data78!Y40</f>
        <v>8.3333333333333259E-2</v>
      </c>
      <c r="Z10" s="53">
        <f>filter!J40</f>
        <v>6.8967225738023812</v>
      </c>
      <c r="AA10" s="53">
        <f>(filter!J40-AVERAGE(filter!$J$2:$J$179))</f>
        <v>2.8685140226845123</v>
      </c>
      <c r="AB10" s="53">
        <f>(filter!J40-filter!BB40)</f>
        <v>0.93435706891581027</v>
      </c>
      <c r="AC10" s="53">
        <f>(filter!J40-filter!Y40)</f>
        <v>-0.34595887895899846</v>
      </c>
      <c r="AD10" s="53">
        <f>filter!K40</f>
        <v>6.916666666666667</v>
      </c>
      <c r="AE10" s="53">
        <f>(filter!K40-AVERAGE(filter!$K$2:$K$179))</f>
        <v>2.1738373458188311</v>
      </c>
      <c r="AF10" s="53">
        <f>(filter!K40-filter!BC40)</f>
        <v>-1.4772652187219792</v>
      </c>
      <c r="AG10" s="53">
        <f>(filter!K40-filter!Z40)</f>
        <v>-0.58621665564556125</v>
      </c>
      <c r="AH10" s="53">
        <f>filter!O40</f>
        <v>6.2022222222222227</v>
      </c>
      <c r="AI10" s="53">
        <f>(filter!O40-AVERAGE(filter!$O$2:$O$179))</f>
        <v>2.2345547122456981</v>
      </c>
      <c r="AJ10" s="53">
        <f>(filter!O40-filter!BD40)</f>
        <v>-0.93560447648525535</v>
      </c>
      <c r="AK10" s="53">
        <f>(filter!O40-filter!AD40)</f>
        <v>-0.82986232738442656</v>
      </c>
      <c r="AL10" s="53">
        <f>data78!AL40</f>
        <v>4.5193835132873685</v>
      </c>
      <c r="AM10" s="53">
        <f>data78!AM40</f>
        <v>6.0456425517152415</v>
      </c>
      <c r="AN10" s="53">
        <f>(filter!L40-filter!AA40)*100</f>
        <v>0.29105085355780602</v>
      </c>
      <c r="AO10" s="53">
        <f>(filter!M40-filter!AB40)*100</f>
        <v>-3.3839073823278554</v>
      </c>
      <c r="AP10" s="53">
        <f>RBA!O53</f>
        <v>105.1987533498116</v>
      </c>
      <c r="AQ10" s="53">
        <f>RBA!Q53</f>
        <v>0.70986666666666665</v>
      </c>
      <c r="AR10" s="53">
        <f>RBA!P53</f>
        <v>9.5058160687014545E-3</v>
      </c>
      <c r="AS10" s="53">
        <f>RBA!R53</f>
        <v>1.4087152516904584</v>
      </c>
      <c r="AT10" s="53">
        <f t="shared" si="3"/>
        <v>-4.6558514499464323</v>
      </c>
      <c r="AU10" s="53">
        <f t="shared" si="0"/>
        <v>0.34267812000939962</v>
      </c>
      <c r="AV10" s="53">
        <f>RBA!T53*100</f>
        <v>-1.6763809975105737</v>
      </c>
      <c r="AW10" s="53">
        <f>RBA!U53*100</f>
        <v>-0.43107554337292742</v>
      </c>
      <c r="AX10" s="53">
        <f t="shared" si="1"/>
        <v>-1.5039361205403181</v>
      </c>
      <c r="AY10" s="53">
        <f t="shared" si="2"/>
        <v>-0.4794364516250601</v>
      </c>
      <c r="AZ10" s="53">
        <f>filter2!O10</f>
        <v>10.766691804278379</v>
      </c>
      <c r="BA10" s="53">
        <f>filter2!AC10</f>
        <v>10.768132154571024</v>
      </c>
      <c r="BB10" s="53">
        <f>(filter2!O10-filter2!AC10)*100</f>
        <v>-0.14403502926452205</v>
      </c>
      <c r="BC10" s="53">
        <f>data78!AZ40</f>
        <v>0.67350031036376734</v>
      </c>
      <c r="BD10" s="53">
        <f>data78!BA40</f>
        <v>3.2951623419515741</v>
      </c>
    </row>
    <row r="11" spans="1:56">
      <c r="A11" s="31">
        <v>32142</v>
      </c>
      <c r="B11" s="53">
        <f>filter!E41</f>
        <v>11.432333333333332</v>
      </c>
      <c r="C11" s="53">
        <f>(RBA!B54-AVERAGE(RBA!$B$11:$B$192))</f>
        <v>4.4356336996337014</v>
      </c>
      <c r="D11" s="53">
        <f>(filter!E41-filter!AY41)</f>
        <v>0.56086091254410775</v>
      </c>
      <c r="E11" s="52">
        <f>(filter!E41-filter!T41)</f>
        <v>-3.3289317278815069</v>
      </c>
      <c r="F11" s="52">
        <f>filter!F41</f>
        <v>11.966666666666667</v>
      </c>
      <c r="G11" s="53">
        <f>(RBA!C54-AVERAGE(RBA!$C$11:$C$192))</f>
        <v>4.7049605354962516</v>
      </c>
      <c r="H11" s="53">
        <f>(filter!F41-filter!AZ41)</f>
        <v>0.73860348283314181</v>
      </c>
      <c r="I11" s="53">
        <f>(filter!F41-filter!U41)</f>
        <v>-2.8773020570425274</v>
      </c>
      <c r="J11" s="53">
        <f>data78!J41</f>
        <v>12.181836303832405</v>
      </c>
      <c r="K11" s="53">
        <f>data78!K41</f>
        <v>12.164719561460615</v>
      </c>
      <c r="L11" s="53">
        <f>(filter!B41-filter!Q41)*100</f>
        <v>1.7116742371790394</v>
      </c>
      <c r="M11" s="53">
        <f>data78!M41</f>
        <v>11.507862670627766</v>
      </c>
      <c r="N11" s="53">
        <f>data78!N41</f>
        <v>11.512410105746135</v>
      </c>
      <c r="O11" s="53">
        <f>(filter!C41-filter!R41)*100</f>
        <v>-0.45474351183685258</v>
      </c>
      <c r="P11" s="53">
        <f>data78!P41</f>
        <v>3.9889840465642745</v>
      </c>
      <c r="Q11" s="53">
        <f>(filter!D41-filter!S41)*100</f>
        <v>-6.8246048024344752</v>
      </c>
      <c r="R11" s="53">
        <f>data78!R41</f>
        <v>3.7098228801109112</v>
      </c>
      <c r="S11" s="53">
        <f>data78!S41</f>
        <v>6.1834702074809789E-2</v>
      </c>
      <c r="T11" s="53">
        <f>filter!I41</f>
        <v>3.8336148652672626</v>
      </c>
      <c r="U11" s="53">
        <f>(filter!I41-AVERAGE(filter!$I$2:$I$179))</f>
        <v>-0.26003274294118617</v>
      </c>
      <c r="V11" s="53">
        <f>(filter!I41-filter!BA41)</f>
        <v>-1.8608574277750773</v>
      </c>
      <c r="W11" s="53">
        <f>(filter!I41-filter!X41)</f>
        <v>-2.6819357687535201</v>
      </c>
      <c r="X11" s="53">
        <f>data78!X41</f>
        <v>3.8628327612373745</v>
      </c>
      <c r="Y11" s="53">
        <f>data78!Y41</f>
        <v>7.2072072072072224E-2</v>
      </c>
      <c r="Z11" s="53">
        <f>filter!J41</f>
        <v>6.7798233255093692</v>
      </c>
      <c r="AA11" s="53">
        <f>(filter!J41-AVERAGE(filter!$J$2:$J$179))</f>
        <v>2.7516147743915003</v>
      </c>
      <c r="AB11" s="53">
        <f>(filter!J41-filter!BB41)</f>
        <v>0.85575795832118828</v>
      </c>
      <c r="AC11" s="53">
        <f>(filter!J41-filter!Y41)</f>
        <v>-0.35790502957919301</v>
      </c>
      <c r="AD11" s="53">
        <f>filter!K41</f>
        <v>6.875</v>
      </c>
      <c r="AE11" s="53">
        <f>(filter!K41-AVERAGE(filter!$K$2:$K$179))</f>
        <v>2.1321706791521642</v>
      </c>
      <c r="AF11" s="53">
        <f>(filter!K41-filter!BC41)</f>
        <v>-1.44663282470467</v>
      </c>
      <c r="AG11" s="53">
        <f>(filter!K41-filter!Z41)</f>
        <v>-0.56920369033002505</v>
      </c>
      <c r="AH11" s="53">
        <f>filter!O41</f>
        <v>5.9472222222222229</v>
      </c>
      <c r="AI11" s="53">
        <f>(filter!O41-AVERAGE(filter!$O$2:$O$179))</f>
        <v>1.9795547122456982</v>
      </c>
      <c r="AJ11" s="53">
        <f>(filter!O41-filter!BD41)</f>
        <v>-1.1278290470054344</v>
      </c>
      <c r="AK11" s="53">
        <f>(filter!O41-filter!AD41)</f>
        <v>-1.0718054427900228</v>
      </c>
      <c r="AL11" s="53">
        <f>data78!AL41</f>
        <v>4.5787029997729203</v>
      </c>
      <c r="AM11" s="53">
        <f>data78!AM41</f>
        <v>6.0788021208896525</v>
      </c>
      <c r="AN11" s="53">
        <f>(filter!L41-filter!AA41)*100</f>
        <v>3.0848696005548959</v>
      </c>
      <c r="AO11" s="53">
        <f>(filter!M41-filter!AB41)*100</f>
        <v>-3.2588886713984522</v>
      </c>
      <c r="AP11" s="53">
        <f>RBA!O54</f>
        <v>100.26891007744932</v>
      </c>
      <c r="AQ11" s="53">
        <f>RBA!Q54</f>
        <v>0.70113333333333339</v>
      </c>
      <c r="AR11" s="53">
        <f>RBA!P54</f>
        <v>9.9731811109503819E-3</v>
      </c>
      <c r="AS11" s="53">
        <f>RBA!R54</f>
        <v>1.4262622420842443</v>
      </c>
      <c r="AT11" s="53">
        <f t="shared" si="3"/>
        <v>-4.6078556775999173</v>
      </c>
      <c r="AU11" s="53">
        <f t="shared" si="0"/>
        <v>0.35505720556431852</v>
      </c>
      <c r="AV11" s="53">
        <f>RBA!T54*100</f>
        <v>4.7995772346514975</v>
      </c>
      <c r="AW11" s="53">
        <f>RBA!U54*100</f>
        <v>-1.2379085554919067</v>
      </c>
      <c r="AX11" s="53">
        <f t="shared" si="1"/>
        <v>4.9720221116217536</v>
      </c>
      <c r="AY11" s="53">
        <f t="shared" si="2"/>
        <v>-1.2862694637440395</v>
      </c>
      <c r="AZ11" s="53">
        <f>filter2!O11</f>
        <v>10.801100943741554</v>
      </c>
      <c r="BA11" s="53">
        <f>filter2!AC11</f>
        <v>10.774114966854503</v>
      </c>
      <c r="BB11" s="53">
        <f>(filter2!O11-filter2!AC11)*100</f>
        <v>2.6985976887051066</v>
      </c>
      <c r="BC11" s="53">
        <f>data78!AZ41</f>
        <v>0.71587023853554577</v>
      </c>
      <c r="BD11" s="53">
        <f>data78!BA41</f>
        <v>4.2369928171778426</v>
      </c>
    </row>
    <row r="12" spans="1:56">
      <c r="A12" s="31">
        <v>32233</v>
      </c>
      <c r="B12" s="53">
        <f>filter!E42</f>
        <v>10.715333333333334</v>
      </c>
      <c r="C12" s="53">
        <f>(RBA!B55-AVERAGE(RBA!$B$11:$B$192))</f>
        <v>3.7186336996337026</v>
      </c>
      <c r="D12" s="53">
        <f>(filter!E42-filter!AY42)</f>
        <v>-7.7116945712560891E-2</v>
      </c>
      <c r="E12" s="52">
        <f>(filter!E42-filter!T42)</f>
        <v>-3.9617716234470155</v>
      </c>
      <c r="F12" s="52">
        <f>filter!F42</f>
        <v>10.983333333333334</v>
      </c>
      <c r="G12" s="53">
        <f>(RBA!C55-AVERAGE(RBA!$C$11:$C$192))</f>
        <v>3.7216272021629191</v>
      </c>
      <c r="H12" s="53">
        <f>(filter!F42-filter!AZ42)</f>
        <v>-0.16326182974779613</v>
      </c>
      <c r="I12" s="53">
        <f>(filter!F42-filter!U42)</f>
        <v>-3.7702038313068638</v>
      </c>
      <c r="J12" s="53">
        <f>data78!J42</f>
        <v>12.186170913323265</v>
      </c>
      <c r="K12" s="53">
        <f>data78!K42</f>
        <v>12.173460902080254</v>
      </c>
      <c r="L12" s="53">
        <f>(filter!B42-filter!Q42)*100</f>
        <v>1.27100112430103</v>
      </c>
      <c r="M12" s="53">
        <f>data78!M42</f>
        <v>11.516718263208924</v>
      </c>
      <c r="N12" s="53">
        <f>data78!N42</f>
        <v>11.520362028952272</v>
      </c>
      <c r="O12" s="53">
        <f>(filter!C42-filter!R42)*100</f>
        <v>-0.36437657433481263</v>
      </c>
      <c r="P12" s="53">
        <f>data78!P42</f>
        <v>4.0377742107337067</v>
      </c>
      <c r="Q12" s="53">
        <f>(filter!D42-filter!S42)*100</f>
        <v>-2.5033238014406933</v>
      </c>
      <c r="R12" s="53">
        <f>data78!R42</f>
        <v>3.7411394644289055</v>
      </c>
      <c r="S12" s="53">
        <f>data78!S42</f>
        <v>7.9065093965966726E-2</v>
      </c>
      <c r="T12" s="53">
        <f>filter!I42</f>
        <v>12.526633727197753</v>
      </c>
      <c r="U12" s="53">
        <f>(filter!I42-AVERAGE(filter!$I$2:$I$179))</f>
        <v>8.4329861189893052</v>
      </c>
      <c r="V12" s="53">
        <f>(filter!I42-filter!BA42)</f>
        <v>6.8645013267783206</v>
      </c>
      <c r="W12" s="53">
        <f>(filter!I42-filter!X42)</f>
        <v>6.119886684055742</v>
      </c>
      <c r="X12" s="53">
        <f>data78!X42</f>
        <v>3.8794998137225858</v>
      </c>
      <c r="Y12" s="53">
        <f>data78!Y42</f>
        <v>6.8432671081677832E-2</v>
      </c>
      <c r="Z12" s="53">
        <f>filter!J42</f>
        <v>6.6668209940846577</v>
      </c>
      <c r="AA12" s="53">
        <f>(filter!J42-AVERAGE(filter!$J$2:$J$179))</f>
        <v>2.6386124429667888</v>
      </c>
      <c r="AB12" s="53">
        <f>(filter!J42-filter!BB42)</f>
        <v>0.7810557645948677</v>
      </c>
      <c r="AC12" s="53">
        <f>(filter!J42-filter!Y42)</f>
        <v>-0.34831848526708953</v>
      </c>
      <c r="AD12" s="53">
        <f>filter!K42</f>
        <v>6.833333333333333</v>
      </c>
      <c r="AE12" s="53">
        <f>(filter!K42-AVERAGE(filter!$K$2:$K$179))</f>
        <v>2.0905040124854972</v>
      </c>
      <c r="AF12" s="53">
        <f>(filter!K42-filter!BC42)</f>
        <v>-1.4160004306873608</v>
      </c>
      <c r="AG12" s="53">
        <f>(filter!K42-filter!Z42)</f>
        <v>-0.55934558802115575</v>
      </c>
      <c r="AH12" s="53">
        <f>filter!O42</f>
        <v>5.9988888888888896</v>
      </c>
      <c r="AI12" s="53">
        <f>(filter!O42-AVERAGE(filter!$O$2:$O$179))</f>
        <v>2.031221378912365</v>
      </c>
      <c r="AJ12" s="53">
        <f>(filter!O42-filter!BD42)</f>
        <v>-1.0133869508589468</v>
      </c>
      <c r="AK12" s="53">
        <f>(filter!O42-filter!AD42)</f>
        <v>-1.0192949085028866</v>
      </c>
      <c r="AL12" s="53">
        <f>data78!AL42</f>
        <v>4.6025868520524877</v>
      </c>
      <c r="AM12" s="53">
        <f>data78!AM42</f>
        <v>6.099168065789252</v>
      </c>
      <c r="AN12" s="53">
        <f>(filter!L42-filter!AA42)*100</f>
        <v>2.3335704642859056</v>
      </c>
      <c r="AO12" s="53">
        <f>(filter!M42-filter!AB42)*100</f>
        <v>-4.4078080130598885</v>
      </c>
      <c r="AP12" s="53">
        <f>RBA!O55</f>
        <v>100.47694831766303</v>
      </c>
      <c r="AQ12" s="53">
        <f>RBA!Q55</f>
        <v>0.72413333333333341</v>
      </c>
      <c r="AR12" s="53">
        <f>RBA!P55</f>
        <v>9.9525315681209658E-3</v>
      </c>
      <c r="AS12" s="53">
        <f>RBA!R55</f>
        <v>1.3809611489596758</v>
      </c>
      <c r="AT12" s="53">
        <f t="shared" si="3"/>
        <v>-4.6099283312163131</v>
      </c>
      <c r="AU12" s="53">
        <f t="shared" si="0"/>
        <v>0.32277974148955646</v>
      </c>
      <c r="AV12" s="53">
        <f>RBA!T55*100</f>
        <v>-0.20726536163957476</v>
      </c>
      <c r="AW12" s="53">
        <f>RBA!U55*100</f>
        <v>3.2277464074762232</v>
      </c>
      <c r="AX12" s="53">
        <f t="shared" si="1"/>
        <v>-3.4820484669319141E-2</v>
      </c>
      <c r="AY12" s="53">
        <f t="shared" si="2"/>
        <v>3.1793854992240904</v>
      </c>
      <c r="AZ12" s="53">
        <f>filter2!O12</f>
        <v>10.798636360656856</v>
      </c>
      <c r="BA12" s="53">
        <f>filter2!AC12</f>
        <v>10.780000593542113</v>
      </c>
      <c r="BB12" s="53">
        <f>(filter2!O12-filter2!AC12)*100</f>
        <v>1.8635767114743018</v>
      </c>
      <c r="BC12" s="53">
        <f>data78!AZ42</f>
        <v>0.72308703832990195</v>
      </c>
      <c r="BD12" s="53">
        <f>data78!BA42</f>
        <v>0.72167997943561879</v>
      </c>
    </row>
    <row r="13" spans="1:56">
      <c r="A13" s="31">
        <v>32324</v>
      </c>
      <c r="B13" s="53">
        <f>filter!E43</f>
        <v>12.316666666666665</v>
      </c>
      <c r="C13" s="53">
        <f>(RBA!B56-AVERAGE(RBA!$B$11:$B$192))</f>
        <v>5.3199670329670337</v>
      </c>
      <c r="D13" s="53">
        <f>(filter!E43-filter!AY43)</f>
        <v>1.6032385293641003</v>
      </c>
      <c r="E13" s="52">
        <f>(filter!E43-filter!T43)</f>
        <v>-2.2618173148646488</v>
      </c>
      <c r="F13" s="52">
        <f>filter!F43</f>
        <v>12.256666666666668</v>
      </c>
      <c r="G13" s="53">
        <f>(RBA!C56-AVERAGE(RBA!$C$11:$C$192))</f>
        <v>4.9949605354962525</v>
      </c>
      <c r="H13" s="53">
        <f>(filter!F43-filter!AZ43)</f>
        <v>1.1915395243379319</v>
      </c>
      <c r="I13" s="53">
        <f>(filter!F43-filter!U43)</f>
        <v>-2.3910986870965605</v>
      </c>
      <c r="J13" s="53">
        <f>data78!J43</f>
        <v>12.186900019741364</v>
      </c>
      <c r="K13" s="53">
        <f>data78!K43</f>
        <v>12.181925419765397</v>
      </c>
      <c r="L13" s="53">
        <f>(filter!B43-filter!Q43)*100</f>
        <v>0.49745999759664983</v>
      </c>
      <c r="M13" s="53">
        <f>data78!M43</f>
        <v>11.515462244622199</v>
      </c>
      <c r="N13" s="53">
        <f>data78!N43</f>
        <v>11.528318145771092</v>
      </c>
      <c r="O13" s="53">
        <f>(filter!C43-filter!R43)*100</f>
        <v>-1.2855901148892457</v>
      </c>
      <c r="P13" s="53">
        <f>data78!P43</f>
        <v>4.0809215418899605</v>
      </c>
      <c r="Q13" s="53">
        <f>(filter!D43-filter!S43)*100</f>
        <v>1.2268651450333401</v>
      </c>
      <c r="R13" s="53">
        <f>data78!R43</f>
        <v>3.7647513605794161</v>
      </c>
      <c r="S13" s="53">
        <f>data78!S43</f>
        <v>8.1543411095624574E-2</v>
      </c>
      <c r="T13" s="53">
        <f>filter!I43</f>
        <v>9.4447584602042021</v>
      </c>
      <c r="U13" s="53">
        <f>(filter!I43-AVERAGE(filter!$I$2:$I$179))</f>
        <v>5.3511108519957533</v>
      </c>
      <c r="V13" s="53">
        <f>(filter!I43-filter!BA43)</f>
        <v>3.8149659524076762</v>
      </c>
      <c r="W13" s="53">
        <f>(filter!I43-filter!X43)</f>
        <v>3.1773580999124889</v>
      </c>
      <c r="X13" s="53">
        <f>data78!X43</f>
        <v>3.8979240810486444</v>
      </c>
      <c r="Y13" s="53">
        <f>data78!Y43</f>
        <v>7.1739130434782528E-2</v>
      </c>
      <c r="Z13" s="53">
        <f>filter!J43</f>
        <v>7.3697069304233143</v>
      </c>
      <c r="AA13" s="53">
        <f>(filter!J43-AVERAGE(filter!$J$2:$J$179))</f>
        <v>3.3414983793054454</v>
      </c>
      <c r="AB13" s="53">
        <f>(filter!J43-filter!BB43)</f>
        <v>1.5222418386319134</v>
      </c>
      <c r="AC13" s="53">
        <f>(filter!J43-filter!Y43)</f>
        <v>0.49569129745462615</v>
      </c>
      <c r="AD13" s="53">
        <f>filter!K43</f>
        <v>7.5</v>
      </c>
      <c r="AE13" s="53">
        <f>(filter!K43-AVERAGE(filter!$K$2:$K$179))</f>
        <v>2.7571706791521642</v>
      </c>
      <c r="AF13" s="53">
        <f>(filter!K43-filter!BC43)</f>
        <v>-0.67703470333671767</v>
      </c>
      <c r="AG13" s="53">
        <f>(filter!K43-filter!Z43)</f>
        <v>0.15647932089321781</v>
      </c>
      <c r="AH13" s="53">
        <f>filter!O43</f>
        <v>6.402222222222222</v>
      </c>
      <c r="AI13" s="53">
        <f>(filter!O43-AVERAGE(filter!$O$2:$O$179))</f>
        <v>2.4345547122456974</v>
      </c>
      <c r="AJ13" s="53">
        <f>(filter!O43-filter!BD43)</f>
        <v>-0.54727818804579353</v>
      </c>
      <c r="AK13" s="53">
        <f>(filter!O43-filter!AD43)</f>
        <v>-0.62359219031913238</v>
      </c>
      <c r="AL13" s="53">
        <f>data78!AL43</f>
        <v>4.6480764069985492</v>
      </c>
      <c r="AM13" s="53">
        <f>data78!AM43</f>
        <v>6.1300692984566636</v>
      </c>
      <c r="AN13" s="53">
        <f>(filter!L43-filter!AA43)*100</f>
        <v>3.7541365178361374</v>
      </c>
      <c r="AO13" s="53">
        <f>(filter!M43-filter!AB43)*100</f>
        <v>-4.4892137341310701</v>
      </c>
      <c r="AP13" s="53">
        <f>RBA!O56</f>
        <v>108.50830844100963</v>
      </c>
      <c r="AQ13" s="53">
        <f>RBA!Q56</f>
        <v>0.78586666666666671</v>
      </c>
      <c r="AR13" s="53">
        <f>RBA!P56</f>
        <v>9.2158841508772436E-3</v>
      </c>
      <c r="AS13" s="53">
        <f>RBA!R56</f>
        <v>1.2724804886325076</v>
      </c>
      <c r="AT13" s="53">
        <f t="shared" si="3"/>
        <v>-4.6868267455419375</v>
      </c>
      <c r="AU13" s="53">
        <f t="shared" si="0"/>
        <v>0.24096813622676178</v>
      </c>
      <c r="AV13" s="53">
        <f>RBA!T56*100</f>
        <v>-7.6898414325624387</v>
      </c>
      <c r="AW13" s="53">
        <f>RBA!U56*100</f>
        <v>8.1811605262794682</v>
      </c>
      <c r="AX13" s="53">
        <f t="shared" si="1"/>
        <v>-7.5173965555921827</v>
      </c>
      <c r="AY13" s="53">
        <f t="shared" si="2"/>
        <v>8.1327996180273363</v>
      </c>
      <c r="AZ13" s="53">
        <f>filter2!O13</f>
        <v>10.786225637377539</v>
      </c>
      <c r="BA13" s="53">
        <f>filter2!AC13</f>
        <v>10.785788684295138</v>
      </c>
      <c r="BB13" s="53">
        <f>(filter2!O13-filter2!AC13)*100</f>
        <v>4.3695308240110364E-2</v>
      </c>
      <c r="BC13" s="53">
        <f>data78!AZ43</f>
        <v>0.75015232594990477</v>
      </c>
      <c r="BD13" s="53">
        <f>data78!BA43</f>
        <v>2.706528762000282</v>
      </c>
    </row>
    <row r="14" spans="1:56">
      <c r="A14" s="31">
        <v>32416</v>
      </c>
      <c r="B14" s="53">
        <f>filter!E44</f>
        <v>12.897333333333334</v>
      </c>
      <c r="C14" s="53">
        <f>(RBA!B57-AVERAGE(RBA!$B$11:$B$192))</f>
        <v>5.900633699633703</v>
      </c>
      <c r="D14" s="53">
        <f>(filter!E44-filter!AY44)</f>
        <v>2.2629273377740997</v>
      </c>
      <c r="E14" s="52">
        <f>(filter!E44-filter!T44)</f>
        <v>-1.5643290863707957</v>
      </c>
      <c r="F14" s="52">
        <f>filter!F44</f>
        <v>13.346666666666666</v>
      </c>
      <c r="G14" s="53">
        <f>(RBA!C57-AVERAGE(RBA!$C$11:$C$192))</f>
        <v>6.0849605354962506</v>
      </c>
      <c r="H14" s="53">
        <f>(filter!F44-filter!AZ44)</f>
        <v>2.3630075450903245</v>
      </c>
      <c r="I14" s="53">
        <f>(filter!F44-filter!U44)</f>
        <v>-1.1758986432704539</v>
      </c>
      <c r="J14" s="53">
        <f>data78!J44</f>
        <v>12.19500664254624</v>
      </c>
      <c r="K14" s="53">
        <f>data78!K44</f>
        <v>12.190087137631112</v>
      </c>
      <c r="L14" s="53">
        <f>(filter!B44-filter!Q44)*100</f>
        <v>0.49195049151276038</v>
      </c>
      <c r="M14" s="53">
        <f>data78!M44</f>
        <v>11.529566236118352</v>
      </c>
      <c r="N14" s="53">
        <f>data78!N44</f>
        <v>11.536247891012753</v>
      </c>
      <c r="O14" s="53">
        <f>(filter!C44-filter!R44)*100</f>
        <v>-0.66816548944004239</v>
      </c>
      <c r="P14" s="53">
        <f>data78!P44</f>
        <v>4.133565275375382</v>
      </c>
      <c r="Q14" s="53">
        <f>(filter!D44-filter!S44)*100</f>
        <v>5.9084488463192919</v>
      </c>
      <c r="R14" s="53">
        <f>data78!R44</f>
        <v>3.7917837076340897</v>
      </c>
      <c r="S14" s="53">
        <f>data78!S44</f>
        <v>9.5865941271389143E-2</v>
      </c>
      <c r="T14" s="53">
        <f>filter!I44</f>
        <v>10.812938821869315</v>
      </c>
      <c r="U14" s="53">
        <f>(filter!I44-AVERAGE(filter!$I$2:$I$179))</f>
        <v>6.719291213660866</v>
      </c>
      <c r="V14" s="53">
        <f>(filter!I44-filter!BA44)</f>
        <v>5.2154862066956955</v>
      </c>
      <c r="W14" s="53">
        <f>(filter!I44-filter!X44)</f>
        <v>4.7175487153384221</v>
      </c>
      <c r="X14" s="53">
        <f>data78!X44</f>
        <v>3.9160150266976834</v>
      </c>
      <c r="Y14" s="53">
        <f>data78!Y44</f>
        <v>7.2649572649572836E-2</v>
      </c>
      <c r="Z14" s="53">
        <f>filter!J44</f>
        <v>7.2363782596157051</v>
      </c>
      <c r="AA14" s="53">
        <f>(filter!J44-AVERAGE(filter!$J$2:$J$179))</f>
        <v>3.2081697084978362</v>
      </c>
      <c r="AB14" s="53">
        <f>(filter!J44-filter!BB44)</f>
        <v>1.4272133055226952</v>
      </c>
      <c r="AC14" s="53">
        <f>(filter!J44-filter!Y44)</f>
        <v>0.52313833531185683</v>
      </c>
      <c r="AD14" s="53">
        <f>filter!K44</f>
        <v>8.0833333333333339</v>
      </c>
      <c r="AE14" s="53">
        <f>(filter!K44-AVERAGE(filter!$K$2:$K$179))</f>
        <v>3.3405040124854981</v>
      </c>
      <c r="AF14" s="53">
        <f>(filter!K44-filter!BC44)</f>
        <v>-2.1402309319407564E-2</v>
      </c>
      <c r="AG14" s="53">
        <f>(filter!K44-filter!Z44)</f>
        <v>0.79174229701777854</v>
      </c>
      <c r="AH14" s="53">
        <f>filter!O44</f>
        <v>6.8722222222222227</v>
      </c>
      <c r="AI14" s="53">
        <f>(filter!O44-AVERAGE(filter!$O$2:$O$179))</f>
        <v>2.9045547122456981</v>
      </c>
      <c r="AJ14" s="53">
        <f>(filter!O44-filter!BD44)</f>
        <v>-1.4502758565972051E-2</v>
      </c>
      <c r="AK14" s="53">
        <f>(filter!O44-filter!AD44)</f>
        <v>-0.1653216947170586</v>
      </c>
      <c r="AL14" s="53">
        <f>data78!AL44</f>
        <v>4.6846281073228067</v>
      </c>
      <c r="AM14" s="53">
        <f>data78!AM44</f>
        <v>6.1624196666766053</v>
      </c>
      <c r="AN14" s="53">
        <f>(filter!L44-filter!AA44)*100</f>
        <v>4.3036029366732009</v>
      </c>
      <c r="AO14" s="53">
        <f>(filter!M44-filter!AB44)*100</f>
        <v>-4.400405707213384</v>
      </c>
      <c r="AP14" s="53">
        <f>RBA!O57</f>
        <v>116.16885188345054</v>
      </c>
      <c r="AQ14" s="53">
        <f>RBA!Q57</f>
        <v>0.79809999999999992</v>
      </c>
      <c r="AR14" s="53">
        <f>RBA!P57</f>
        <v>8.6081594488277829E-3</v>
      </c>
      <c r="AS14" s="53">
        <f>RBA!R57</f>
        <v>1.2529758175667212</v>
      </c>
      <c r="AT14" s="53">
        <f t="shared" si="3"/>
        <v>-4.7550447524038981</v>
      </c>
      <c r="AU14" s="53">
        <f t="shared" si="0"/>
        <v>0.225521376100174</v>
      </c>
      <c r="AV14" s="53">
        <f>RBA!T57*100</f>
        <v>-6.8218006861960667</v>
      </c>
      <c r="AW14" s="53">
        <f>RBA!U57*100</f>
        <v>1.5446760126587771</v>
      </c>
      <c r="AX14" s="53">
        <f t="shared" si="1"/>
        <v>-6.6493558092258107</v>
      </c>
      <c r="AY14" s="53">
        <f t="shared" si="2"/>
        <v>1.4963151044066443</v>
      </c>
      <c r="AZ14" s="53">
        <f>filter2!O14</f>
        <v>10.765972362331734</v>
      </c>
      <c r="BA14" s="53">
        <f>filter2!AC14</f>
        <v>10.791490536129308</v>
      </c>
      <c r="BB14" s="53">
        <f>(filter2!O14-filter2!AC14)*100</f>
        <v>-2.5518173797573596</v>
      </c>
      <c r="BC14" s="53">
        <f>data78!AZ44</f>
        <v>0.76861308062512324</v>
      </c>
      <c r="BD14" s="53">
        <f>data78!BA44</f>
        <v>1.846075467521846</v>
      </c>
    </row>
    <row r="15" spans="1:56">
      <c r="A15" s="31">
        <v>32508</v>
      </c>
      <c r="B15" s="53">
        <f>filter!E45</f>
        <v>14.11</v>
      </c>
      <c r="C15" s="53">
        <f>(RBA!B58-AVERAGE(RBA!$B$11:$B$192))</f>
        <v>7.1133003663003684</v>
      </c>
      <c r="D15" s="53">
        <f>(filter!E45-filter!AY45)</f>
        <v>3.5546161461840953</v>
      </c>
      <c r="E15" s="52">
        <f>(filter!E45-filter!T45)</f>
        <v>-0.21148691971340838</v>
      </c>
      <c r="F15" s="52">
        <f>filter!F45</f>
        <v>14.613333333333335</v>
      </c>
      <c r="G15" s="53">
        <f>(RBA!C58-AVERAGE(RBA!$C$11:$C$192))</f>
        <v>7.3516272021629199</v>
      </c>
      <c r="H15" s="53">
        <f>(filter!F45-filter!AZ45)</f>
        <v>3.7111422325093901</v>
      </c>
      <c r="I15" s="53">
        <f>(filter!F45-filter!U45)</f>
        <v>0.24097871799206061</v>
      </c>
      <c r="J15" s="53">
        <f>data78!J45</f>
        <v>12.210637212027754</v>
      </c>
      <c r="K15" s="53">
        <f>data78!K45</f>
        <v>12.197923187917455</v>
      </c>
      <c r="L15" s="53">
        <f>(filter!B45-filter!Q45)*100</f>
        <v>1.2714024110298539</v>
      </c>
      <c r="M15" s="53">
        <f>data78!M45</f>
        <v>11.545218390166491</v>
      </c>
      <c r="N15" s="53">
        <f>data78!N45</f>
        <v>11.5441126645492</v>
      </c>
      <c r="O15" s="53">
        <f>(filter!C45-filter!R45)*100</f>
        <v>0.11057256172914975</v>
      </c>
      <c r="P15" s="53">
        <f>data78!P45</f>
        <v>4.1399550734741526</v>
      </c>
      <c r="Q15" s="53">
        <f>(filter!D45-filter!S45)*100</f>
        <v>5.9941900152167271</v>
      </c>
      <c r="R15" s="53">
        <f>data78!R45</f>
        <v>3.8078811680284672</v>
      </c>
      <c r="S15" s="53">
        <f>data78!S45</f>
        <v>0.10302707638607767</v>
      </c>
      <c r="T15" s="53">
        <f>filter!I45</f>
        <v>6.4389841577511309</v>
      </c>
      <c r="U15" s="53">
        <f>(filter!I45-AVERAGE(filter!$I$2:$I$179))</f>
        <v>2.3453365495426821</v>
      </c>
      <c r="V15" s="53">
        <f>(filter!I45-filter!BA45)</f>
        <v>0.8738714352004191</v>
      </c>
      <c r="W15" s="53">
        <f>(filter!I45-filter!X45)</f>
        <v>0.54840250601813256</v>
      </c>
      <c r="X15" s="53">
        <f>data78!X45</f>
        <v>3.9357395320454622</v>
      </c>
      <c r="Y15" s="53">
        <f>data78!Y45</f>
        <v>7.5630252100840289E-2</v>
      </c>
      <c r="Z15" s="53">
        <f>filter!J45</f>
        <v>7.8898021391114295</v>
      </c>
      <c r="AA15" s="53">
        <f>(filter!J45-AVERAGE(filter!$J$2:$J$179))</f>
        <v>3.8615935879935606</v>
      </c>
      <c r="AB15" s="53">
        <f>(filter!J45-filter!BB45)</f>
        <v>2.1189373227168096</v>
      </c>
      <c r="AC15" s="53">
        <f>(filter!J45-filter!Y45)</f>
        <v>1.357796870328829</v>
      </c>
      <c r="AD15" s="53">
        <f>filter!K45</f>
        <v>8.4583333333333339</v>
      </c>
      <c r="AE15" s="53">
        <f>(filter!K45-AVERAGE(filter!$K$2:$K$179))</f>
        <v>3.7155040124854981</v>
      </c>
      <c r="AF15" s="53">
        <f>(filter!K45-filter!BC45)</f>
        <v>0.42589675136457039</v>
      </c>
      <c r="AG15" s="53">
        <f>(filter!K45-filter!Z45)</f>
        <v>1.2264834680483157</v>
      </c>
      <c r="AH15" s="53">
        <f>filter!O45</f>
        <v>7.266111111111111</v>
      </c>
      <c r="AI15" s="53">
        <f>(filter!O45-AVERAGE(filter!$O$2:$O$179))</f>
        <v>3.2984436011345863</v>
      </c>
      <c r="AJ15" s="53">
        <f>(filter!O45-filter!BD45)</f>
        <v>0.44216155980273708</v>
      </c>
      <c r="AK15" s="53">
        <f>(filter!O45-filter!AD45)</f>
        <v>0.21750413916620293</v>
      </c>
      <c r="AL15" s="53">
        <f>data78!AL45</f>
        <v>4.7312828779776854</v>
      </c>
      <c r="AM15" s="53">
        <f>data78!AM45</f>
        <v>6.2190462353068012</v>
      </c>
      <c r="AN15" s="53">
        <f>(filter!L45-filter!AA45)*100</f>
        <v>5.8951067850133043</v>
      </c>
      <c r="AO15" s="53">
        <f>(filter!M45-filter!AB45)*100</f>
        <v>-1.8445563390239172</v>
      </c>
      <c r="AP15" s="53">
        <f>RBA!O58</f>
        <v>118.72835522119989</v>
      </c>
      <c r="AQ15" s="53">
        <f>RBA!Q58</f>
        <v>0.85306666666666675</v>
      </c>
      <c r="AR15" s="53">
        <f>RBA!P58</f>
        <v>8.4225878320046167E-3</v>
      </c>
      <c r="AS15" s="53">
        <f>RBA!R58</f>
        <v>1.1722413254141919</v>
      </c>
      <c r="AT15" s="53">
        <f t="shared" si="3"/>
        <v>-4.7768381544797487</v>
      </c>
      <c r="AU15" s="53">
        <f t="shared" si="0"/>
        <v>0.15891757901493847</v>
      </c>
      <c r="AV15" s="53">
        <f>RBA!T58*100</f>
        <v>-2.1793402075850565</v>
      </c>
      <c r="AW15" s="53">
        <f>RBA!U58*100</f>
        <v>6.6603797085235561</v>
      </c>
      <c r="AX15" s="53">
        <f t="shared" si="1"/>
        <v>-2.006895330614801</v>
      </c>
      <c r="AY15" s="53">
        <f t="shared" si="2"/>
        <v>6.6120188002714233</v>
      </c>
      <c r="AZ15" s="53">
        <f>filter2!O15</f>
        <v>10.786461389375802</v>
      </c>
      <c r="BA15" s="53">
        <f>filter2!AC15</f>
        <v>10.797117719156031</v>
      </c>
      <c r="BB15" s="53">
        <f>(filter2!O15-filter2!AC15)*100</f>
        <v>-1.0656329780228901</v>
      </c>
      <c r="BC15" s="53">
        <f>data78!AZ45</f>
        <v>0.7955433459322232</v>
      </c>
      <c r="BD15" s="53">
        <f>data78!BA45</f>
        <v>2.6930265307099965</v>
      </c>
    </row>
    <row r="16" spans="1:56">
      <c r="A16" s="31">
        <v>32598</v>
      </c>
      <c r="B16" s="53">
        <f>filter!E46</f>
        <v>15.698</v>
      </c>
      <c r="C16" s="53">
        <f>(RBA!B59-AVERAGE(RBA!$B$11:$B$192))</f>
        <v>8.7013003663003694</v>
      </c>
      <c r="D16" s="53">
        <f>(filter!E46-filter!AY46)</f>
        <v>5.2216382879274263</v>
      </c>
      <c r="E16" s="52">
        <f>(filter!E46-filter!T46)</f>
        <v>1.5461735757052271</v>
      </c>
      <c r="F16" s="52">
        <f>filter!F46</f>
        <v>16.45</v>
      </c>
      <c r="G16" s="53">
        <f>(RBA!C59-AVERAGE(RBA!$C$11:$C$192))</f>
        <v>9.1882938688295841</v>
      </c>
      <c r="H16" s="53">
        <f>(filter!F46-filter!AZ46)</f>
        <v>5.6292769199284489</v>
      </c>
      <c r="I16" s="53">
        <f>(filter!F46-filter!U46)</f>
        <v>2.2591840844969493</v>
      </c>
      <c r="J16" s="53">
        <f>data78!J46</f>
        <v>12.220818390676014</v>
      </c>
      <c r="K16" s="53">
        <f>data78!K46</f>
        <v>12.205413777555053</v>
      </c>
      <c r="L16" s="53">
        <f>(filter!B46-filter!Q46)*100</f>
        <v>1.540461312096042</v>
      </c>
      <c r="M16" s="53">
        <f>data78!M46</f>
        <v>11.567271594710341</v>
      </c>
      <c r="N16" s="53">
        <f>data78!N46</f>
        <v>11.551869690218066</v>
      </c>
      <c r="O16" s="53">
        <f>(filter!C46-filter!R46)*100</f>
        <v>1.540190449227552</v>
      </c>
      <c r="P16" s="53">
        <f>data78!P46</f>
        <v>4.1850989254905651</v>
      </c>
      <c r="Q16" s="53">
        <f>(filter!D46-filter!S46)*100</f>
        <v>10.008991286007518</v>
      </c>
      <c r="R16" s="53">
        <f>data78!R46</f>
        <v>3.8268869843089122</v>
      </c>
      <c r="S16" s="53">
        <f>data78!S46</f>
        <v>8.9531208605177603E-2</v>
      </c>
      <c r="T16" s="53">
        <f>filter!I46</f>
        <v>7.6023265121779637</v>
      </c>
      <c r="U16" s="53">
        <f>(filter!I46-AVERAGE(filter!$I$2:$I$179))</f>
        <v>3.508678903969515</v>
      </c>
      <c r="V16" s="53">
        <f>(filter!I46-filter!BA46)</f>
        <v>2.0695536822501586</v>
      </c>
      <c r="W16" s="53">
        <f>(filter!I46-filter!X46)</f>
        <v>1.9465376784593964</v>
      </c>
      <c r="X16" s="53">
        <f>data78!X46</f>
        <v>3.9454577815143836</v>
      </c>
      <c r="Y16" s="53">
        <f>data78!Y46</f>
        <v>6.8181818181818343E-2</v>
      </c>
      <c r="Z16" s="53">
        <f>filter!J46</f>
        <v>3.8872997875685384</v>
      </c>
      <c r="AA16" s="53">
        <f>(filter!J46-AVERAGE(filter!$J$2:$J$179))</f>
        <v>-0.14090876354933046</v>
      </c>
      <c r="AB16" s="53">
        <f>(filter!J46-filter!BB46)</f>
        <v>-1.8452648911276914</v>
      </c>
      <c r="AC16" s="53">
        <f>(filter!J46-filter!Y46)</f>
        <v>-2.4425317557213497</v>
      </c>
      <c r="AD16" s="53">
        <f>filter!K46</f>
        <v>9.625</v>
      </c>
      <c r="AE16" s="53">
        <f>(filter!K46-AVERAGE(filter!$K$2:$K$179))</f>
        <v>4.8821706791521642</v>
      </c>
      <c r="AF16" s="53">
        <f>(filter!K46-filter!BC46)</f>
        <v>1.6648624787152126</v>
      </c>
      <c r="AG16" s="53">
        <f>(filter!K46-filter!Z46)</f>
        <v>2.465248122744983</v>
      </c>
      <c r="AH16" s="53">
        <f>filter!O46</f>
        <v>8.0016666666666669</v>
      </c>
      <c r="AI16" s="53">
        <f>(filter!O46-AVERAGE(filter!$O$2:$O$179))</f>
        <v>4.0339991566901423</v>
      </c>
      <c r="AJ16" s="53">
        <f>(filter!O46-filter!BD46)</f>
        <v>1.2404925448381139</v>
      </c>
      <c r="AK16" s="53">
        <f>(filter!O46-filter!AD46)</f>
        <v>0.94753175380827859</v>
      </c>
      <c r="AL16" s="53">
        <f>data78!AL46</f>
        <v>4.8050041678666773</v>
      </c>
      <c r="AM16" s="53">
        <f>data78!AM46</f>
        <v>6.2843337680136822</v>
      </c>
      <c r="AN16" s="53">
        <f>(filter!L46-filter!AA46)*100</f>
        <v>10.231347770343735</v>
      </c>
      <c r="AO16" s="53">
        <f>(filter!M46-filter!AB46)*100</f>
        <v>1.6336820981578626</v>
      </c>
      <c r="AP16" s="53">
        <f>RBA!O59</f>
        <v>121.34557965763643</v>
      </c>
      <c r="AQ16" s="53">
        <f>RBA!Q59</f>
        <v>0.83599999999999997</v>
      </c>
      <c r="AR16" s="53">
        <f>RBA!P59</f>
        <v>8.240926474795315E-3</v>
      </c>
      <c r="AS16" s="53">
        <f>RBA!R59</f>
        <v>1.1961722488038278</v>
      </c>
      <c r="AT16" s="53">
        <f t="shared" si="3"/>
        <v>-4.7986425051196724</v>
      </c>
      <c r="AU16" s="53">
        <f t="shared" si="0"/>
        <v>0.17912666589743545</v>
      </c>
      <c r="AV16" s="53">
        <f>RBA!T59*100</f>
        <v>-2.1804350639923697</v>
      </c>
      <c r="AW16" s="53">
        <f>RBA!U59*100</f>
        <v>-2.0209086882497092</v>
      </c>
      <c r="AX16" s="53">
        <f t="shared" si="1"/>
        <v>-2.0079901870221142</v>
      </c>
      <c r="AY16" s="53">
        <f t="shared" si="2"/>
        <v>-2.0692695965018419</v>
      </c>
      <c r="AZ16" s="53">
        <f>filter2!O16</f>
        <v>10.786366268065041</v>
      </c>
      <c r="BA16" s="53">
        <f>filter2!AC16</f>
        <v>10.802665854628092</v>
      </c>
      <c r="BB16" s="53">
        <f>(filter2!O16-filter2!AC16)*100</f>
        <v>-1.6299586563050639</v>
      </c>
      <c r="BC16" s="53">
        <f>data78!AZ46</f>
        <v>0.85954638635229363</v>
      </c>
      <c r="BD16" s="53">
        <f>data78!BA46</f>
        <v>6.4003040420070434</v>
      </c>
    </row>
    <row r="17" spans="1:56">
      <c r="A17" s="31">
        <v>32689</v>
      </c>
      <c r="B17" s="53">
        <f>filter!E47</f>
        <v>17.243333333333332</v>
      </c>
      <c r="C17" s="53">
        <f>(RBA!B60-AVERAGE(RBA!$B$11:$B$192))</f>
        <v>10.246633699633701</v>
      </c>
      <c r="D17" s="53">
        <f>(filter!E47-filter!AY47)</f>
        <v>6.8459937630040884</v>
      </c>
      <c r="E17" s="52">
        <f>(filter!E47-filter!T47)</f>
        <v>3.2969156364743046</v>
      </c>
      <c r="F17" s="52">
        <f>filter!F47</f>
        <v>17.783333333333335</v>
      </c>
      <c r="G17" s="53">
        <f>(RBA!C60-AVERAGE(RBA!$C$11:$C$192))</f>
        <v>10.52162720216292</v>
      </c>
      <c r="H17" s="53">
        <f>(filter!F47-filter!AZ47)</f>
        <v>7.0440782740141792</v>
      </c>
      <c r="I17" s="53">
        <f>(filter!F47-filter!U47)</f>
        <v>3.8115508656847936</v>
      </c>
      <c r="J17" s="53">
        <f>data78!J47</f>
        <v>12.241681072997542</v>
      </c>
      <c r="K17" s="53">
        <f>data78!K47</f>
        <v>12.212547059739595</v>
      </c>
      <c r="L17" s="53">
        <f>(filter!B47-filter!Q47)*100</f>
        <v>2.9134013257946734</v>
      </c>
      <c r="M17" s="53">
        <f>data78!M47</f>
        <v>11.576106815568354</v>
      </c>
      <c r="N17" s="53">
        <f>data78!N47</f>
        <v>11.559476882935492</v>
      </c>
      <c r="O17" s="53">
        <f>(filter!C47-filter!R47)*100</f>
        <v>1.662993263286161</v>
      </c>
      <c r="P17" s="53">
        <f>data78!P47</f>
        <v>4.1789920362823851</v>
      </c>
      <c r="Q17" s="53">
        <f>(filter!D47-filter!S47)*100</f>
        <v>8.9727304795614415</v>
      </c>
      <c r="R17" s="53">
        <f>data78!R47</f>
        <v>3.8433643879118495</v>
      </c>
      <c r="S17" s="53">
        <f>data78!S47</f>
        <v>8.1785619595382775E-2</v>
      </c>
      <c r="T17" s="53">
        <f>filter!I47</f>
        <v>6.5909614411749127</v>
      </c>
      <c r="U17" s="53">
        <f>(filter!I47-AVERAGE(filter!$I$2:$I$179))</f>
        <v>2.4973138329664639</v>
      </c>
      <c r="V17" s="53">
        <f>(filter!I47-filter!BA47)</f>
        <v>1.0905285038700141</v>
      </c>
      <c r="W17" s="53">
        <f>(filter!I47-filter!X47)</f>
        <v>1.196793199300517</v>
      </c>
      <c r="X17" s="53">
        <f>data78!X47</f>
        <v>3.970291913552122</v>
      </c>
      <c r="Y17" s="53">
        <f>data78!Y47</f>
        <v>7.5050709939148197E-2</v>
      </c>
      <c r="Z17" s="53">
        <f>filter!J47</f>
        <v>9.9336528150953569</v>
      </c>
      <c r="AA17" s="53">
        <f>(filter!J47-AVERAGE(filter!$J$2:$J$179))</f>
        <v>5.905444263977488</v>
      </c>
      <c r="AB17" s="53">
        <f>(filter!J47-filter!BB47)</f>
        <v>4.2393882740975171</v>
      </c>
      <c r="AC17" s="53">
        <f>(filter!J47-filter!Y47)</f>
        <v>3.8265655673407499</v>
      </c>
      <c r="AD17" s="53">
        <f>filter!K47</f>
        <v>9.7083333333333339</v>
      </c>
      <c r="AE17" s="53">
        <f>(filter!K47-AVERAGE(filter!$K$2:$K$179))</f>
        <v>4.9655040124854981</v>
      </c>
      <c r="AF17" s="53">
        <f>(filter!K47-filter!BC47)</f>
        <v>1.8204948727325228</v>
      </c>
      <c r="AG17" s="53">
        <f>(filter!K47-filter!Z47)</f>
        <v>2.6368149977004087</v>
      </c>
      <c r="AH17" s="53">
        <f>filter!O47</f>
        <v>8.3827777777777772</v>
      </c>
      <c r="AI17" s="53">
        <f>(filter!O47-AVERAGE(filter!$O$2:$O$179))</f>
        <v>4.4151102678012526</v>
      </c>
      <c r="AJ17" s="53">
        <f>(filter!O47-filter!BD47)</f>
        <v>1.684379085429045</v>
      </c>
      <c r="AK17" s="53">
        <f>(filter!O47-filter!AD47)</f>
        <v>1.3333827627109258</v>
      </c>
      <c r="AL17" s="53">
        <f>data78!AL47</f>
        <v>4.8031107945156233</v>
      </c>
      <c r="AM17" s="53">
        <f>data78!AM47</f>
        <v>6.3385993785424928</v>
      </c>
      <c r="AN17" s="53">
        <f>(filter!L47-filter!AA47)*100</f>
        <v>7.0468780206463855</v>
      </c>
      <c r="AO17" s="53">
        <f>(filter!M47-filter!AB47)*100</f>
        <v>4.0840451876460904</v>
      </c>
      <c r="AP17" s="53">
        <f>RBA!O60</f>
        <v>115.32039739059591</v>
      </c>
      <c r="AQ17" s="53">
        <f>RBA!Q60</f>
        <v>0.76549999999999996</v>
      </c>
      <c r="AR17" s="53">
        <f>RBA!P60</f>
        <v>8.6714928375849279E-3</v>
      </c>
      <c r="AS17" s="53">
        <f>RBA!R60</f>
        <v>1.3063357282821686</v>
      </c>
      <c r="AT17" s="53">
        <f t="shared" si="3"/>
        <v>-4.747714318745845</v>
      </c>
      <c r="AU17" s="53">
        <f t="shared" si="0"/>
        <v>0.26722606388439868</v>
      </c>
      <c r="AV17" s="53">
        <f>RBA!T60*100</f>
        <v>5.0928186373827344</v>
      </c>
      <c r="AW17" s="53">
        <f>RBA!U60*100</f>
        <v>-8.8099397986963197</v>
      </c>
      <c r="AX17" s="53">
        <f t="shared" si="1"/>
        <v>5.2652635143529904</v>
      </c>
      <c r="AY17" s="53">
        <f t="shared" si="2"/>
        <v>-8.8583007069484516</v>
      </c>
      <c r="AZ17" s="53">
        <f>filter2!O17</f>
        <v>10.83640331948385</v>
      </c>
      <c r="BA17" s="53">
        <f>filter2!AC17</f>
        <v>10.808123903592163</v>
      </c>
      <c r="BB17" s="53">
        <f>(filter2!O17-filter2!AC17)*100</f>
        <v>2.827941589168681</v>
      </c>
      <c r="BC17" s="53">
        <f>data78!AZ47</f>
        <v>0.83281888096350132</v>
      </c>
      <c r="BD17" s="53">
        <f>data78!BA47</f>
        <v>-2.6727505388792316</v>
      </c>
    </row>
    <row r="18" spans="1:56">
      <c r="A18" s="31">
        <v>32781</v>
      </c>
      <c r="B18" s="53">
        <f>filter!E48</f>
        <v>17.947333333333333</v>
      </c>
      <c r="C18" s="53">
        <f>(RBA!B61-AVERAGE(RBA!$B$11:$B$192))</f>
        <v>10.950633699633702</v>
      </c>
      <c r="D18" s="53">
        <f>(filter!E48-filter!AY48)</f>
        <v>7.6290159047474191</v>
      </c>
      <c r="E18" s="52">
        <f>(filter!E48-filter!T48)</f>
        <v>4.2473694740315455</v>
      </c>
      <c r="F18" s="52">
        <f>filter!F48</f>
        <v>18.046666666666667</v>
      </c>
      <c r="G18" s="53">
        <f>(RBA!C61-AVERAGE(RBA!$C$11:$C$192))</f>
        <v>10.784960535496252</v>
      </c>
      <c r="H18" s="53">
        <f>(filter!F48-filter!AZ48)</f>
        <v>7.3888796280999056</v>
      </c>
      <c r="I18" s="53">
        <f>(filter!F48-filter!U48)</f>
        <v>4.3361671476100092</v>
      </c>
      <c r="J18" s="53">
        <f>data78!J48</f>
        <v>12.250046467818787</v>
      </c>
      <c r="K18" s="53">
        <f>data78!K48</f>
        <v>12.219320815549972</v>
      </c>
      <c r="L18" s="53">
        <f>(filter!B48-filter!Q48)*100</f>
        <v>3.0725652268815296</v>
      </c>
      <c r="M18" s="53">
        <f>data78!M48</f>
        <v>11.58490188125773</v>
      </c>
      <c r="N18" s="53">
        <f>data78!N48</f>
        <v>11.566901783807927</v>
      </c>
      <c r="O18" s="53">
        <f>(filter!C48-filter!R48)*100</f>
        <v>1.8000097449803576</v>
      </c>
      <c r="P18" s="53">
        <f>data78!P48</f>
        <v>4.1620032106959153</v>
      </c>
      <c r="Q18" s="53">
        <f>(filter!D48-filter!S48)*100</f>
        <v>6.9363897960480259</v>
      </c>
      <c r="R18" s="53">
        <f>data78!R48</f>
        <v>3.8538184042258181</v>
      </c>
      <c r="S18" s="53">
        <f>data78!S48</f>
        <v>6.3999261235557992E-2</v>
      </c>
      <c r="T18" s="53">
        <f>filter!I48</f>
        <v>4.1816065255873927</v>
      </c>
      <c r="U18" s="53">
        <f>(filter!I48-AVERAGE(filter!$I$2:$I$179))</f>
        <v>8.7958917378943902E-2</v>
      </c>
      <c r="V18" s="53">
        <f>(filter!I48-filter!BA48)</f>
        <v>-1.2864865190945984</v>
      </c>
      <c r="W18" s="53">
        <f>(filter!I48-filter!X48)</f>
        <v>-0.9284865260489239</v>
      </c>
      <c r="X18" s="53">
        <f>data78!X48</f>
        <v>3.9926809084456005</v>
      </c>
      <c r="Y18" s="53">
        <f>data78!Y48</f>
        <v>7.9681274900398336E-2</v>
      </c>
      <c r="Z18" s="53">
        <f>filter!J48</f>
        <v>8.9555979573914737</v>
      </c>
      <c r="AA18" s="53">
        <f>(filter!J48-AVERAGE(filter!$J$2:$J$179))</f>
        <v>4.9273894062736048</v>
      </c>
      <c r="AB18" s="53">
        <f>(filter!J48-filter!BB48)</f>
        <v>3.2996335540920239</v>
      </c>
      <c r="AC18" s="53">
        <f>(filter!J48-filter!Y48)</f>
        <v>3.0929836576331455</v>
      </c>
      <c r="AD18" s="53">
        <f>filter!K48</f>
        <v>8.25</v>
      </c>
      <c r="AE18" s="53">
        <f>(filter!K48-AVERAGE(filter!$K$2:$K$179))</f>
        <v>3.5071706791521642</v>
      </c>
      <c r="AF18" s="53">
        <f>(filter!K48-filter!BC48)</f>
        <v>0.43446060008316501</v>
      </c>
      <c r="AG18" s="53">
        <f>(filter!K48-filter!Z48)</f>
        <v>1.2850887160971682</v>
      </c>
      <c r="AH18" s="53">
        <f>filter!O48</f>
        <v>7.9655555555555546</v>
      </c>
      <c r="AI18" s="53">
        <f>(filter!O48-AVERAGE(filter!$O$2:$O$179))</f>
        <v>3.99788804557903</v>
      </c>
      <c r="AJ18" s="53">
        <f>(filter!O48-filter!BD48)</f>
        <v>1.3299322926866433</v>
      </c>
      <c r="AK18" s="53">
        <f>(filter!O48-filter!AD48)</f>
        <v>0.93530879425199753</v>
      </c>
      <c r="AL18" s="53">
        <f>data78!AL48</f>
        <v>4.8056999624307153</v>
      </c>
      <c r="AM18" s="53">
        <f>data78!AM48</f>
        <v>6.3904403115645909</v>
      </c>
      <c r="AN18" s="53">
        <f>(filter!L48-filter!AA48)*100</f>
        <v>4.3476937695817952</v>
      </c>
      <c r="AO18" s="53">
        <f>(filter!M48-filter!AB48)*100</f>
        <v>6.3832605540548037</v>
      </c>
      <c r="AP18" s="53">
        <f>RBA!O61</f>
        <v>115.24878550686807</v>
      </c>
      <c r="AQ18" s="53">
        <f>RBA!Q61</f>
        <v>0.76479999999999981</v>
      </c>
      <c r="AR18" s="53">
        <f>RBA!P61</f>
        <v>8.6768810239688521E-3</v>
      </c>
      <c r="AS18" s="53">
        <f>RBA!R61</f>
        <v>1.3075313807531384</v>
      </c>
      <c r="AT18" s="53">
        <f t="shared" si="3"/>
        <v>-4.747093143919872</v>
      </c>
      <c r="AU18" s="53">
        <f t="shared" si="0"/>
        <v>0.26814091724494571</v>
      </c>
      <c r="AV18" s="53">
        <f>RBA!T61*100</f>
        <v>6.2117482597301432E-2</v>
      </c>
      <c r="AW18" s="53">
        <f>RBA!U61*100</f>
        <v>-9.1485336054708544E-2</v>
      </c>
      <c r="AX18" s="53">
        <f t="shared" si="1"/>
        <v>0.23456235956755705</v>
      </c>
      <c r="AY18" s="53">
        <f t="shared" si="2"/>
        <v>-0.13984624430684123</v>
      </c>
      <c r="AZ18" s="53">
        <f>filter2!O18</f>
        <v>10.806978718338788</v>
      </c>
      <c r="BA18" s="53">
        <f>filter2!AC18</f>
        <v>10.813470639853314</v>
      </c>
      <c r="BB18" s="53">
        <f>(filter2!O18-filter2!AC18)*100</f>
        <v>-0.64919215145256004</v>
      </c>
      <c r="BC18" s="53">
        <f>data78!AZ48</f>
        <v>0.81301905398511476</v>
      </c>
      <c r="BD18" s="53">
        <f>data78!BA48</f>
        <v>-1.9799826978386559</v>
      </c>
    </row>
    <row r="19" spans="1:56">
      <c r="A19" s="31">
        <v>32873</v>
      </c>
      <c r="B19" s="53">
        <f>filter!E49</f>
        <v>18.129333333333332</v>
      </c>
      <c r="C19" s="53">
        <f>(RBA!B62-AVERAGE(RBA!$B$11:$B$192))</f>
        <v>11.132633699633701</v>
      </c>
      <c r="D19" s="53">
        <f>(filter!E49-filter!AY49)</f>
        <v>7.8900380464907478</v>
      </c>
      <c r="E19" s="52">
        <f>(filter!E49-filter!T49)</f>
        <v>4.7201047275418659</v>
      </c>
      <c r="F19" s="52">
        <f>filter!F49</f>
        <v>18.166666666666668</v>
      </c>
      <c r="G19" s="53">
        <f>(RBA!C62-AVERAGE(RBA!$C$11:$C$192))</f>
        <v>10.904960535496253</v>
      </c>
      <c r="H19" s="53">
        <f>(filter!F49-filter!AZ49)</f>
        <v>7.5903476488523012</v>
      </c>
      <c r="I19" s="53">
        <f>(filter!F49-filter!U49)</f>
        <v>4.7620721303693081</v>
      </c>
      <c r="J19" s="53">
        <f>data78!J49</f>
        <v>12.247300957492316</v>
      </c>
      <c r="K19" s="53">
        <f>data78!K49</f>
        <v>12.225751034823363</v>
      </c>
      <c r="L19" s="53">
        <f>(filter!B49-filter!Q49)*100</f>
        <v>2.1549922668953059</v>
      </c>
      <c r="M19" s="53">
        <f>data78!M49</f>
        <v>11.592272546136353</v>
      </c>
      <c r="N19" s="53">
        <f>data78!N49</f>
        <v>11.574122327649714</v>
      </c>
      <c r="O19" s="53">
        <f>(filter!C49-filter!R49)*100</f>
        <v>1.8150218486638892</v>
      </c>
      <c r="P19" s="53">
        <f>data78!P49</f>
        <v>4.165113633110308</v>
      </c>
      <c r="Q19" s="53">
        <f>(filter!D49-filter!S49)*100</f>
        <v>7.0065814323721831</v>
      </c>
      <c r="R19" s="53">
        <f>data78!R49</f>
        <v>3.8740294559759332</v>
      </c>
      <c r="S19" s="53">
        <f>data78!S49</f>
        <v>6.8385134058677632E-2</v>
      </c>
      <c r="T19" s="53">
        <f>filter!I49</f>
        <v>8.0844207000460617</v>
      </c>
      <c r="U19" s="53">
        <f>(filter!I49-AVERAGE(filter!$I$2:$I$179))</f>
        <v>3.990773091837613</v>
      </c>
      <c r="V19" s="53">
        <f>(filter!I49-filter!BA49)</f>
        <v>2.6486675479869772</v>
      </c>
      <c r="W19" s="53">
        <f>(filter!I49-filter!X49)</f>
        <v>3.2757362658563354</v>
      </c>
      <c r="X19" s="53">
        <f>data78!X49</f>
        <v>4.01096295328305</v>
      </c>
      <c r="Y19" s="53">
        <f>data78!Y49</f>
        <v>7.8125E-2</v>
      </c>
      <c r="Z19" s="53">
        <f>filter!J49</f>
        <v>7.3128179349796287</v>
      </c>
      <c r="AA19" s="53">
        <f>(filter!J49-AVERAGE(filter!$J$2:$J$179))</f>
        <v>3.2846093838617598</v>
      </c>
      <c r="AB19" s="53">
        <f>(filter!J49-filter!BB49)</f>
        <v>1.6951536693785689</v>
      </c>
      <c r="AC19" s="53">
        <f>(filter!J49-filter!Y49)</f>
        <v>1.7151717146174201</v>
      </c>
      <c r="AD19" s="53">
        <f>filter!K49</f>
        <v>8.25</v>
      </c>
      <c r="AE19" s="53">
        <f>(filter!K49-AVERAGE(filter!$K$2:$K$179))</f>
        <v>3.5071706791521642</v>
      </c>
      <c r="AF19" s="53">
        <f>(filter!K49-filter!BC49)</f>
        <v>0.50675966076714118</v>
      </c>
      <c r="AG19" s="53">
        <f>(filter!K49-filter!Z49)</f>
        <v>1.4106592250776124</v>
      </c>
      <c r="AH19" s="53">
        <f>filter!O49</f>
        <v>8.2077777777777765</v>
      </c>
      <c r="AI19" s="53">
        <f>(filter!O49-AVERAGE(filter!$O$2:$O$179))</f>
        <v>4.2401102678012519</v>
      </c>
      <c r="AJ19" s="53">
        <f>(filter!O49-filter!BD49)</f>
        <v>1.634929944388686</v>
      </c>
      <c r="AK19" s="53">
        <f>(filter!O49-filter!AD49)</f>
        <v>1.2143947792493179</v>
      </c>
      <c r="AL19" s="53">
        <f>data78!AL49</f>
        <v>4.8158362157911885</v>
      </c>
      <c r="AM19" s="53">
        <f>data78!AM49</f>
        <v>6.4145321515799729</v>
      </c>
      <c r="AN19" s="53">
        <f>(filter!L49-filter!AA49)*100</f>
        <v>2.4321209193518101</v>
      </c>
      <c r="AO19" s="53">
        <f>(filter!M49-filter!AB49)*100</f>
        <v>6.0133372766196125</v>
      </c>
      <c r="AP19" s="53">
        <f>RBA!O62</f>
        <v>118.65231284556792</v>
      </c>
      <c r="AQ19" s="53">
        <f>RBA!Q62</f>
        <v>0.78576666666666661</v>
      </c>
      <c r="AR19" s="53">
        <f>RBA!P62</f>
        <v>8.4279857342650488E-3</v>
      </c>
      <c r="AS19" s="53">
        <f>RBA!R62</f>
        <v>1.272642429898613</v>
      </c>
      <c r="AT19" s="53">
        <f t="shared" si="3"/>
        <v>-4.776197475701208</v>
      </c>
      <c r="AU19" s="53">
        <f t="shared" si="0"/>
        <v>0.24109539237234498</v>
      </c>
      <c r="AV19" s="53">
        <f>RBA!T62*100</f>
        <v>-2.9104331781335979</v>
      </c>
      <c r="AW19" s="53">
        <f>RBA!U62*100</f>
        <v>2.7045524872600839</v>
      </c>
      <c r="AX19" s="53">
        <f t="shared" si="1"/>
        <v>-2.7379883011633424</v>
      </c>
      <c r="AY19" s="53">
        <f t="shared" si="2"/>
        <v>2.6561915790079511</v>
      </c>
      <c r="AZ19" s="53">
        <f>filter2!O19</f>
        <v>10.831273955263756</v>
      </c>
      <c r="BA19" s="53">
        <f>filter2!AC19</f>
        <v>10.818702511851544</v>
      </c>
      <c r="BB19" s="53">
        <f>(filter2!O19-filter2!AC19)*100</f>
        <v>1.2571443412211281</v>
      </c>
      <c r="BC19" s="53">
        <f>data78!AZ49</f>
        <v>0.80487326250813851</v>
      </c>
      <c r="BD19" s="53">
        <f>data78!BA49</f>
        <v>-0.81457914769762496</v>
      </c>
    </row>
    <row r="20" spans="1:56">
      <c r="A20" s="31">
        <v>32963</v>
      </c>
      <c r="B20" s="53">
        <f>filter!E50</f>
        <v>17.010999999999999</v>
      </c>
      <c r="C20" s="53">
        <f>(RBA!B63-AVERAGE(RBA!$B$11:$B$192))</f>
        <v>10.014300366300368</v>
      </c>
      <c r="D20" s="53">
        <f>(filter!E50-filter!AY50)</f>
        <v>6.8507268549007456</v>
      </c>
      <c r="E20" s="52">
        <f>(filter!E50-filter!T50)</f>
        <v>3.9373697635822573</v>
      </c>
      <c r="F20" s="52">
        <f>filter!F50</f>
        <v>16.456666666666667</v>
      </c>
      <c r="G20" s="53">
        <f>(RBA!C63-AVERAGE(RBA!$C$11:$C$192))</f>
        <v>9.1949605354962518</v>
      </c>
      <c r="H20" s="53">
        <f>(filter!F50-filter!AZ50)</f>
        <v>5.9618156696046967</v>
      </c>
      <c r="I20" s="53">
        <f>(filter!F50-filter!U50)</f>
        <v>3.4022615762588053</v>
      </c>
      <c r="J20" s="53">
        <f>data78!J50</f>
        <v>12.25527700962126</v>
      </c>
      <c r="K20" s="53">
        <f>data78!K50</f>
        <v>12.23187291092961</v>
      </c>
      <c r="L20" s="53">
        <f>(filter!B50-filter!Q50)*100</f>
        <v>2.3404098691649722</v>
      </c>
      <c r="M20" s="53">
        <f>data78!M50</f>
        <v>11.602382183008215</v>
      </c>
      <c r="N20" s="53">
        <f>data78!N50</f>
        <v>11.581127699336102</v>
      </c>
      <c r="O20" s="53">
        <f>(filter!C50-filter!R50)*100</f>
        <v>2.1254483672112912</v>
      </c>
      <c r="P20" s="53">
        <f>data78!P50</f>
        <v>4.1620032106959153</v>
      </c>
      <c r="Q20" s="53">
        <f>(filter!D50-filter!S50)*100</f>
        <v>6.5554546209363629</v>
      </c>
      <c r="R20" s="53">
        <f>data78!R50</f>
        <v>3.8843550588675853</v>
      </c>
      <c r="S20" s="53">
        <f>data78!S50</f>
        <v>5.9151456237292344E-2</v>
      </c>
      <c r="T20" s="53">
        <f>filter!I50</f>
        <v>4.1302411566608326</v>
      </c>
      <c r="U20" s="53">
        <f>(filter!I50-AVERAGE(filter!$I$2:$I$179))</f>
        <v>3.6593548452383828E-2</v>
      </c>
      <c r="V20" s="53">
        <f>(filter!I50-filter!BA50)</f>
        <v>-1.2731721027753453</v>
      </c>
      <c r="W20" s="53">
        <f>(filter!I50-filter!X50)</f>
        <v>-0.36424209998040702</v>
      </c>
      <c r="X20" s="53">
        <f>data78!X50</f>
        <v>4.0289167568996458</v>
      </c>
      <c r="Y20" s="53">
        <f>data78!Y50</f>
        <v>8.7040618955512628E-2</v>
      </c>
      <c r="Z20" s="53">
        <f>filter!J50</f>
        <v>7.1815214466383379</v>
      </c>
      <c r="AA20" s="53">
        <f>(filter!J50-AVERAGE(filter!$J$2:$J$179))</f>
        <v>3.153312895520469</v>
      </c>
      <c r="AB20" s="53">
        <f>(filter!J50-filter!BB50)</f>
        <v>1.6021573187356681</v>
      </c>
      <c r="AC20" s="53">
        <f>(filter!J50-filter!Y50)</f>
        <v>1.8661718012249109</v>
      </c>
      <c r="AD20" s="53">
        <f>filter!K50</f>
        <v>8.25</v>
      </c>
      <c r="AE20" s="53">
        <f>(filter!K50-AVERAGE(filter!$K$2:$K$179))</f>
        <v>3.5071706791521642</v>
      </c>
      <c r="AF20" s="53">
        <f>(filter!K50-filter!BC50)</f>
        <v>0.57905872145111736</v>
      </c>
      <c r="AG20" s="53">
        <f>(filter!K50-filter!Z50)</f>
        <v>1.5549799580031962</v>
      </c>
      <c r="AH20" s="53">
        <f>filter!O50</f>
        <v>8.6022222222222222</v>
      </c>
      <c r="AI20" s="53">
        <f>(filter!O50-AVERAGE(filter!$O$2:$O$179))</f>
        <v>4.6345547122456976</v>
      </c>
      <c r="AJ20" s="53">
        <f>(filter!O50-filter!BD50)</f>
        <v>2.0921498183129525</v>
      </c>
      <c r="AK20" s="53">
        <f>(filter!O50-filter!AD50)</f>
        <v>1.6661410805243042</v>
      </c>
      <c r="AL20" s="53">
        <f>data78!AL50</f>
        <v>4.7998895711177418</v>
      </c>
      <c r="AM20" s="53">
        <f>data78!AM50</f>
        <v>6.4428140143187713</v>
      </c>
      <c r="AN20" s="53">
        <f>(filter!L50-filter!AA50)*100</f>
        <v>-2.0736847023012928</v>
      </c>
      <c r="AO20" s="53">
        <f>(filter!M50-filter!AB50)*100</f>
        <v>6.1786480197435267</v>
      </c>
      <c r="AP20" s="53">
        <f>RBA!O63</f>
        <v>118.30060216774147</v>
      </c>
      <c r="AQ20" s="53">
        <f>RBA!Q63</f>
        <v>0.76146666666666663</v>
      </c>
      <c r="AR20" s="53">
        <f>RBA!P63</f>
        <v>8.4530423486946765E-3</v>
      </c>
      <c r="AS20" s="53">
        <f>RBA!R63</f>
        <v>1.3132551216949746</v>
      </c>
      <c r="AT20" s="53">
        <f t="shared" si="3"/>
        <v>-4.7732288611467153</v>
      </c>
      <c r="AU20" s="53">
        <f t="shared" si="0"/>
        <v>0.27250888085953889</v>
      </c>
      <c r="AV20" s="53">
        <f>RBA!T63*100</f>
        <v>0.29686145544927101</v>
      </c>
      <c r="AW20" s="53">
        <f>RBA!U63*100</f>
        <v>-3.1413488487194026</v>
      </c>
      <c r="AX20" s="53">
        <f t="shared" si="1"/>
        <v>0.46930633241952663</v>
      </c>
      <c r="AY20" s="53">
        <f t="shared" si="2"/>
        <v>-3.1897097569715354</v>
      </c>
      <c r="AZ20" s="53">
        <f>filter2!O20</f>
        <v>10.846780423112854</v>
      </c>
      <c r="BA20" s="53">
        <f>filter2!AC20</f>
        <v>10.823811910575904</v>
      </c>
      <c r="BB20" s="53">
        <f>(filter2!O20-filter2!AC20)*100</f>
        <v>2.2968512536950314</v>
      </c>
      <c r="BC20" s="53">
        <f>data78!AZ50</f>
        <v>0.77097281421809605</v>
      </c>
      <c r="BD20" s="53">
        <f>data78!BA50</f>
        <v>-3.3900448290042462</v>
      </c>
    </row>
    <row r="21" spans="1:56">
      <c r="A21" s="31">
        <v>33054</v>
      </c>
      <c r="B21" s="53">
        <f>filter!E51</f>
        <v>15.079666666666666</v>
      </c>
      <c r="C21" s="53">
        <f>(RBA!B64-AVERAGE(RBA!$B$11:$B$192))</f>
        <v>8.0829670329670353</v>
      </c>
      <c r="D21" s="53">
        <f>(filter!E51-filter!AY51)</f>
        <v>4.9984156633107428</v>
      </c>
      <c r="E21" s="52">
        <f>(filter!E51-filter!T51)</f>
        <v>2.3841295499416564</v>
      </c>
      <c r="F21" s="52">
        <f>filter!F51</f>
        <v>15.07</v>
      </c>
      <c r="G21" s="53">
        <f>(RBA!C64-AVERAGE(RBA!$C$11:$C$192))</f>
        <v>7.8082938688295851</v>
      </c>
      <c r="H21" s="53">
        <f>(filter!F51-filter!AZ51)</f>
        <v>4.6566170236904227</v>
      </c>
      <c r="I21" s="53">
        <f>(filter!F51-filter!U51)</f>
        <v>2.4067549524931415</v>
      </c>
      <c r="J21" s="53">
        <f>data78!J51</f>
        <v>12.256532842988825</v>
      </c>
      <c r="K21" s="53">
        <f>data78!K51</f>
        <v>12.23773510594023</v>
      </c>
      <c r="L21" s="53">
        <f>(filter!B51-filter!Q51)*100</f>
        <v>1.8797737048595664</v>
      </c>
      <c r="M21" s="53">
        <f>data78!M51</f>
        <v>11.607862848021751</v>
      </c>
      <c r="N21" s="53">
        <f>data78!N51</f>
        <v>11.587918427628894</v>
      </c>
      <c r="O21" s="53">
        <f>(filter!C51-filter!R51)*100</f>
        <v>1.9944420392857154</v>
      </c>
      <c r="P21" s="53">
        <f>data78!P51</f>
        <v>4.1682144107885559</v>
      </c>
      <c r="Q21" s="53">
        <f>(filter!D51-filter!S51)*100</f>
        <v>7.1370354972944305</v>
      </c>
      <c r="R21" s="53">
        <f>data78!R51</f>
        <v>3.901888679441059</v>
      </c>
      <c r="S21" s="53">
        <f>data78!S51</f>
        <v>6.027074097945273E-2</v>
      </c>
      <c r="T21" s="53">
        <f>filter!I51</f>
        <v>7.0134482293894616</v>
      </c>
      <c r="U21" s="53">
        <f>(filter!I51-AVERAGE(filter!$I$2:$I$179))</f>
        <v>2.9198006211810128</v>
      </c>
      <c r="V21" s="53">
        <f>(filter!I51-filter!BA51)</f>
        <v>1.6423748625761911</v>
      </c>
      <c r="W21" s="53">
        <f>(filter!I51-filter!X51)</f>
        <v>2.83937050812583</v>
      </c>
      <c r="X21" s="53">
        <f>data78!X51</f>
        <v>4.0448041166619646</v>
      </c>
      <c r="Y21" s="53">
        <f>data78!Y51</f>
        <v>7.735849056603783E-2</v>
      </c>
      <c r="Z21" s="53">
        <f>filter!J51</f>
        <v>6.3549439049276586</v>
      </c>
      <c r="AA21" s="53">
        <f>(filter!J51-AVERAGE(filter!$J$2:$J$179))</f>
        <v>2.3267353538097897</v>
      </c>
      <c r="AB21" s="53">
        <f>(filter!J51-filter!BB51)</f>
        <v>0.81387991472337973</v>
      </c>
      <c r="AC21" s="53">
        <f>(filter!J51-filter!Y51)</f>
        <v>1.3349807118468622</v>
      </c>
      <c r="AD21" s="53">
        <f>filter!K51</f>
        <v>8.25</v>
      </c>
      <c r="AE21" s="53">
        <f>(filter!K51-AVERAGE(filter!$K$2:$K$179))</f>
        <v>3.5071706791521642</v>
      </c>
      <c r="AF21" s="53">
        <f>(filter!K51-filter!BC51)</f>
        <v>0.65135778213509443</v>
      </c>
      <c r="AG21" s="53">
        <f>(filter!K51-filter!Z51)</f>
        <v>1.7169560195530353</v>
      </c>
      <c r="AH21" s="53">
        <f>filter!O51</f>
        <v>9.1355555555555554</v>
      </c>
      <c r="AI21" s="53">
        <f>(filter!O51-AVERAGE(filter!$O$2:$O$179))</f>
        <v>5.1678880455790308</v>
      </c>
      <c r="AJ21" s="53">
        <f>(filter!O51-filter!BD51)</f>
        <v>2.6882585811261066</v>
      </c>
      <c r="AK21" s="53">
        <f>(filter!O51-filter!AD51)</f>
        <v>2.279177953050227</v>
      </c>
      <c r="AL21" s="53">
        <f>data78!AL51</f>
        <v>4.8382640681554694</v>
      </c>
      <c r="AM21" s="53">
        <f>data78!AM51</f>
        <v>6.4707948598089704</v>
      </c>
      <c r="AN21" s="53">
        <f>(filter!L51-filter!AA51)*100</f>
        <v>-1.1416850207702112</v>
      </c>
      <c r="AO21" s="53">
        <f>(filter!M51-filter!AB51)*100</f>
        <v>6.4367915418168664</v>
      </c>
      <c r="AP21" s="53">
        <f>RBA!O64</f>
        <v>121.16515861930786</v>
      </c>
      <c r="AQ21" s="53">
        <f>RBA!Q64</f>
        <v>0.76966666666666672</v>
      </c>
      <c r="AR21" s="53">
        <f>RBA!P64</f>
        <v>8.2531976303677149E-3</v>
      </c>
      <c r="AS21" s="53">
        <f>RBA!R64</f>
        <v>1.2992637505413598</v>
      </c>
      <c r="AT21" s="53">
        <f t="shared" si="3"/>
        <v>-4.7971545621700296</v>
      </c>
      <c r="AU21" s="53">
        <f t="shared" si="0"/>
        <v>0.2617977582957513</v>
      </c>
      <c r="AV21" s="53">
        <f>RBA!T64*100</f>
        <v>-2.3925701023314261</v>
      </c>
      <c r="AW21" s="53">
        <f>RBA!U64*100</f>
        <v>1.0711122563787645</v>
      </c>
      <c r="AX21" s="53">
        <f t="shared" si="1"/>
        <v>-2.2201252253611705</v>
      </c>
      <c r="AY21" s="53">
        <f t="shared" si="2"/>
        <v>1.0227513481266317</v>
      </c>
      <c r="AZ21" s="53">
        <f>filter2!O21</f>
        <v>10.836517400414559</v>
      </c>
      <c r="BA21" s="53">
        <f>filter2!AC21</f>
        <v>10.828799084167576</v>
      </c>
      <c r="BB21" s="53">
        <f>(filter2!O21-filter2!AC21)*100</f>
        <v>0.77183162469829369</v>
      </c>
      <c r="BC21" s="53">
        <f>data78!AZ51</f>
        <v>0.79345995149350479</v>
      </c>
      <c r="BD21" s="53">
        <f>data78!BA51</f>
        <v>2.2487137275408742</v>
      </c>
    </row>
    <row r="22" spans="1:56">
      <c r="A22" s="31">
        <v>33146</v>
      </c>
      <c r="B22" s="53">
        <f>filter!E52</f>
        <v>14.379</v>
      </c>
      <c r="C22" s="53">
        <f>(RBA!B65-AVERAGE(RBA!$B$11:$B$192))</f>
        <v>7.3823003663003686</v>
      </c>
      <c r="D22" s="53">
        <f>(filter!E52-filter!AY52)</f>
        <v>4.3767711383874062</v>
      </c>
      <c r="E22" s="52">
        <f>(filter!E52-filter!T52)</f>
        <v>2.0992215316400902</v>
      </c>
      <c r="F22" s="52">
        <f>filter!F52</f>
        <v>14.089999999999998</v>
      </c>
      <c r="G22" s="53">
        <f>(RBA!C65-AVERAGE(RBA!$C$11:$C$192))</f>
        <v>6.8282938688295829</v>
      </c>
      <c r="H22" s="53">
        <f>(filter!F52-filter!AZ52)</f>
        <v>3.7580850444428169</v>
      </c>
      <c r="I22" s="53">
        <f>(filter!F52-filter!U52)</f>
        <v>1.8534453128017869</v>
      </c>
      <c r="J22" s="53">
        <f>data78!J52</f>
        <v>12.250778288914026</v>
      </c>
      <c r="K22" s="53">
        <f>data78!K52</f>
        <v>12.243400909488422</v>
      </c>
      <c r="L22" s="53">
        <f>(filter!B52-filter!Q52)*100</f>
        <v>0.73773794256037917</v>
      </c>
      <c r="M22" s="53">
        <f>data78!M52</f>
        <v>11.609235145107636</v>
      </c>
      <c r="N22" s="53">
        <f>data78!N52</f>
        <v>11.594508325342193</v>
      </c>
      <c r="O22" s="53">
        <f>(filter!C52-filter!R52)*100</f>
        <v>1.4726819765442656</v>
      </c>
      <c r="P22" s="53">
        <f>data78!P52</f>
        <v>4.1573193613834887</v>
      </c>
      <c r="Q22" s="53">
        <f>(filter!D52-filter!S52)*100</f>
        <v>6.1042191038059634</v>
      </c>
      <c r="R22" s="53">
        <f>data78!R52</f>
        <v>3.9016221657362853</v>
      </c>
      <c r="S22" s="53">
        <f>data78!S52</f>
        <v>4.8964787860028558E-2</v>
      </c>
      <c r="T22" s="53">
        <f>filter!I52</f>
        <v>-0.10660548190936442</v>
      </c>
      <c r="U22" s="53">
        <f>(filter!I52-AVERAGE(filter!$I$2:$I$179))</f>
        <v>-4.2002530901178128</v>
      </c>
      <c r="V22" s="53">
        <f>(filter!I52-filter!BA52)</f>
        <v>-5.4453389560997278</v>
      </c>
      <c r="W22" s="53">
        <f>(filter!I52-filter!X52)</f>
        <v>-3.960433860926555</v>
      </c>
      <c r="X22" s="53">
        <f>data78!X52</f>
        <v>4.0517849478033048</v>
      </c>
      <c r="Y22" s="53">
        <f>data78!Y52</f>
        <v>6.0885608856088513E-2</v>
      </c>
      <c r="Z22" s="53">
        <f>filter!J52</f>
        <v>2.7923324565360561</v>
      </c>
      <c r="AA22" s="53">
        <f>(filter!J52-AVERAGE(filter!$J$2:$J$179))</f>
        <v>-1.2358760945818128</v>
      </c>
      <c r="AB22" s="53">
        <f>(filter!J52-filter!BB52)</f>
        <v>-2.7104313959698336</v>
      </c>
      <c r="AC22" s="53">
        <f>(filter!J52-filter!Y52)</f>
        <v>-1.9245593823728422</v>
      </c>
      <c r="AD22" s="53">
        <f>filter!K52</f>
        <v>8</v>
      </c>
      <c r="AE22" s="53">
        <f>(filter!K52-AVERAGE(filter!$K$2:$K$179))</f>
        <v>3.2571706791521642</v>
      </c>
      <c r="AF22" s="53">
        <f>(filter!K52-filter!BC52)</f>
        <v>0.47365684281907061</v>
      </c>
      <c r="AG22" s="53">
        <f>(filter!K52-filter!Z52)</f>
        <v>1.6445206519324911</v>
      </c>
      <c r="AH22" s="53">
        <f>filter!O52</f>
        <v>8.94</v>
      </c>
      <c r="AI22" s="53">
        <f>(filter!O52-AVERAGE(filter!$O$2:$O$179))</f>
        <v>4.9723324900234749</v>
      </c>
      <c r="AJ22" s="53">
        <f>(filter!O52-filter!BD52)</f>
        <v>2.5554784550503715</v>
      </c>
      <c r="AK22" s="53">
        <f>(filter!O52-filter!AD52)</f>
        <v>2.186649869180588</v>
      </c>
      <c r="AL22" s="53">
        <f>data78!AL52</f>
        <v>4.8566912595830507</v>
      </c>
      <c r="AM22" s="53">
        <f>data78!AM52</f>
        <v>6.4886226949893322</v>
      </c>
      <c r="AN22" s="53">
        <f>(filter!L52-filter!AA52)*100</f>
        <v>-2.2097946151504289</v>
      </c>
      <c r="AO22" s="53">
        <f>(filter!M52-filter!AB52)*100</f>
        <v>5.8054096372953445</v>
      </c>
      <c r="AP22" s="53">
        <f>RBA!O65</f>
        <v>123.35100331557631</v>
      </c>
      <c r="AQ22" s="53">
        <f>RBA!Q65</f>
        <v>0.81093333333333339</v>
      </c>
      <c r="AR22" s="53">
        <f>RBA!P65</f>
        <v>8.1069466248413057E-3</v>
      </c>
      <c r="AS22" s="53">
        <f>RBA!R65</f>
        <v>1.2331469911213415</v>
      </c>
      <c r="AT22" s="53">
        <f t="shared" si="3"/>
        <v>-4.81503397683427</v>
      </c>
      <c r="AU22" s="53">
        <f t="shared" si="0"/>
        <v>0.20956943128709174</v>
      </c>
      <c r="AV22" s="53">
        <f>RBA!T65*100</f>
        <v>-1.7879414664240478</v>
      </c>
      <c r="AW22" s="53">
        <f>RBA!U65*100</f>
        <v>5.2228327008659541</v>
      </c>
      <c r="AX22" s="53">
        <f t="shared" si="1"/>
        <v>-1.6154965894537923</v>
      </c>
      <c r="AY22" s="53">
        <f t="shared" si="2"/>
        <v>5.1744717926138213</v>
      </c>
      <c r="AZ22" s="53">
        <f>filter2!O22</f>
        <v>10.827809944107416</v>
      </c>
      <c r="BA22" s="53">
        <f>filter2!AC22</f>
        <v>10.833678636088075</v>
      </c>
      <c r="BB22" s="53">
        <f>(filter2!O22-filter2!AC22)*100</f>
        <v>-0.58686919806589799</v>
      </c>
      <c r="BC22" s="53">
        <f>data78!AZ52</f>
        <v>0.80490631177974592</v>
      </c>
      <c r="BD22" s="53">
        <f>data78!BA52</f>
        <v>1.1446360286241131</v>
      </c>
    </row>
    <row r="23" spans="1:56">
      <c r="A23" s="31">
        <v>33238</v>
      </c>
      <c r="B23" s="53">
        <f>filter!E53</f>
        <v>13.064</v>
      </c>
      <c r="C23" s="53">
        <f>(RBA!B66-AVERAGE(RBA!$B$11:$B$192))</f>
        <v>6.0673003663003691</v>
      </c>
      <c r="D23" s="53">
        <f>(filter!E53-filter!AY53)</f>
        <v>3.1407932801307368</v>
      </c>
      <c r="E23" s="52">
        <f>(filter!E53-filter!T53)</f>
        <v>1.2313264060622089</v>
      </c>
      <c r="F23" s="52">
        <f>filter!F53</f>
        <v>12.556666666666667</v>
      </c>
      <c r="G23" s="53">
        <f>(RBA!C66-AVERAGE(RBA!$C$11:$C$192))</f>
        <v>5.2949605354962515</v>
      </c>
      <c r="H23" s="53">
        <f>(filter!F53-filter!AZ53)</f>
        <v>2.30621973186188</v>
      </c>
      <c r="I23" s="53">
        <f>(filter!F53-filter!U53)</f>
        <v>0.77538815573557862</v>
      </c>
      <c r="J23" s="53">
        <f>data78!J53</f>
        <v>12.256684958102232</v>
      </c>
      <c r="K23" s="53">
        <f>data78!K53</f>
        <v>12.248945359793041</v>
      </c>
      <c r="L23" s="53">
        <f>(filter!B53-filter!Q53)*100</f>
        <v>0.77395983091914644</v>
      </c>
      <c r="M23" s="53">
        <f>data78!M53</f>
        <v>11.602967245644887</v>
      </c>
      <c r="N23" s="53">
        <f>data78!N53</f>
        <v>11.600923670552845</v>
      </c>
      <c r="O23" s="53">
        <f>(filter!C53-filter!R53)*100</f>
        <v>0.20435750920420048</v>
      </c>
      <c r="P23" s="53">
        <f>data78!P53</f>
        <v>4.1075897889721213</v>
      </c>
      <c r="Q23" s="53">
        <f>(filter!D53-filter!S53)*100</f>
        <v>1.2753996852596927</v>
      </c>
      <c r="R23" s="53">
        <f>data78!R53</f>
        <v>3.9078647972279725</v>
      </c>
      <c r="S23" s="53">
        <f>data78!S53</f>
        <v>3.4414267346434269E-2</v>
      </c>
      <c r="T23" s="53">
        <f>filter!I53</f>
        <v>2.4970525966748838</v>
      </c>
      <c r="U23" s="53">
        <f>(filter!I53-AVERAGE(filter!$I$2:$I$179))</f>
        <v>-1.596595011533565</v>
      </c>
      <c r="V23" s="53">
        <f>(filter!I53-filter!BA53)</f>
        <v>-2.8093409848925734</v>
      </c>
      <c r="W23" s="53">
        <f>(filter!I53-filter!X53)</f>
        <v>-1.0448177907548999</v>
      </c>
      <c r="X23" s="53">
        <f>data78!X53</f>
        <v>4.0775374439057197</v>
      </c>
      <c r="Y23" s="53">
        <f>data78!Y53</f>
        <v>6.8840579710144789E-2</v>
      </c>
      <c r="Z23" s="53">
        <f>filter!J53</f>
        <v>10.300998440965905</v>
      </c>
      <c r="AA23" s="53">
        <f>(filter!J53-AVERAGE(filter!$J$2:$J$179))</f>
        <v>6.2727898898480365</v>
      </c>
      <c r="AB23" s="53">
        <f>(filter!J53-filter!BB53)</f>
        <v>4.8365347261584066</v>
      </c>
      <c r="AC23" s="53">
        <f>(filter!J53-filter!Y53)</f>
        <v>5.8886235195786876</v>
      </c>
      <c r="AD23" s="53">
        <f>filter!K53</f>
        <v>7.416666666666667</v>
      </c>
      <c r="AE23" s="53">
        <f>(filter!K53-AVERAGE(filter!$K$2:$K$179))</f>
        <v>2.6738373458188311</v>
      </c>
      <c r="AF23" s="53">
        <f>(filter!K53-filter!BC53)</f>
        <v>-3.7377429830285358E-2</v>
      </c>
      <c r="AG23" s="53">
        <f>(filter!K53-filter!Z53)</f>
        <v>1.2512006665013695</v>
      </c>
      <c r="AH23" s="53">
        <f>filter!O53</f>
        <v>8.5488888888888894</v>
      </c>
      <c r="AI23" s="53">
        <f>(filter!O53-AVERAGE(filter!$O$2:$O$179))</f>
        <v>4.5812213789123648</v>
      </c>
      <c r="AJ23" s="53">
        <f>(filter!O53-filter!BD53)</f>
        <v>2.2271427734190823</v>
      </c>
      <c r="AK23" s="53">
        <f>(filter!O53-filter!AD53)</f>
        <v>1.9213879261593441</v>
      </c>
      <c r="AL23" s="53">
        <f>data78!AL53</f>
        <v>4.8818772527867464</v>
      </c>
      <c r="AM23" s="53">
        <f>data78!AM53</f>
        <v>6.515236997844049</v>
      </c>
      <c r="AN23" s="53">
        <f>(filter!L53-filter!AA53)*100</f>
        <v>-2.6177590406412321</v>
      </c>
      <c r="AO23" s="53">
        <f>(filter!M53-filter!AB53)*100</f>
        <v>6.1772682104640708</v>
      </c>
      <c r="AP23" s="53">
        <f>RBA!O66</f>
        <v>115.39831089843292</v>
      </c>
      <c r="AQ23" s="53">
        <f>RBA!Q66</f>
        <v>0.77749999999999997</v>
      </c>
      <c r="AR23" s="53">
        <f>RBA!P66</f>
        <v>8.6656381034913368E-3</v>
      </c>
      <c r="AS23" s="53">
        <f>RBA!R66</f>
        <v>1.2861736334405145</v>
      </c>
      <c r="AT23" s="53">
        <f t="shared" si="3"/>
        <v>-4.7483897170382212</v>
      </c>
      <c r="AU23" s="53">
        <f t="shared" si="0"/>
        <v>0.25167163492874789</v>
      </c>
      <c r="AV23" s="53">
        <f>RBA!T66*100</f>
        <v>6.6644259796048821</v>
      </c>
      <c r="AW23" s="53">
        <f>RBA!U66*100</f>
        <v>-4.210220364165612</v>
      </c>
      <c r="AX23" s="53">
        <f t="shared" si="1"/>
        <v>6.8368708565751382</v>
      </c>
      <c r="AY23" s="53">
        <f t="shared" si="2"/>
        <v>-4.2585812724177448</v>
      </c>
      <c r="AZ23" s="53">
        <f>filter2!O23</f>
        <v>10.828020226104282</v>
      </c>
      <c r="BA23" s="53">
        <f>filter2!AC23</f>
        <v>10.838469993746568</v>
      </c>
      <c r="BB23" s="53">
        <f>(filter2!O23-filter2!AC23)*100</f>
        <v>-1.0449767642285224</v>
      </c>
      <c r="BC23" s="53">
        <f>data78!AZ53</f>
        <v>0.80433980888102674</v>
      </c>
      <c r="BD23" s="53">
        <f>data78!BA53</f>
        <v>-5.6650289871917892E-2</v>
      </c>
    </row>
    <row r="24" spans="1:56">
      <c r="A24" s="31">
        <v>33328</v>
      </c>
      <c r="B24" s="53">
        <f>filter!E54</f>
        <v>12.018333333333333</v>
      </c>
      <c r="C24" s="53">
        <f>(RBA!B67-AVERAGE(RBA!$B$11:$B$192))</f>
        <v>5.0216336996337017</v>
      </c>
      <c r="D24" s="53">
        <f>(filter!E54-filter!AY54)</f>
        <v>2.1741487552073995</v>
      </c>
      <c r="E24" s="52">
        <f>(filter!E54-filter!T54)</f>
        <v>0.65647952380205865</v>
      </c>
      <c r="F24" s="52">
        <f>filter!F54</f>
        <v>11.68</v>
      </c>
      <c r="G24" s="53">
        <f>(RBA!C67-AVERAGE(RBA!$C$11:$C$192))</f>
        <v>4.4182938688295845</v>
      </c>
      <c r="H24" s="53">
        <f>(filter!F54-filter!AZ54)</f>
        <v>1.5110210859476076</v>
      </c>
      <c r="I24" s="53">
        <f>(filter!F54-filter!U54)</f>
        <v>0.37448057652484579</v>
      </c>
      <c r="J24" s="53">
        <f>data78!J54</f>
        <v>12.243724821479596</v>
      </c>
      <c r="K24" s="53">
        <f>data78!K54</f>
        <v>12.254448105935074</v>
      </c>
      <c r="L24" s="53">
        <f>(filter!B54-filter!Q54)*100</f>
        <v>-1.0723284455478321</v>
      </c>
      <c r="M24" s="53">
        <f>data78!M54</f>
        <v>11.605139948958039</v>
      </c>
      <c r="N24" s="53">
        <f>data78!N54</f>
        <v>11.607199945600044</v>
      </c>
      <c r="O24" s="53">
        <f>(filter!C54-filter!R54)*100</f>
        <v>-0.20599966420054017</v>
      </c>
      <c r="P24" s="53">
        <f>data78!P54</f>
        <v>4.0943445622221004</v>
      </c>
      <c r="Q24" s="53">
        <f>(filter!D54-filter!S54)*100</f>
        <v>0.16987056712851611</v>
      </c>
      <c r="R24" s="53">
        <f>data78!R54</f>
        <v>3.9072348430978963</v>
      </c>
      <c r="S24" s="53">
        <f>data78!S54</f>
        <v>2.3143534166310209E-2</v>
      </c>
      <c r="T24" s="53">
        <f>filter!I54</f>
        <v>-0.25198165203049172</v>
      </c>
      <c r="U24" s="53">
        <f>(filter!I54-AVERAGE(filter!$I$2:$I$179))</f>
        <v>-4.3456292602389404</v>
      </c>
      <c r="V24" s="53">
        <f>(filter!I54-filter!BA54)</f>
        <v>-5.5260353409750413</v>
      </c>
      <c r="W24" s="53">
        <f>(filter!I54-filter!X54)</f>
        <v>-3.4958452848966886</v>
      </c>
      <c r="X24" s="53">
        <f>data78!X54</f>
        <v>4.0758410906575406</v>
      </c>
      <c r="Y24" s="53">
        <f>data78!Y54</f>
        <v>4.8042704626334531E-2</v>
      </c>
      <c r="Z24" s="53">
        <f>filter!J54</f>
        <v>-0.67854129927136075</v>
      </c>
      <c r="AA24" s="53">
        <f>(filter!J54-AVERAGE(filter!$J$2:$J$179))</f>
        <v>-4.7067498503892296</v>
      </c>
      <c r="AB24" s="53">
        <f>(filter!J54-filter!BB54)</f>
        <v>-6.1047048763804694</v>
      </c>
      <c r="AC24" s="53">
        <f>(filter!J54-filter!Y54)</f>
        <v>-4.7899902286626155</v>
      </c>
      <c r="AD24" s="53">
        <f>filter!K54</f>
        <v>6.333333333333333</v>
      </c>
      <c r="AE24" s="53">
        <f>(filter!K54-AVERAGE(filter!$K$2:$K$179))</f>
        <v>1.5905040124854972</v>
      </c>
      <c r="AF24" s="53">
        <f>(filter!K54-filter!BC54)</f>
        <v>-1.0484117024796431</v>
      </c>
      <c r="AG24" s="53">
        <f>(filter!K54-filter!Z54)</f>
        <v>0.36616171587868873</v>
      </c>
      <c r="AH24" s="53">
        <f>filter!O54</f>
        <v>7.5355555555555567</v>
      </c>
      <c r="AI24" s="53">
        <f>(filter!O54-AVERAGE(filter!$O$2:$O$179))</f>
        <v>3.5678880455790321</v>
      </c>
      <c r="AJ24" s="53">
        <f>(filter!O54-filter!BD54)</f>
        <v>1.2765848695655704</v>
      </c>
      <c r="AK24" s="53">
        <f>(filter!O54-filter!AD54)</f>
        <v>1.054856565062213</v>
      </c>
      <c r="AL24" s="53">
        <f>data78!AL54</f>
        <v>4.8827110093629802</v>
      </c>
      <c r="AM24" s="53">
        <f>data78!AM54</f>
        <v>6.5153421223685868</v>
      </c>
      <c r="AN24" s="53">
        <f>(filter!L54-filter!AA54)*100</f>
        <v>-5.4856573097909589</v>
      </c>
      <c r="AO24" s="53">
        <f>(filter!M54-filter!AB54)*100</f>
        <v>4.0179923857124322</v>
      </c>
      <c r="AP24" s="53">
        <f>RBA!O67</f>
        <v>115.93911020385714</v>
      </c>
      <c r="AQ24" s="53">
        <f>RBA!Q67</f>
        <v>0.78173333333333339</v>
      </c>
      <c r="AR24" s="53">
        <f>RBA!P67</f>
        <v>8.6252171354574639E-3</v>
      </c>
      <c r="AS24" s="53">
        <f>RBA!R67</f>
        <v>1.279208596281767</v>
      </c>
      <c r="AT24" s="53">
        <f t="shared" si="3"/>
        <v>-4.7530651412560987</v>
      </c>
      <c r="AU24" s="53">
        <f t="shared" si="0"/>
        <v>0.24624160256018671</v>
      </c>
      <c r="AV24" s="53">
        <f>RBA!T67*100</f>
        <v>-0.46754242178774774</v>
      </c>
      <c r="AW24" s="53">
        <f>RBA!U67*100</f>
        <v>0.54300323685612384</v>
      </c>
      <c r="AX24" s="53">
        <f t="shared" si="1"/>
        <v>-0.29509754481749212</v>
      </c>
      <c r="AY24" s="53">
        <f t="shared" si="2"/>
        <v>0.49464232860399115</v>
      </c>
      <c r="AZ24" s="53">
        <f>filter2!O24</f>
        <v>10.850136766822391</v>
      </c>
      <c r="BA24" s="53">
        <f>filter2!AC24</f>
        <v>10.843188916619727</v>
      </c>
      <c r="BB24" s="53">
        <f>(filter2!O24-filter2!AC24)*100</f>
        <v>0.69478502026640854</v>
      </c>
      <c r="BC24" s="53">
        <f>data78!AZ54</f>
        <v>0.80686991870543956</v>
      </c>
      <c r="BD24" s="53">
        <f>data78!BA54</f>
        <v>0.25301098244128184</v>
      </c>
    </row>
    <row r="25" spans="1:56">
      <c r="A25" s="31">
        <v>33419</v>
      </c>
      <c r="B25" s="53">
        <f>filter!E55</f>
        <v>11.037666666666667</v>
      </c>
      <c r="C25" s="53">
        <f>(RBA!B68-AVERAGE(RBA!$B$11:$B$192))</f>
        <v>4.0409670329670355</v>
      </c>
      <c r="D25" s="53">
        <f>(filter!E55-filter!AY55)</f>
        <v>1.2725042302840635</v>
      </c>
      <c r="E25" s="52">
        <f>(filter!E55-filter!T55)</f>
        <v>0.16194665644989747</v>
      </c>
      <c r="F25" s="52">
        <f>filter!F55</f>
        <v>10.823333333333332</v>
      </c>
      <c r="G25" s="53">
        <f>(RBA!C68-AVERAGE(RBA!$C$11:$C$192))</f>
        <v>3.5616272021629172</v>
      </c>
      <c r="H25" s="53">
        <f>(filter!F55-filter!AZ55)</f>
        <v>0.73582244003333663</v>
      </c>
      <c r="I25" s="53">
        <f>(filter!F55-filter!U55)</f>
        <v>5.4683861359237085E-3</v>
      </c>
      <c r="J25" s="53">
        <f>data78!J55</f>
        <v>12.242067005753549</v>
      </c>
      <c r="K25" s="53">
        <f>data78!K55</f>
        <v>12.259993634244456</v>
      </c>
      <c r="L25" s="53">
        <f>(filter!B55-filter!Q55)*100</f>
        <v>-1.7926628490906538</v>
      </c>
      <c r="M25" s="53">
        <f>data78!M55</f>
        <v>11.609271471756871</v>
      </c>
      <c r="N25" s="53">
        <f>data78!N55</f>
        <v>11.613373910057417</v>
      </c>
      <c r="O25" s="53">
        <f>(filter!C55-filter!R55)*100</f>
        <v>-0.41024383005456855</v>
      </c>
      <c r="P25" s="53">
        <f>data78!P55</f>
        <v>4.0842942263685993</v>
      </c>
      <c r="Q25" s="53">
        <f>(filter!D55-filter!S55)*100</f>
        <v>-0.55470439316520626</v>
      </c>
      <c r="R25" s="53">
        <f>data78!R55</f>
        <v>3.9096471568283948</v>
      </c>
      <c r="S25" s="53">
        <f>data78!S55</f>
        <v>7.7886523598211799E-3</v>
      </c>
      <c r="T25" s="53">
        <f>filter!I55</f>
        <v>0.96492549219939927</v>
      </c>
      <c r="U25" s="53">
        <f>(filter!I55-AVERAGE(filter!$I$2:$I$179))</f>
        <v>-3.1287221160090493</v>
      </c>
      <c r="V25" s="53">
        <f>(filter!I55-filter!BA55)</f>
        <v>-4.2767883041222436</v>
      </c>
      <c r="W25" s="53">
        <f>(filter!I55-filter!X55)</f>
        <v>-1.9998894983725959</v>
      </c>
      <c r="X25" s="53">
        <f>data78!X55</f>
        <v>4.0775374439057197</v>
      </c>
      <c r="Y25" s="53">
        <f>data78!Y55</f>
        <v>3.327495621716281E-2</v>
      </c>
      <c r="Z25" s="53">
        <f>filter!J55</f>
        <v>0.67854129927142215</v>
      </c>
      <c r="AA25" s="53">
        <f>(filter!J55-AVERAGE(filter!$J$2:$J$179))</f>
        <v>-3.349667251846447</v>
      </c>
      <c r="AB25" s="53">
        <f>(filter!J55-filter!BB55)</f>
        <v>-4.7093221401392968</v>
      </c>
      <c r="AC25" s="53">
        <f>(filter!J55-filter!Y55)</f>
        <v>-3.1442894422248244</v>
      </c>
      <c r="AD25" s="53">
        <f>filter!K55</f>
        <v>5.75</v>
      </c>
      <c r="AE25" s="53">
        <f>(filter!K55-AVERAGE(filter!$K$2:$K$179))</f>
        <v>1.0071706791521642</v>
      </c>
      <c r="AF25" s="53">
        <f>(filter!K55-filter!BC55)</f>
        <v>-1.559445975129</v>
      </c>
      <c r="AG25" s="53">
        <f>(filter!K55-filter!Z55)</f>
        <v>-1.554588106642818E-2</v>
      </c>
      <c r="AH25" s="53">
        <f>filter!O55</f>
        <v>6.9877777777777785</v>
      </c>
      <c r="AI25" s="53">
        <f>(filter!O55-AVERAGE(filter!$O$2:$O$179))</f>
        <v>3.0201102678012539</v>
      </c>
      <c r="AJ25" s="53">
        <f>(filter!O55-filter!BD55)</f>
        <v>0.79158252126761308</v>
      </c>
      <c r="AK25" s="53">
        <f>(filter!O55-filter!AD55)</f>
        <v>0.67176380395551227</v>
      </c>
      <c r="AL25" s="53">
        <f>data78!AL55</f>
        <v>4.902923869067064</v>
      </c>
      <c r="AM25" s="53">
        <f>data78!AM55</f>
        <v>6.5243769522088551</v>
      </c>
      <c r="AN25" s="53">
        <f>(filter!L55-filter!AA55)*100</f>
        <v>-6.4476945198586932</v>
      </c>
      <c r="AO25" s="53">
        <f>(filter!M55-filter!AB55)*100</f>
        <v>2.8627994598426021</v>
      </c>
      <c r="AP25" s="53">
        <f>RBA!O68</f>
        <v>119.01705958639472</v>
      </c>
      <c r="AQ25" s="53">
        <f>RBA!Q68</f>
        <v>0.77023333333333321</v>
      </c>
      <c r="AR25" s="53">
        <f>RBA!P68</f>
        <v>8.4021568292409199E-3</v>
      </c>
      <c r="AS25" s="53">
        <f>RBA!R68</f>
        <v>1.2983078720733978</v>
      </c>
      <c r="AT25" s="53">
        <f t="shared" si="3"/>
        <v>-4.7792668407056356</v>
      </c>
      <c r="AU25" s="53">
        <f t="shared" si="0"/>
        <v>0.2610617797357862</v>
      </c>
      <c r="AV25" s="53">
        <f>RBA!T68*100</f>
        <v>-2.6201699449536875</v>
      </c>
      <c r="AW25" s="53">
        <f>RBA!U68*100</f>
        <v>-1.4820177175599607</v>
      </c>
      <c r="AX25" s="53">
        <f t="shared" si="1"/>
        <v>-2.4477250679834319</v>
      </c>
      <c r="AY25" s="53">
        <f t="shared" si="2"/>
        <v>-1.5303786258120935</v>
      </c>
      <c r="AZ25" s="53">
        <f>filter2!O25</f>
        <v>10.859450818554009</v>
      </c>
      <c r="BA25" s="53">
        <f>filter2!AC25</f>
        <v>10.84784463307945</v>
      </c>
      <c r="BB25" s="53">
        <f>(filter2!O25-filter2!AC25)*100</f>
        <v>1.1606185474558828</v>
      </c>
      <c r="BC25" s="53">
        <f>data78!AZ55</f>
        <v>0.82538642516134431</v>
      </c>
      <c r="BD25" s="53">
        <f>data78!BA55</f>
        <v>1.8516506455904747</v>
      </c>
    </row>
    <row r="26" spans="1:56">
      <c r="A26" s="31">
        <v>33511</v>
      </c>
      <c r="B26" s="53">
        <f>filter!E56</f>
        <v>10.199666666666666</v>
      </c>
      <c r="C26" s="53">
        <f>(RBA!B69-AVERAGE(RBA!$B$11:$B$192))</f>
        <v>3.2029670329670346</v>
      </c>
      <c r="D26" s="53">
        <f>(filter!E56-filter!AY56)</f>
        <v>0.5135263720273926</v>
      </c>
      <c r="E26" s="52">
        <f>(filter!E56-filter!T56)</f>
        <v>-0.18341672410639021</v>
      </c>
      <c r="F26" s="52">
        <f>filter!F56</f>
        <v>10.016666666666666</v>
      </c>
      <c r="G26" s="53">
        <f>(RBA!C69-AVERAGE(RBA!$C$11:$C$192))</f>
        <v>2.7549605354962505</v>
      </c>
      <c r="H26" s="53">
        <f>(filter!F56-filter!AZ56)</f>
        <v>1.0623794119062779E-2</v>
      </c>
      <c r="I26" s="53">
        <f>(filter!F56-filter!U56)</f>
        <v>-0.31046998815851268</v>
      </c>
      <c r="J26" s="53">
        <f>data78!J56</f>
        <v>12.24638891219165</v>
      </c>
      <c r="K26" s="53">
        <f>data78!K56</f>
        <v>12.265659728998326</v>
      </c>
      <c r="L26" s="53">
        <f>(filter!B56-filter!Q56)*100</f>
        <v>-1.9270816806676194</v>
      </c>
      <c r="M26" s="53">
        <f>data78!M56</f>
        <v>11.621026222732928</v>
      </c>
      <c r="N26" s="53">
        <f>data78!N56</f>
        <v>11.619481036000684</v>
      </c>
      <c r="O26" s="53">
        <f>(filter!C56-filter!R56)*100</f>
        <v>0.15451867322440194</v>
      </c>
      <c r="P26" s="53">
        <f>data78!P56</f>
        <v>4.0893320203985564</v>
      </c>
      <c r="Q26" s="53">
        <f>(filter!D56-filter!S56)*100</f>
        <v>0.27750186787303122</v>
      </c>
      <c r="R26" s="53">
        <f>data78!R56</f>
        <v>3.9129734343927294</v>
      </c>
      <c r="S26" s="53">
        <f>data78!S56</f>
        <v>1.1415938770803935E-2</v>
      </c>
      <c r="T26" s="53">
        <f>filter!I56</f>
        <v>1.3305110257337449</v>
      </c>
      <c r="U26" s="53">
        <f>(filter!I56-AVERAGE(filter!$I$2:$I$179))</f>
        <v>-2.7631365824747038</v>
      </c>
      <c r="V26" s="53">
        <f>(filter!I56-filter!BA56)</f>
        <v>-3.8788628779649916</v>
      </c>
      <c r="W26" s="53">
        <f>(filter!I56-filter!X56)</f>
        <v>-1.3770354067559358</v>
      </c>
      <c r="X26" s="53">
        <f>data78!X56</f>
        <v>4.0826093060036799</v>
      </c>
      <c r="Y26" s="53">
        <f>data78!Y56</f>
        <v>3.130434782608682E-2</v>
      </c>
      <c r="Z26" s="53">
        <f>filter!J56</f>
        <v>2.0287448391841396</v>
      </c>
      <c r="AA26" s="53">
        <f>(filter!J56-AVERAGE(filter!$J$2:$J$179))</f>
        <v>-1.9994637119337293</v>
      </c>
      <c r="AB26" s="53">
        <f>(filter!J56-filter!BB56)</f>
        <v>-3.3208184625281891</v>
      </c>
      <c r="AC26" s="53">
        <f>(filter!J56-filter!Y56)</f>
        <v>-1.5234986532003734</v>
      </c>
      <c r="AD26" s="53">
        <f>filter!K56</f>
        <v>5.5</v>
      </c>
      <c r="AE26" s="53">
        <f>(filter!K56-AVERAGE(filter!$K$2:$K$179))</f>
        <v>0.75717067915216418</v>
      </c>
      <c r="AF26" s="53">
        <f>(filter!K56-filter!BC56)</f>
        <v>-1.7371469144450238</v>
      </c>
      <c r="AG26" s="53">
        <f>(filter!K56-filter!Z56)</f>
        <v>-6.5767323203947292E-2</v>
      </c>
      <c r="AH26" s="53">
        <f>filter!O56</f>
        <v>6.6022222222222213</v>
      </c>
      <c r="AI26" s="53">
        <f>(filter!O56-AVERAGE(filter!$O$2:$O$179))</f>
        <v>2.6345547122456967</v>
      </c>
      <c r="AJ26" s="53">
        <f>(filter!O56-filter!BD56)</f>
        <v>0.46880239519187672</v>
      </c>
      <c r="AK26" s="53">
        <f>(filter!O56-filter!AD56)</f>
        <v>0.46504726444128064</v>
      </c>
      <c r="AL26" s="53">
        <f>data78!AL56</f>
        <v>4.94118517523051</v>
      </c>
      <c r="AM26" s="53">
        <f>data78!AM56</f>
        <v>6.5362436712002996</v>
      </c>
      <c r="AN26" s="53">
        <f>(filter!L56-filter!AA56)*100</f>
        <v>-5.6408468746642626</v>
      </c>
      <c r="AO26" s="53">
        <f>(filter!M56-filter!AB56)*100</f>
        <v>2.0907255033694838</v>
      </c>
      <c r="AP26" s="53">
        <f>RBA!O69</f>
        <v>120.77214029399697</v>
      </c>
      <c r="AQ26" s="53">
        <f>RBA!Q69</f>
        <v>0.78726666666666667</v>
      </c>
      <c r="AR26" s="53">
        <f>RBA!P69</f>
        <v>8.2800552972373334E-3</v>
      </c>
      <c r="AS26" s="53">
        <f>RBA!R69</f>
        <v>1.2702176306207129</v>
      </c>
      <c r="AT26" s="53">
        <f t="shared" si="3"/>
        <v>-4.7939056321969629</v>
      </c>
      <c r="AU26" s="53">
        <f t="shared" si="0"/>
        <v>0.23918824848306544</v>
      </c>
      <c r="AV26" s="53">
        <f>RBA!T69*100</f>
        <v>-1.4638791491327297</v>
      </c>
      <c r="AW26" s="53">
        <f>RBA!U69*100</f>
        <v>2.1873531252720761</v>
      </c>
      <c r="AX26" s="53">
        <f t="shared" si="1"/>
        <v>-1.2914342721624741</v>
      </c>
      <c r="AY26" s="53">
        <f t="shared" si="2"/>
        <v>2.1389922170199434</v>
      </c>
      <c r="AZ26" s="53">
        <f>filter2!O26</f>
        <v>10.890465985528433</v>
      </c>
      <c r="BA26" s="53">
        <f>filter2!AC26</f>
        <v>10.852450713904004</v>
      </c>
      <c r="BB26" s="53">
        <f>(filter2!O26-filter2!AC26)*100</f>
        <v>3.8015271624429303</v>
      </c>
      <c r="BC26" s="53">
        <f>data78!AZ56</f>
        <v>0.85857586922683016</v>
      </c>
      <c r="BD26" s="53">
        <f>data78!BA56</f>
        <v>3.3189444065485851</v>
      </c>
    </row>
    <row r="27" spans="1:56">
      <c r="A27" s="31">
        <v>33603</v>
      </c>
      <c r="B27" s="53">
        <f>filter!E57</f>
        <v>8.8830000000000009</v>
      </c>
      <c r="C27" s="53">
        <f>(RBA!B70-AVERAGE(RBA!$B$11:$B$192))</f>
        <v>1.8863003663003699</v>
      </c>
      <c r="D27" s="53">
        <f>(filter!E57-filter!AY57)</f>
        <v>-0.72411815289594195</v>
      </c>
      <c r="E27" s="52">
        <f>(filter!E57-filter!T57)</f>
        <v>-1.0098563626391943</v>
      </c>
      <c r="F27" s="52">
        <f>filter!F57</f>
        <v>8.3833333333333346</v>
      </c>
      <c r="G27" s="53">
        <f>(RBA!C70-AVERAGE(RBA!$C$11:$C$192))</f>
        <v>1.1216272021629194</v>
      </c>
      <c r="H27" s="53">
        <f>(filter!F57-filter!AZ57)</f>
        <v>-1.541241518461872</v>
      </c>
      <c r="I27" s="53">
        <f>(filter!F57-filter!U57)</f>
        <v>-1.4588262034937891</v>
      </c>
      <c r="J27" s="53">
        <f>data78!J57</f>
        <v>12.247008233598438</v>
      </c>
      <c r="K27" s="53">
        <f>data78!K57</f>
        <v>12.271512970331019</v>
      </c>
      <c r="L27" s="53">
        <f>(filter!B57-filter!Q57)*100</f>
        <v>-2.4504736732581023</v>
      </c>
      <c r="M27" s="53">
        <f>data78!M57</f>
        <v>11.622658407621808</v>
      </c>
      <c r="N27" s="53">
        <f>data78!N57</f>
        <v>11.625554231481622</v>
      </c>
      <c r="O27" s="53">
        <f>(filter!C57-filter!R57)*100</f>
        <v>-0.28958238598146835</v>
      </c>
      <c r="P27" s="53">
        <f>data78!P57</f>
        <v>4.0792309244120526</v>
      </c>
      <c r="Q27" s="53">
        <f>(filter!D57-filter!S57)*100</f>
        <v>-0.36936278470216521</v>
      </c>
      <c r="R27" s="53">
        <f>data78!R57</f>
        <v>3.9218090483790613</v>
      </c>
      <c r="S27" s="53">
        <f>data78!S57</f>
        <v>1.4041925692570345E-2</v>
      </c>
      <c r="T27" s="53">
        <f>filter!I57</f>
        <v>3.5342455945328677</v>
      </c>
      <c r="U27" s="53">
        <f>(filter!I57-AVERAGE(filter!$I$2:$I$179))</f>
        <v>-0.55940201367558107</v>
      </c>
      <c r="V27" s="53">
        <f>(filter!I57-filter!BA57)</f>
        <v>-1.6427884165429614</v>
      </c>
      <c r="W27" s="53">
        <f>(filter!I57-filter!X57)</f>
        <v>1.0606155949075942</v>
      </c>
      <c r="X27" s="53">
        <f>data78!X57</f>
        <v>4.0926765051214034</v>
      </c>
      <c r="Y27" s="53">
        <f>data78!Y57</f>
        <v>1.5254237288135464E-2</v>
      </c>
      <c r="Z27" s="53">
        <f>filter!J57</f>
        <v>4.0268796470895758</v>
      </c>
      <c r="AA27" s="53">
        <f>(filter!J57-AVERAGE(filter!$J$2:$J$179))</f>
        <v>-1.3289040282931097E-3</v>
      </c>
      <c r="AB27" s="53">
        <f>(filter!J57-filter!BB57)</f>
        <v>-1.2843835169243629</v>
      </c>
      <c r="AC27" s="53">
        <f>(filter!J57-filter!Y57)</f>
        <v>0.72343451125259284</v>
      </c>
      <c r="AD27" s="53">
        <f>filter!K57</f>
        <v>4.583333333333333</v>
      </c>
      <c r="AE27" s="53">
        <f>(filter!K57-AVERAGE(filter!$K$2:$K$179))</f>
        <v>-0.15949598751450278</v>
      </c>
      <c r="AF27" s="53">
        <f>(filter!K57-filter!BC57)</f>
        <v>-2.5815145204277137</v>
      </c>
      <c r="AG27" s="53">
        <f>(filter!K57-filter!Z57)</f>
        <v>-0.78967142656150102</v>
      </c>
      <c r="AH27" s="53">
        <f>filter!O57</f>
        <v>5.8088888888888901</v>
      </c>
      <c r="AI27" s="53">
        <f>(filter!O57-AVERAGE(filter!$O$2:$O$179))</f>
        <v>1.8412213789123655</v>
      </c>
      <c r="AJ27" s="53">
        <f>(filter!O57-filter!BD57)</f>
        <v>-0.26175550866163366</v>
      </c>
      <c r="AK27" s="53">
        <f>(filter!O57-filter!AD57)</f>
        <v>-0.13944195092257505</v>
      </c>
      <c r="AL27" s="53">
        <f>data78!AL57</f>
        <v>4.9712844391415638</v>
      </c>
      <c r="AM27" s="53">
        <f>data78!AM57</f>
        <v>6.5402909093914978</v>
      </c>
      <c r="AN27" s="53">
        <f>(filter!L57-filter!AA57)*100</f>
        <v>-5.6860439732791868</v>
      </c>
      <c r="AO27" s="53">
        <f>(filter!M57-filter!AB57)*100</f>
        <v>0.62366195845893202</v>
      </c>
      <c r="AP27" s="53">
        <f>RBA!O70</f>
        <v>117.68294168351589</v>
      </c>
      <c r="AQ27" s="53">
        <f>RBA!Q70</f>
        <v>0.77610000000000001</v>
      </c>
      <c r="AR27" s="53">
        <f>RBA!P70</f>
        <v>8.4974082538597194E-3</v>
      </c>
      <c r="AS27" s="53">
        <f>RBA!R70</f>
        <v>1.2884937508053085</v>
      </c>
      <c r="AT27" s="53">
        <f t="shared" si="3"/>
        <v>-4.7679940732913924</v>
      </c>
      <c r="AU27" s="53">
        <f t="shared" si="0"/>
        <v>0.25347390112204382</v>
      </c>
      <c r="AV27" s="53">
        <f>RBA!T70*100</f>
        <v>2.5911558905570509</v>
      </c>
      <c r="AW27" s="53">
        <f>RBA!U70*100</f>
        <v>-1.4285652638978381</v>
      </c>
      <c r="AX27" s="53">
        <f t="shared" si="1"/>
        <v>2.7636007675273064</v>
      </c>
      <c r="AY27" s="53">
        <f t="shared" si="2"/>
        <v>-1.4769261721499709</v>
      </c>
      <c r="AZ27" s="53">
        <f>filter2!O27</f>
        <v>10.871696883254247</v>
      </c>
      <c r="BA27" s="53">
        <f>filter2!AC27</f>
        <v>10.85702798373757</v>
      </c>
      <c r="BB27" s="53">
        <f>(filter2!O27-filter2!AC27)*100</f>
        <v>1.4668899516676603</v>
      </c>
      <c r="BC27" s="53">
        <f>data78!AZ57</f>
        <v>0.87860793402016046</v>
      </c>
      <c r="BD27" s="53">
        <f>data78!BA57</f>
        <v>2.0032064793330306</v>
      </c>
    </row>
    <row r="28" spans="1:56">
      <c r="A28" s="31">
        <v>33694</v>
      </c>
      <c r="B28" s="53">
        <f>filter!E58</f>
        <v>7.6019999999999994</v>
      </c>
      <c r="C28" s="53">
        <f>(RBA!B71-AVERAGE(RBA!$B$11:$B$192))</f>
        <v>0.60530036630036843</v>
      </c>
      <c r="D28" s="53">
        <f>(filter!E58-filter!AY58)</f>
        <v>-1.9260960111526133</v>
      </c>
      <c r="E28" s="52">
        <f>(filter!E58-filter!T58)</f>
        <v>-1.8118367018016803</v>
      </c>
      <c r="F28" s="52">
        <f>filter!F58</f>
        <v>7.4933333333333323</v>
      </c>
      <c r="G28" s="53">
        <f>(RBA!C71-AVERAGE(RBA!$C$11:$C$192))</f>
        <v>0.2316272021629171</v>
      </c>
      <c r="H28" s="53">
        <f>(filter!F58-filter!AZ58)</f>
        <v>-2.3497734977094797</v>
      </c>
      <c r="I28" s="53">
        <f>(filter!F58-filter!U58)</f>
        <v>-1.8782312065959719</v>
      </c>
      <c r="J28" s="53">
        <f>data78!J58</f>
        <v>12.25462468611234</v>
      </c>
      <c r="K28" s="53">
        <f>data78!K58</f>
        <v>12.277607894116365</v>
      </c>
      <c r="L28" s="53">
        <f>(filter!B58-filter!Q58)*100</f>
        <v>-2.2983208004024647</v>
      </c>
      <c r="M28" s="53">
        <f>data78!M58</f>
        <v>11.633052418171065</v>
      </c>
      <c r="N28" s="53">
        <f>data78!N58</f>
        <v>11.631627370293721</v>
      </c>
      <c r="O28" s="53">
        <f>(filter!C58-filter!R58)*100</f>
        <v>0.14250478773440989</v>
      </c>
      <c r="P28" s="53">
        <f>data78!P58</f>
        <v>4.0826093060036799</v>
      </c>
      <c r="Q28" s="53">
        <f>(filter!D58-filter!S58)*100</f>
        <v>0.35321482494747869</v>
      </c>
      <c r="R28" s="53">
        <f>data78!R58</f>
        <v>3.9286592748250486</v>
      </c>
      <c r="S28" s="53">
        <f>data78!S58</f>
        <v>2.1655582672366336E-2</v>
      </c>
      <c r="T28" s="53">
        <f>filter!I58</f>
        <v>2.7400905783949345</v>
      </c>
      <c r="U28" s="53">
        <f>(filter!I58-AVERAGE(filter!$I$2:$I$179))</f>
        <v>-1.3535570298135142</v>
      </c>
      <c r="V28" s="53">
        <f>(filter!I58-filter!BA58)</f>
        <v>-2.4046035400579879</v>
      </c>
      <c r="W28" s="53">
        <f>(filter!I58-filter!X58)</f>
        <v>0.47631349253936373</v>
      </c>
      <c r="X28" s="53">
        <f>data78!X58</f>
        <v>4.0926765051214034</v>
      </c>
      <c r="Y28" s="53">
        <f>data78!Y58</f>
        <v>1.6977928692699429E-2</v>
      </c>
      <c r="Z28" s="53">
        <f>filter!J58</f>
        <v>0</v>
      </c>
      <c r="AA28" s="53">
        <f>(filter!J58-AVERAGE(filter!$J$2:$J$179))</f>
        <v>-4.0282085511178689</v>
      </c>
      <c r="AB28" s="53">
        <f>(filter!J58-filter!BB58)</f>
        <v>-5.2729630263155487</v>
      </c>
      <c r="AC28" s="53">
        <f>(filter!J58-filter!Y58)</f>
        <v>-3.0792414389763363</v>
      </c>
      <c r="AD28" s="53">
        <f>filter!K58</f>
        <v>4</v>
      </c>
      <c r="AE28" s="53">
        <f>(filter!K58-AVERAGE(filter!$K$2:$K$179))</f>
        <v>-0.74282932084783582</v>
      </c>
      <c r="AF28" s="53">
        <f>(filter!K58-filter!BC58)</f>
        <v>-3.0925487930770705</v>
      </c>
      <c r="AG28" s="53">
        <f>(filter!K58-filter!Z58)</f>
        <v>-1.1923859025897166</v>
      </c>
      <c r="AH28" s="53">
        <f>filter!O58</f>
        <v>5.31</v>
      </c>
      <c r="AI28" s="53">
        <f>(filter!O58-AVERAGE(filter!$O$2:$O$179))</f>
        <v>1.342332490023475</v>
      </c>
      <c r="AJ28" s="53">
        <f>(filter!O58-filter!BD58)</f>
        <v>-0.69786896807070331</v>
      </c>
      <c r="AK28" s="53">
        <f>(filter!O58-filter!AD58)</f>
        <v>-0.44392117189621416</v>
      </c>
      <c r="AL28" s="53">
        <f>data78!AL58</f>
        <v>5.0077979392760952</v>
      </c>
      <c r="AM28" s="53">
        <f>data78!AM58</f>
        <v>6.5456800655147314</v>
      </c>
      <c r="AN28" s="53">
        <f>(filter!L58-filter!AA58)*100</f>
        <v>-5.1220131667158775</v>
      </c>
      <c r="AO28" s="53">
        <f>(filter!M58-filter!AB58)*100</f>
        <v>-0.63652956779236547</v>
      </c>
      <c r="AP28" s="53">
        <f>RBA!O71</f>
        <v>112.3204279685668</v>
      </c>
      <c r="AQ28" s="53">
        <f>RBA!Q71</f>
        <v>0.75760000000000005</v>
      </c>
      <c r="AR28" s="53">
        <f>RBA!P71</f>
        <v>8.9030999799952059E-3</v>
      </c>
      <c r="AS28" s="53">
        <f>RBA!R71</f>
        <v>1.3199577613516367</v>
      </c>
      <c r="AT28" s="53">
        <f t="shared" si="3"/>
        <v>-4.7213557505316981</v>
      </c>
      <c r="AU28" s="53">
        <f t="shared" si="0"/>
        <v>0.27759973711026853</v>
      </c>
      <c r="AV28" s="53">
        <f>RBA!T71*100</f>
        <v>4.6638322759694262</v>
      </c>
      <c r="AW28" s="53">
        <f>RBA!U71*100</f>
        <v>-2.4125835988224598</v>
      </c>
      <c r="AX28" s="53">
        <f t="shared" si="1"/>
        <v>4.8362771529396822</v>
      </c>
      <c r="AY28" s="53">
        <f t="shared" si="2"/>
        <v>-2.4609445070745926</v>
      </c>
      <c r="AZ28" s="53">
        <f>filter2!O28</f>
        <v>10.831712784111737</v>
      </c>
      <c r="BA28" s="53">
        <f>filter2!AC28</f>
        <v>10.861621026769093</v>
      </c>
      <c r="BB28" s="53">
        <f>(filter2!O28-filter2!AC28)*100</f>
        <v>-2.9908242657356254</v>
      </c>
      <c r="BC28" s="53">
        <f>data78!AZ58</f>
        <v>0.91512143415469183</v>
      </c>
      <c r="BD28" s="53">
        <f>data78!BA58</f>
        <v>3.6513500134531363</v>
      </c>
    </row>
    <row r="29" spans="1:56">
      <c r="A29" s="31">
        <v>33785</v>
      </c>
      <c r="B29" s="53">
        <f>filter!E59</f>
        <v>6.9219999999999997</v>
      </c>
      <c r="C29" s="53">
        <f>(RBA!B72-AVERAGE(RBA!$B$11:$B$192))</f>
        <v>-7.4699633699631285E-2</v>
      </c>
      <c r="D29" s="53">
        <f>(filter!E59-filter!AY59)</f>
        <v>-2.5270738694092829</v>
      </c>
      <c r="E29" s="52">
        <f>(filter!E59-filter!T59)</f>
        <v>-2.0321910240203556</v>
      </c>
      <c r="F29" s="52">
        <f>filter!F59</f>
        <v>6.7199999999999989</v>
      </c>
      <c r="G29" s="53">
        <f>(RBA!C72-AVERAGE(RBA!$C$11:$C$192))</f>
        <v>-0.54170613117041633</v>
      </c>
      <c r="H29" s="53">
        <f>(filter!F59-filter!AZ59)</f>
        <v>-3.0416388102904186</v>
      </c>
      <c r="I29" s="53">
        <f>(filter!F59-filter!U59)</f>
        <v>-2.2030708444805995</v>
      </c>
      <c r="J29" s="53">
        <f>data78!J59</f>
        <v>12.261758030551231</v>
      </c>
      <c r="K29" s="53">
        <f>data78!K59</f>
        <v>12.283983720767733</v>
      </c>
      <c r="L29" s="53">
        <f>(filter!B59-filter!Q59)*100</f>
        <v>-2.2225690216501448</v>
      </c>
      <c r="M29" s="53">
        <f>data78!M59</f>
        <v>11.642065981793319</v>
      </c>
      <c r="N29" s="53">
        <f>data78!N59</f>
        <v>11.637732516340554</v>
      </c>
      <c r="O29" s="53">
        <f>(filter!C59-filter!R59)*100</f>
        <v>0.43334654527651395</v>
      </c>
      <c r="P29" s="53">
        <f>data78!P59</f>
        <v>4.0724397268340509</v>
      </c>
      <c r="Q29" s="53">
        <f>(filter!D59-filter!S59)*100</f>
        <v>-0.27060186899721117</v>
      </c>
      <c r="R29" s="53">
        <f>data78!R59</f>
        <v>3.9252104846934643</v>
      </c>
      <c r="S29" s="53">
        <f>data78!S59</f>
        <v>1.568506718858087E-2</v>
      </c>
      <c r="T29" s="53">
        <f>filter!I59</f>
        <v>-1.3795160526337809</v>
      </c>
      <c r="U29" s="53">
        <f>(filter!I59-AVERAGE(filter!$I$2:$I$179))</f>
        <v>-5.4731636608422294</v>
      </c>
      <c r="V29" s="53">
        <f>(filter!I59-filter!BA59)</f>
        <v>-6.4918702784637965</v>
      </c>
      <c r="W29" s="53">
        <f>(filter!I59-filter!X59)</f>
        <v>-3.4588780224379674</v>
      </c>
      <c r="X29" s="53">
        <f>data78!X59</f>
        <v>4.0893320203985564</v>
      </c>
      <c r="Y29" s="53">
        <f>data78!Y59</f>
        <v>1.1864406779661163E-2</v>
      </c>
      <c r="Z29" s="53">
        <f>filter!J59</f>
        <v>-1.3377938891388548</v>
      </c>
      <c r="AA29" s="53">
        <f>(filter!J59-AVERAGE(filter!$J$2:$J$179))</f>
        <v>-5.3660024402567235</v>
      </c>
      <c r="AB29" s="53">
        <f>(filter!J59-filter!BB59)</f>
        <v>-6.5724567777560132</v>
      </c>
      <c r="AC29" s="53">
        <f>(filter!J59-filter!Y59)</f>
        <v>-4.2206842046336401</v>
      </c>
      <c r="AD29" s="53">
        <f>filter!K59</f>
        <v>3.75</v>
      </c>
      <c r="AE29" s="53">
        <f>(filter!K59-AVERAGE(filter!$K$2:$K$179))</f>
        <v>-0.99282932084783582</v>
      </c>
      <c r="AF29" s="53">
        <f>(filter!K59-filter!BC59)</f>
        <v>-3.2702497323930944</v>
      </c>
      <c r="AG29" s="53">
        <f>(filter!K59-filter!Z59)</f>
        <v>-1.2785449180976229</v>
      </c>
      <c r="AH29" s="53">
        <f>filter!O59</f>
        <v>4.6399999999999997</v>
      </c>
      <c r="AI29" s="53">
        <f>(filter!O59-AVERAGE(filter!$O$2:$O$179))</f>
        <v>0.67233249002347506</v>
      </c>
      <c r="AJ29" s="53">
        <f>(filter!O59-filter!BD59)</f>
        <v>-1.3050935385908824</v>
      </c>
      <c r="AK29" s="53">
        <f>(filter!O59-filter!AD59)</f>
        <v>-0.91829835479823174</v>
      </c>
      <c r="AL29" s="53">
        <f>data78!AL59</f>
        <v>5.0422050180625497</v>
      </c>
      <c r="AM29" s="53">
        <f>data78!AM59</f>
        <v>6.5556356580726503</v>
      </c>
      <c r="AN29" s="53">
        <f>(filter!L59-filter!AA59)*100</f>
        <v>-4.7936216332457704</v>
      </c>
      <c r="AO29" s="53">
        <f>(filter!M59-filter!AB59)*100</f>
        <v>-1.3820652799748423</v>
      </c>
      <c r="AP29" s="53">
        <f>RBA!O72</f>
        <v>113.44963942110047</v>
      </c>
      <c r="AQ29" s="53">
        <f>RBA!Q72</f>
        <v>0.7556666666666666</v>
      </c>
      <c r="AR29" s="53">
        <f>RBA!P72</f>
        <v>8.8144837224930859E-3</v>
      </c>
      <c r="AS29" s="53">
        <f>RBA!R72</f>
        <v>1.3233348037053376</v>
      </c>
      <c r="AT29" s="53">
        <f t="shared" si="3"/>
        <v>-4.7313590329140611</v>
      </c>
      <c r="AU29" s="53">
        <f t="shared" si="0"/>
        <v>0.2801549171427179</v>
      </c>
      <c r="AV29" s="53">
        <f>RBA!T72*100</f>
        <v>-1.0003282382363032</v>
      </c>
      <c r="AW29" s="53">
        <f>RBA!U72*100</f>
        <v>-0.25551800324493668</v>
      </c>
      <c r="AX29" s="53">
        <f t="shared" si="1"/>
        <v>-0.82788336126604767</v>
      </c>
      <c r="AY29" s="53">
        <f t="shared" si="2"/>
        <v>-0.30387891149706936</v>
      </c>
      <c r="AZ29" s="53">
        <f>filter2!O29</f>
        <v>10.846566261166666</v>
      </c>
      <c r="BA29" s="53">
        <f>filter2!AC29</f>
        <v>10.866283595249714</v>
      </c>
      <c r="BB29" s="53">
        <f>(filter2!O29-filter2!AC29)*100</f>
        <v>-1.9717334083047433</v>
      </c>
      <c r="BC29" s="53">
        <f>data78!AZ59</f>
        <v>0.95287299766399336</v>
      </c>
      <c r="BD29" s="53">
        <f>data78!BA59</f>
        <v>3.7751563509301533</v>
      </c>
    </row>
    <row r="30" spans="1:56">
      <c r="A30" s="31">
        <v>33877</v>
      </c>
      <c r="B30" s="53">
        <f>filter!E60</f>
        <v>5.8456666666666663</v>
      </c>
      <c r="C30" s="53">
        <f>(RBA!B73-AVERAGE(RBA!$B$11:$B$192))</f>
        <v>-1.1510329670329646</v>
      </c>
      <c r="D30" s="53">
        <f>(filter!E60-filter!AY60)</f>
        <v>-3.5243850609992844</v>
      </c>
      <c r="E30" s="52">
        <f>(filter!E60-filter!T60)</f>
        <v>-2.6752868804497716</v>
      </c>
      <c r="F30" s="52">
        <f>filter!F60</f>
        <v>5.7700000000000005</v>
      </c>
      <c r="G30" s="53">
        <f>(RBA!C73-AVERAGE(RBA!$C$11:$C$192))</f>
        <v>-1.4917061311704147</v>
      </c>
      <c r="H30" s="53">
        <f>(filter!F60-filter!AZ60)</f>
        <v>-3.9101707895380224</v>
      </c>
      <c r="I30" s="53">
        <f>(filter!F60-filter!U60)</f>
        <v>-2.7332237363257574</v>
      </c>
      <c r="J30" s="53">
        <f>data78!J60</f>
        <v>12.271574764757949</v>
      </c>
      <c r="K30" s="53">
        <f>data78!K60</f>
        <v>12.290665306193487</v>
      </c>
      <c r="L30" s="53">
        <f>(filter!B60-filter!Q60)*100</f>
        <v>-1.9090541435538455</v>
      </c>
      <c r="M30" s="53">
        <f>data78!M60</f>
        <v>11.64408529766825</v>
      </c>
      <c r="N30" s="53">
        <f>data78!N60</f>
        <v>11.643902624180617</v>
      </c>
      <c r="O30" s="53">
        <f>(filter!C60-filter!R60)*100</f>
        <v>1.826734876324565E-2</v>
      </c>
      <c r="P30" s="53">
        <f>data78!P60</f>
        <v>4.0552571735140539</v>
      </c>
      <c r="Q30" s="53">
        <f>(filter!D60-filter!S60)*100</f>
        <v>-1.6006276965933708</v>
      </c>
      <c r="R30" s="53">
        <f>data78!R60</f>
        <v>3.9249808034602349</v>
      </c>
      <c r="S30" s="53">
        <f>data78!S60</f>
        <v>1.207974692257463E-2</v>
      </c>
      <c r="T30" s="53">
        <f>filter!I60</f>
        <v>-9.1872493291751567E-2</v>
      </c>
      <c r="U30" s="53">
        <f>(filter!I60-AVERAGE(filter!$I$2:$I$179))</f>
        <v>-4.1855201015002006</v>
      </c>
      <c r="V30" s="53">
        <f>(filter!I60-filter!BA60)</f>
        <v>-5.1718868264988602</v>
      </c>
      <c r="W30" s="53">
        <f>(filter!I60-filter!X60)</f>
        <v>-2.0139291193193238</v>
      </c>
      <c r="X30" s="53">
        <f>data78!X60</f>
        <v>4.0910056609565864</v>
      </c>
      <c r="Y30" s="53">
        <f>data78!Y60</f>
        <v>8.4317032040472917E-3</v>
      </c>
      <c r="Z30" s="53">
        <f>filter!J60</f>
        <v>0.66945622321178877</v>
      </c>
      <c r="AA30" s="53">
        <f>(filter!J60-AVERAGE(filter!$J$2:$J$179))</f>
        <v>-3.35875232790608</v>
      </c>
      <c r="AB30" s="53">
        <f>(filter!J60-filter!BB60)</f>
        <v>-4.5269065277069789</v>
      </c>
      <c r="AC30" s="53">
        <f>(filter!J60-filter!Y60)</f>
        <v>-2.0462689299733938</v>
      </c>
      <c r="AD30" s="53">
        <f>filter!K60</f>
        <v>3.1666666666666665</v>
      </c>
      <c r="AE30" s="53">
        <f>(filter!K60-AVERAGE(filter!$K$2:$K$179))</f>
        <v>-1.5761626541811693</v>
      </c>
      <c r="AF30" s="53">
        <f>(filter!K60-filter!BC60)</f>
        <v>-3.7812840050424508</v>
      </c>
      <c r="AG30" s="53">
        <f>(filter!K60-filter!Z60)</f>
        <v>-1.7187040653717962</v>
      </c>
      <c r="AH30" s="53">
        <f>filter!O60</f>
        <v>3.9499999999999997</v>
      </c>
      <c r="AI30" s="53">
        <f>(filter!O60-AVERAGE(filter!$O$2:$O$179))</f>
        <v>-1.7667509976524887E-2</v>
      </c>
      <c r="AJ30" s="53">
        <f>(filter!O60-filter!BD60)</f>
        <v>-1.9323181091110615</v>
      </c>
      <c r="AK30" s="53">
        <f>(filter!O60-filter!AD60)</f>
        <v>-1.4155373385481282</v>
      </c>
      <c r="AL30" s="53">
        <f>data78!AL60</f>
        <v>5.1452710766576502</v>
      </c>
      <c r="AM30" s="53">
        <f>data78!AM60</f>
        <v>6.5713016421879464</v>
      </c>
      <c r="AN30" s="53">
        <f>(filter!L60-filter!AA60)*100</f>
        <v>2.3860705799165771</v>
      </c>
      <c r="AO30" s="53">
        <f>(filter!M60-filter!AB60)*100</f>
        <v>-1.5128198896948497</v>
      </c>
      <c r="AP30" s="53">
        <f>RBA!O73</f>
        <v>106.09901434381004</v>
      </c>
      <c r="AQ30" s="53">
        <f>RBA!Q73</f>
        <v>0.72386666666666655</v>
      </c>
      <c r="AR30" s="53">
        <f>RBA!P73</f>
        <v>9.4251582466123203E-3</v>
      </c>
      <c r="AS30" s="53">
        <f>RBA!R73</f>
        <v>1.38146988395653</v>
      </c>
      <c r="AT30" s="53">
        <f t="shared" si="3"/>
        <v>-4.6643727556975216</v>
      </c>
      <c r="AU30" s="53">
        <f t="shared" si="0"/>
        <v>0.32314806561895093</v>
      </c>
      <c r="AV30" s="53">
        <f>RBA!T73*100</f>
        <v>6.6986277216539492</v>
      </c>
      <c r="AW30" s="53">
        <f>RBA!U73*100</f>
        <v>-4.2993148476233038</v>
      </c>
      <c r="AX30" s="53">
        <f t="shared" si="1"/>
        <v>6.8710725986242052</v>
      </c>
      <c r="AY30" s="53">
        <f t="shared" si="2"/>
        <v>-4.3476757558754366</v>
      </c>
      <c r="AZ30" s="53">
        <f>filter2!O30</f>
        <v>10.874406611389198</v>
      </c>
      <c r="BA30" s="53">
        <f>filter2!AC30</f>
        <v>10.871050748778909</v>
      </c>
      <c r="BB30" s="53">
        <f>(filter2!O30-filter2!AC30)*100</f>
        <v>0.33558626102880851</v>
      </c>
      <c r="BC30" s="53">
        <f>data78!AZ60</f>
        <v>1.0542654157010638</v>
      </c>
      <c r="BD30" s="53">
        <f>data78!BA60</f>
        <v>10.139241803707044</v>
      </c>
    </row>
    <row r="31" spans="1:56">
      <c r="A31" s="31">
        <v>33969</v>
      </c>
      <c r="B31" s="53">
        <f>filter!E61</f>
        <v>5.7676666666666669</v>
      </c>
      <c r="C31" s="53">
        <f>(RBA!B74-AVERAGE(RBA!$B$11:$B$192))</f>
        <v>-1.2290329670329641</v>
      </c>
      <c r="D31" s="53">
        <f>(filter!E61-filter!AY61)</f>
        <v>-3.5233629192559537</v>
      </c>
      <c r="E31" s="52">
        <f>(filter!E61-filter!T61)</f>
        <v>-2.3522217028544645</v>
      </c>
      <c r="F31" s="52">
        <f>filter!F61</f>
        <v>5.88</v>
      </c>
      <c r="G31" s="53">
        <f>(RBA!C74-AVERAGE(RBA!$C$11:$C$192))</f>
        <v>-1.3817061311704153</v>
      </c>
      <c r="H31" s="53">
        <f>(filter!F61-filter!AZ61)</f>
        <v>-3.7187027687856284</v>
      </c>
      <c r="I31" s="53">
        <f>(filter!F61-filter!U61)</f>
        <v>-2.237191582031735</v>
      </c>
      <c r="J31" s="53">
        <f>data78!J61</f>
        <v>12.292089778422906</v>
      </c>
      <c r="K31" s="53">
        <f>data78!K61</f>
        <v>12.297663615245609</v>
      </c>
      <c r="L31" s="53">
        <f>(filter!B61-filter!Q61)*100</f>
        <v>-0.55738368227036261</v>
      </c>
      <c r="M31" s="53">
        <f>data78!M61</f>
        <v>11.647368941519719</v>
      </c>
      <c r="N31" s="53">
        <f>data78!N61</f>
        <v>11.650173356788315</v>
      </c>
      <c r="O31" s="53">
        <f>(filter!C61-filter!R61)*100</f>
        <v>-0.28044152685957613</v>
      </c>
      <c r="P31" s="53">
        <f>data78!P61</f>
        <v>4.0412953411322849</v>
      </c>
      <c r="Q31" s="53">
        <f>(filter!D61-filter!S61)*100</f>
        <v>-2.6266375139592846</v>
      </c>
      <c r="R31" s="53">
        <f>data78!R61</f>
        <v>3.9243206249963993</v>
      </c>
      <c r="S31" s="53">
        <f>data78!S61</f>
        <v>2.5147332680601764E-3</v>
      </c>
      <c r="T31" s="53">
        <f>filter!I61</f>
        <v>-0.26407138553434339</v>
      </c>
      <c r="U31" s="53">
        <f>(filter!I61-AVERAGE(filter!$I$2:$I$179))</f>
        <v>-4.3577189937427923</v>
      </c>
      <c r="V31" s="53">
        <f>(filter!I61-filter!BA61)</f>
        <v>-5.3117458261185453</v>
      </c>
      <c r="W31" s="53">
        <f>(filter!I61-filter!X61)</f>
        <v>-2.0554426158524985</v>
      </c>
      <c r="X31" s="53">
        <f>data78!X61</f>
        <v>4.0960098415411617</v>
      </c>
      <c r="Y31" s="53">
        <f>data78!Y61</f>
        <v>3.3388981636059967E-3</v>
      </c>
      <c r="Z31" s="53">
        <f>filter!J61</f>
        <v>2.0016722338303801</v>
      </c>
      <c r="AA31" s="53">
        <f>(filter!J61-AVERAGE(filter!$J$2:$J$179))</f>
        <v>-2.0265363172874888</v>
      </c>
      <c r="AB31" s="53">
        <f>(filter!J61-filter!BB61)</f>
        <v>-3.1563903793899986</v>
      </c>
      <c r="AC31" s="53">
        <f>(filter!J61-filter!Y61)</f>
        <v>-0.57476917838210317</v>
      </c>
      <c r="AD31" s="53">
        <f>filter!K61</f>
        <v>3</v>
      </c>
      <c r="AE31" s="53">
        <f>(filter!K61-AVERAGE(filter!$K$2:$K$179))</f>
        <v>-1.7428293208478358</v>
      </c>
      <c r="AF31" s="53">
        <f>(filter!K61-filter!BC61)</f>
        <v>-3.8756516110251411</v>
      </c>
      <c r="AG31" s="53">
        <f>(filter!K61-filter!Z61)</f>
        <v>-1.7659531794583323</v>
      </c>
      <c r="AH31" s="53">
        <f>filter!O61</f>
        <v>4.6999999999999993</v>
      </c>
      <c r="AI31" s="53">
        <f>(filter!O61-AVERAGE(filter!$O$2:$O$179))</f>
        <v>0.73233249002347467</v>
      </c>
      <c r="AJ31" s="53">
        <f>(filter!O61-filter!BD61)</f>
        <v>-1.1195426796312411</v>
      </c>
      <c r="AK31" s="53">
        <f>(filter!O61-filter!AD61)</f>
        <v>-0.47913913670476482</v>
      </c>
      <c r="AL31" s="53">
        <f>data78!AL61</f>
        <v>5.1627954226616506</v>
      </c>
      <c r="AM31" s="53">
        <f>data78!AM61</f>
        <v>6.5789483883858777</v>
      </c>
      <c r="AN31" s="53">
        <f>(filter!L61-filter!AA61)*100</f>
        <v>1.010390083430579</v>
      </c>
      <c r="AO31" s="53">
        <f>(filter!M61-filter!AB61)*100</f>
        <v>-2.4151627775021112</v>
      </c>
      <c r="AP31" s="53">
        <f>RBA!O74</f>
        <v>102.96614925838725</v>
      </c>
      <c r="AQ31" s="53">
        <f>RBA!Q74</f>
        <v>0.68856666666666655</v>
      </c>
      <c r="AR31" s="53">
        <f>RBA!P74</f>
        <v>9.7119296701147981E-3</v>
      </c>
      <c r="AS31" s="53">
        <f>RBA!R74</f>
        <v>1.4522922011908799</v>
      </c>
      <c r="AT31" s="53">
        <f t="shared" si="3"/>
        <v>-4.6344002862362315</v>
      </c>
      <c r="AU31" s="53">
        <f t="shared" si="0"/>
        <v>0.37314313664603987</v>
      </c>
      <c r="AV31" s="53">
        <f>RBA!T74*100</f>
        <v>2.9972469461290174</v>
      </c>
      <c r="AW31" s="53">
        <f>RBA!U74*100</f>
        <v>-4.9995071027089004</v>
      </c>
      <c r="AX31" s="53">
        <f t="shared" si="1"/>
        <v>3.169691823099273</v>
      </c>
      <c r="AY31" s="53">
        <f t="shared" si="2"/>
        <v>-5.0478680109610332</v>
      </c>
      <c r="AZ31" s="53">
        <f>filter2!O31</f>
        <v>10.906711658357755</v>
      </c>
      <c r="BA31" s="53">
        <f>filter2!AC31</f>
        <v>10.875945223622356</v>
      </c>
      <c r="BB31" s="53">
        <f>(filter2!O31-filter2!AC31)*100</f>
        <v>3.0766434735399528</v>
      </c>
      <c r="BC31" s="53">
        <f>data78!AZ61</f>
        <v>1.0667855811204889</v>
      </c>
      <c r="BD31" s="53">
        <f>data78!BA61</f>
        <v>1.2520165419425133</v>
      </c>
    </row>
    <row r="32" spans="1:56">
      <c r="A32" s="31">
        <v>34059</v>
      </c>
      <c r="B32" s="53">
        <f>filter!E62</f>
        <v>5.7023333333333328</v>
      </c>
      <c r="C32" s="53">
        <f>(RBA!B75-AVERAGE(RBA!$B$11:$B$192))</f>
        <v>-1.2943663003662982</v>
      </c>
      <c r="D32" s="53">
        <f>(filter!E62-filter!AY62)</f>
        <v>-3.5096741108459577</v>
      </c>
      <c r="E32" s="52">
        <f>(filter!E62-filter!T62)</f>
        <v>-2.052754202032026</v>
      </c>
      <c r="F32" s="52">
        <f>filter!F62</f>
        <v>5.6933333333333325</v>
      </c>
      <c r="G32" s="53">
        <f>(RBA!C75-AVERAGE(RBA!$C$11:$C$192))</f>
        <v>-1.5683727978370827</v>
      </c>
      <c r="H32" s="53">
        <f>(filter!F62-filter!AZ62)</f>
        <v>-3.8239014146998995</v>
      </c>
      <c r="I32" s="53">
        <f>(filter!F62-filter!U62)</f>
        <v>-2.075101149996943</v>
      </c>
      <c r="J32" s="53">
        <f>data78!J62</f>
        <v>12.299139401649459</v>
      </c>
      <c r="K32" s="53">
        <f>data78!K62</f>
        <v>12.30497768118768</v>
      </c>
      <c r="L32" s="53">
        <f>(filter!B62-filter!Q62)*100</f>
        <v>-0.5838279538220803</v>
      </c>
      <c r="M32" s="53">
        <f>data78!M62</f>
        <v>11.646931744817962</v>
      </c>
      <c r="N32" s="53">
        <f>data78!N62</f>
        <v>11.656580491308983</v>
      </c>
      <c r="O32" s="53">
        <f>(filter!C62-filter!R62)*100</f>
        <v>-0.96487464910204324</v>
      </c>
      <c r="P32" s="53">
        <f>data78!P62</f>
        <v>4.0430512678345503</v>
      </c>
      <c r="Q32" s="53">
        <f>(filter!D62-filter!S62)*100</f>
        <v>-2.1110714791817919</v>
      </c>
      <c r="R32" s="53">
        <f>data78!R62</f>
        <v>3.934140355115324</v>
      </c>
      <c r="S32" s="53">
        <f>data78!S62</f>
        <v>5.496128892485741E-3</v>
      </c>
      <c r="T32" s="53">
        <f>filter!I62</f>
        <v>3.9278920475699461</v>
      </c>
      <c r="U32" s="53">
        <f>(filter!I62-AVERAGE(filter!$I$2:$I$179))</f>
        <v>-0.16575556063850261</v>
      </c>
      <c r="V32" s="53">
        <f>(filter!I62-filter!BA62)</f>
        <v>-1.087442500391349</v>
      </c>
      <c r="W32" s="53">
        <f>(filter!I62-filter!X62)</f>
        <v>2.2423347948011587</v>
      </c>
      <c r="X32" s="53">
        <f>data78!X62</f>
        <v>4.1042948930752692</v>
      </c>
      <c r="Y32" s="53">
        <f>data78!Y62</f>
        <v>1.1686143572620988E-2</v>
      </c>
      <c r="Z32" s="53">
        <f>filter!J62</f>
        <v>3.3140206136427457</v>
      </c>
      <c r="AA32" s="53">
        <f>(filter!J62-AVERAGE(filter!$J$2:$J$179))</f>
        <v>-0.71418793747512321</v>
      </c>
      <c r="AB32" s="53">
        <f>(filter!J62-filter!BB62)</f>
        <v>-1.805741861879242</v>
      </c>
      <c r="AC32" s="53">
        <f>(filter!J62-filter!Y62)</f>
        <v>0.85156497898233585</v>
      </c>
      <c r="AD32" s="53">
        <f>filter!K62</f>
        <v>3</v>
      </c>
      <c r="AE32" s="53">
        <f>(filter!K62-AVERAGE(filter!$K$2:$K$179))</f>
        <v>-1.7428293208478358</v>
      </c>
      <c r="AF32" s="53">
        <f>(filter!K62-filter!BC62)</f>
        <v>-3.8033525503411649</v>
      </c>
      <c r="AG32" s="53">
        <f>(filter!K62-filter!Z62)</f>
        <v>-1.6723079053624712</v>
      </c>
      <c r="AH32" s="53">
        <f>filter!O62</f>
        <v>3.9455555555555546</v>
      </c>
      <c r="AI32" s="53">
        <f>(filter!O62-AVERAGE(filter!$O$2:$O$179))</f>
        <v>-2.2111954420970026E-2</v>
      </c>
      <c r="AJ32" s="53">
        <f>(filter!O62-filter!BD62)</f>
        <v>-1.811211694595865</v>
      </c>
      <c r="AK32" s="53">
        <f>(filter!O62-filter!AD62)</f>
        <v>-1.0561644964348544</v>
      </c>
      <c r="AL32" s="53">
        <f>data78!AL62</f>
        <v>5.1995958748298534</v>
      </c>
      <c r="AM32" s="53">
        <f>data78!AM62</f>
        <v>6.5972984869402049</v>
      </c>
      <c r="AN32" s="53">
        <f>(filter!L62-filter!AA62)*100</f>
        <v>1.5730233093480983</v>
      </c>
      <c r="AO32" s="53">
        <f>(filter!M62-filter!AB62)*100</f>
        <v>-2.2292958366649351</v>
      </c>
      <c r="AP32" s="53">
        <f>RBA!O75</f>
        <v>102.24220529871644</v>
      </c>
      <c r="AQ32" s="53">
        <f>RBA!Q75</f>
        <v>0.69336666666666658</v>
      </c>
      <c r="AR32" s="53">
        <f>RBA!P75</f>
        <v>9.7806967003337322E-3</v>
      </c>
      <c r="AS32" s="53">
        <f>RBA!R75</f>
        <v>1.4422383539252923</v>
      </c>
      <c r="AT32" s="53">
        <f t="shared" si="3"/>
        <v>-4.6273445602197256</v>
      </c>
      <c r="AU32" s="53">
        <f t="shared" si="0"/>
        <v>0.36619631918746459</v>
      </c>
      <c r="AV32" s="53">
        <f>RBA!T75*100</f>
        <v>0.70557260165058366</v>
      </c>
      <c r="AW32" s="53">
        <f>RBA!U75*100</f>
        <v>0.69468174585753384</v>
      </c>
      <c r="AX32" s="53">
        <f t="shared" si="1"/>
        <v>0.87801747862083923</v>
      </c>
      <c r="AY32" s="53">
        <f t="shared" si="2"/>
        <v>0.64632083760540116</v>
      </c>
      <c r="AZ32" s="53">
        <f>filter2!O32</f>
        <v>10.867953021147859</v>
      </c>
      <c r="BA32" s="53">
        <f>filter2!AC32</f>
        <v>10.880991853459857</v>
      </c>
      <c r="BB32" s="53">
        <f>(filter2!O32-filter2!AC32)*100</f>
        <v>-1.303883231199876</v>
      </c>
      <c r="BC32" s="53">
        <f>data78!AZ62</f>
        <v>1.0953009817545842</v>
      </c>
      <c r="BD32" s="53">
        <f>data78!BA62</f>
        <v>2.85154006340953</v>
      </c>
    </row>
    <row r="33" spans="1:56">
      <c r="A33" s="31">
        <v>34150</v>
      </c>
      <c r="B33" s="53">
        <f>filter!E63</f>
        <v>5.2593333333333341</v>
      </c>
      <c r="C33" s="53">
        <f>(RBA!B76-AVERAGE(RBA!$B$11:$B$192))</f>
        <v>-1.7373663003662969</v>
      </c>
      <c r="D33" s="53">
        <f>(filter!E63-filter!AY63)</f>
        <v>-3.8736519691026263</v>
      </c>
      <c r="E33" s="52">
        <f>(filter!E63-filter!T63)</f>
        <v>-2.169839616882423</v>
      </c>
      <c r="F33" s="52">
        <f>filter!F63</f>
        <v>5.2133333333333338</v>
      </c>
      <c r="G33" s="53">
        <f>(RBA!C76-AVERAGE(RBA!$C$11:$C$192))</f>
        <v>-2.0483727978370814</v>
      </c>
      <c r="H33" s="53">
        <f>(filter!F63-filter!AZ63)</f>
        <v>-4.2224333939475054</v>
      </c>
      <c r="I33" s="53">
        <f>(filter!F63-filter!U63)</f>
        <v>-2.2456809638810222</v>
      </c>
      <c r="J33" s="53">
        <f>data78!J63</f>
        <v>12.304962773303497</v>
      </c>
      <c r="K33" s="53">
        <f>data78!K63</f>
        <v>12.312603053635268</v>
      </c>
      <c r="L33" s="53">
        <f>(filter!B63-filter!Q63)*100</f>
        <v>-0.76402803317705548</v>
      </c>
      <c r="M33" s="53">
        <f>data78!M63</f>
        <v>11.65486763761084</v>
      </c>
      <c r="N33" s="53">
        <f>data78!N63</f>
        <v>11.663158052128413</v>
      </c>
      <c r="O33" s="53">
        <f>(filter!C63-filter!R63)*100</f>
        <v>-0.82904145175728416</v>
      </c>
      <c r="P33" s="53">
        <f>data78!P63</f>
        <v>4.0127729085282891</v>
      </c>
      <c r="Q33" s="53">
        <f>(filter!D63-filter!S63)*100</f>
        <v>-4.8396364257381919</v>
      </c>
      <c r="R33" s="53">
        <f>data78!R63</f>
        <v>3.9382577845837226</v>
      </c>
      <c r="S33" s="53">
        <f>data78!S63</f>
        <v>1.3132787296152637E-2</v>
      </c>
      <c r="T33" s="53">
        <f>filter!I63</f>
        <v>1.6469717873595036</v>
      </c>
      <c r="U33" s="53">
        <f>(filter!I63-AVERAGE(filter!$I$2:$I$179))</f>
        <v>-2.4466758208489452</v>
      </c>
      <c r="V33" s="53">
        <f>(filter!I63-filter!BA63)</f>
        <v>-3.3360228679788841</v>
      </c>
      <c r="W33" s="53">
        <f>(filter!I63-filter!X63)</f>
        <v>4.5390275522089407E-2</v>
      </c>
      <c r="X33" s="53">
        <f>data78!X63</f>
        <v>4.1075897889721213</v>
      </c>
      <c r="Y33" s="53">
        <f>data78!Y63</f>
        <v>1.8425460636515734E-2</v>
      </c>
      <c r="Z33" s="53">
        <f>filter!J63</f>
        <v>1.3179583587409938</v>
      </c>
      <c r="AA33" s="53">
        <f>(filter!J63-AVERAGE(filter!$J$2:$J$179))</f>
        <v>-2.7102501923768751</v>
      </c>
      <c r="AB33" s="53">
        <f>(filter!J63-filter!BB63)</f>
        <v>-3.7635039790826039</v>
      </c>
      <c r="AC33" s="53">
        <f>(filter!J63-filter!Y63)</f>
        <v>-1.0528667731352015</v>
      </c>
      <c r="AD33" s="53">
        <f>filter!K63</f>
        <v>3</v>
      </c>
      <c r="AE33" s="53">
        <f>(filter!K63-AVERAGE(filter!$K$2:$K$179))</f>
        <v>-1.7428293208478358</v>
      </c>
      <c r="AF33" s="53">
        <f>(filter!K63-filter!BC63)</f>
        <v>-3.7310534896571887</v>
      </c>
      <c r="AG33" s="53">
        <f>(filter!K63-filter!Z63)</f>
        <v>-1.6053468340189587</v>
      </c>
      <c r="AH33" s="53">
        <f>filter!O63</f>
        <v>3.5544444444444441</v>
      </c>
      <c r="AI33" s="53">
        <f>(filter!O63-AVERAGE(filter!$O$2:$O$179))</f>
        <v>-0.41322306553208055</v>
      </c>
      <c r="AJ33" s="53">
        <f>(filter!O63-filter!BD63)</f>
        <v>-2.1395473762271546</v>
      </c>
      <c r="AK33" s="53">
        <f>(filter!O63-filter!AD63)</f>
        <v>-1.2811524807224473</v>
      </c>
      <c r="AL33" s="53">
        <f>data78!AL63</f>
        <v>5.2473503347205419</v>
      </c>
      <c r="AM33" s="53">
        <f>data78!AM63</f>
        <v>6.6098046650535576</v>
      </c>
      <c r="AN33" s="53">
        <f>(filter!L63-filter!AA63)*100</f>
        <v>3.2530334762170376</v>
      </c>
      <c r="AO33" s="53">
        <f>(filter!M63-filter!AB63)*100</f>
        <v>-2.6208977908288134</v>
      </c>
      <c r="AP33" s="53">
        <f>RBA!O76</f>
        <v>99.275251621673391</v>
      </c>
      <c r="AQ33" s="53">
        <f>RBA!Q76</f>
        <v>0.68690000000000007</v>
      </c>
      <c r="AR33" s="53">
        <f>RBA!P76</f>
        <v>1.0073003932650662E-2</v>
      </c>
      <c r="AS33" s="53">
        <f>RBA!R76</f>
        <v>1.4558159848595136</v>
      </c>
      <c r="AT33" s="53">
        <f t="shared" si="3"/>
        <v>-4.5978963116066325</v>
      </c>
      <c r="AU33" s="53">
        <f t="shared" si="0"/>
        <v>0.37556655776230102</v>
      </c>
      <c r="AV33" s="53">
        <f>RBA!T76*100</f>
        <v>2.9448248613093142</v>
      </c>
      <c r="AW33" s="53">
        <f>RBA!U76*100</f>
        <v>-0.93702385748364869</v>
      </c>
      <c r="AX33" s="53">
        <f t="shared" si="1"/>
        <v>3.1172697382795698</v>
      </c>
      <c r="AY33" s="53">
        <f t="shared" si="2"/>
        <v>-0.98538476573578138</v>
      </c>
      <c r="AZ33" s="53">
        <f>filter2!O33</f>
        <v>10.889192400494602</v>
      </c>
      <c r="BA33" s="53">
        <f>filter2!AC33</f>
        <v>10.886234700992924</v>
      </c>
      <c r="BB33" s="53">
        <f>(filter2!O33-filter2!AC33)*100</f>
        <v>0.29576995016782348</v>
      </c>
      <c r="BC33" s="53">
        <f>data78!AZ63</f>
        <v>1.1397605457484206</v>
      </c>
      <c r="BD33" s="53">
        <f>data78!BA63</f>
        <v>4.4459563993836326</v>
      </c>
    </row>
    <row r="34" spans="1:56">
      <c r="A34" s="31">
        <v>34242</v>
      </c>
      <c r="B34" s="53">
        <f>filter!E64</f>
        <v>4.9113333333333324</v>
      </c>
      <c r="C34" s="53">
        <f>(RBA!B77-AVERAGE(RBA!$B$11:$B$192))</f>
        <v>-2.0853663003662986</v>
      </c>
      <c r="D34" s="53">
        <f>(filter!E64-filter!AY64)</f>
        <v>-4.1426298273592979</v>
      </c>
      <c r="E34" s="52">
        <f>(filter!E64-filter!T64)</f>
        <v>-2.2321502149293595</v>
      </c>
      <c r="F34" s="52">
        <f>filter!F64</f>
        <v>4.8966666666666674</v>
      </c>
      <c r="G34" s="53">
        <f>(RBA!C77-AVERAGE(RBA!$C$11:$C$192))</f>
        <v>-2.3650394645037478</v>
      </c>
      <c r="H34" s="53">
        <f>(filter!F64-filter!AZ64)</f>
        <v>-4.4576320398617755</v>
      </c>
      <c r="I34" s="53">
        <f>(filter!F64-filter!U64)</f>
        <v>-2.2930292757915369</v>
      </c>
      <c r="J34" s="53">
        <f>data78!J64</f>
        <v>12.306180389506549</v>
      </c>
      <c r="K34" s="53">
        <f>data78!K64</f>
        <v>12.320531633279229</v>
      </c>
      <c r="L34" s="53">
        <f>(filter!B64-filter!Q64)*100</f>
        <v>-1.4351243772679823</v>
      </c>
      <c r="M34" s="53">
        <f>data78!M64</f>
        <v>11.652652624131763</v>
      </c>
      <c r="N34" s="53">
        <f>data78!N64</f>
        <v>11.669934033165836</v>
      </c>
      <c r="O34" s="53">
        <f>(filter!C64-filter!R64)*100</f>
        <v>-1.7281409034072936</v>
      </c>
      <c r="P34" s="53">
        <f>data78!P64</f>
        <v>4.0073331852324712</v>
      </c>
      <c r="Q34" s="53">
        <f>(filter!D64-filter!S64)*100</f>
        <v>-5.1342230562780422</v>
      </c>
      <c r="R34" s="53">
        <f>data78!R64</f>
        <v>3.9360249084973118</v>
      </c>
      <c r="S34" s="53">
        <f>data78!S64</f>
        <v>1.1105316298769319E-2</v>
      </c>
      <c r="T34" s="53">
        <f>filter!I64</f>
        <v>-0.89315043456441867</v>
      </c>
      <c r="U34" s="53">
        <f>(filter!I64-AVERAGE(filter!$I$2:$I$179))</f>
        <v>-4.9867980427728673</v>
      </c>
      <c r="V34" s="53">
        <f>(filter!I64-filter!BA64)</f>
        <v>-5.8438051972799006</v>
      </c>
      <c r="W34" s="53">
        <f>(filter!I64-filter!X64)</f>
        <v>-2.4309627197931483</v>
      </c>
      <c r="X34" s="53">
        <f>data78!X64</f>
        <v>4.1125118661775497</v>
      </c>
      <c r="Y34" s="53">
        <f>data78!Y64</f>
        <v>2.1739130434782705E-2</v>
      </c>
      <c r="Z34" s="53">
        <f>filter!J64</f>
        <v>1.968830882171382</v>
      </c>
      <c r="AA34" s="53">
        <f>(filter!J64-AVERAGE(filter!$J$2:$J$179))</f>
        <v>-2.0593776689464871</v>
      </c>
      <c r="AB34" s="53">
        <f>(filter!J64-filter!BB64)</f>
        <v>-3.0743313179538259</v>
      </c>
      <c r="AC34" s="53">
        <f>(filter!J64-filter!Y64)</f>
        <v>-0.33030856114755403</v>
      </c>
      <c r="AD34" s="53">
        <f>filter!K64</f>
        <v>3</v>
      </c>
      <c r="AE34" s="53">
        <f>(filter!K64-AVERAGE(filter!$K$2:$K$179))</f>
        <v>-1.7428293208478358</v>
      </c>
      <c r="AF34" s="53">
        <f>(filter!K64-filter!BC64)</f>
        <v>-3.6587544289732117</v>
      </c>
      <c r="AG34" s="53">
        <f>(filter!K64-filter!Z64)</f>
        <v>-1.5649366972550194</v>
      </c>
      <c r="AH34" s="53">
        <f>filter!O64</f>
        <v>3.3288888888888888</v>
      </c>
      <c r="AI34" s="53">
        <f>(filter!O64-AVERAGE(filter!$O$2:$O$179))</f>
        <v>-0.63877862108763583</v>
      </c>
      <c r="AJ34" s="53">
        <f>(filter!O64-filter!BD64)</f>
        <v>-2.3023275023028891</v>
      </c>
      <c r="AK34" s="53">
        <f>(filter!O64-filter!AD64)</f>
        <v>-1.3535376052968768</v>
      </c>
      <c r="AL34" s="53">
        <f>data78!AL64</f>
        <v>5.2649311992803716</v>
      </c>
      <c r="AM34" s="53">
        <f>data78!AM64</f>
        <v>6.6241568570679394</v>
      </c>
      <c r="AN34" s="53">
        <f>(filter!L64-filter!AA64)*100</f>
        <v>1.9479502018541872</v>
      </c>
      <c r="AO34" s="53">
        <f>(filter!M64-filter!AB64)*100</f>
        <v>-2.8305333398038535</v>
      </c>
      <c r="AP34" s="53">
        <f>RBA!O77</f>
        <v>95.026525690889201</v>
      </c>
      <c r="AQ34" s="53">
        <f>RBA!Q77</f>
        <v>0.66649999999999998</v>
      </c>
      <c r="AR34" s="53">
        <f>RBA!P77</f>
        <v>1.0523377475178768E-2</v>
      </c>
      <c r="AS34" s="53">
        <f>RBA!R77</f>
        <v>1.5003750937734435</v>
      </c>
      <c r="AT34" s="53">
        <f t="shared" si="3"/>
        <v>-4.5541560704253392</v>
      </c>
      <c r="AU34" s="53">
        <f t="shared" si="0"/>
        <v>0.40571513936337378</v>
      </c>
      <c r="AV34" s="53">
        <f>RBA!T77*100</f>
        <v>4.3740241181293271</v>
      </c>
      <c r="AW34" s="53">
        <f>RBA!U77*100</f>
        <v>-3.0148581601072699</v>
      </c>
      <c r="AX34" s="53">
        <f t="shared" ref="AX34:AX65" si="4">AV34-AVERAGE($AV$2:$AV$149)</f>
        <v>4.5464689950995831</v>
      </c>
      <c r="AY34" s="53">
        <f t="shared" ref="AY34:AY65" si="5">AW34-AVERAGE($AW$2:$AW$149)</f>
        <v>-3.0632190683594027</v>
      </c>
      <c r="AZ34" s="53">
        <f>filter2!O34</f>
        <v>10.856655869967517</v>
      </c>
      <c r="BA34" s="53">
        <f>filter2!AC34</f>
        <v>10.891709679652877</v>
      </c>
      <c r="BB34" s="53">
        <f>(filter2!O34-filter2!AC34)*100</f>
        <v>-3.5053809685360093</v>
      </c>
      <c r="BC34" s="53">
        <f>data78!AZ64</f>
        <v>1.1524193331028219</v>
      </c>
      <c r="BD34" s="53">
        <f>data78!BA64</f>
        <v>1.2658787354401291</v>
      </c>
    </row>
    <row r="35" spans="1:56">
      <c r="A35" s="31">
        <v>34334</v>
      </c>
      <c r="B35" s="53">
        <f>filter!E65</f>
        <v>4.7080000000000002</v>
      </c>
      <c r="C35" s="53">
        <f>(RBA!B78-AVERAGE(RBA!$B$11:$B$192))</f>
        <v>-2.2886996336996308</v>
      </c>
      <c r="D35" s="53">
        <f>(filter!E65-filter!AY65)</f>
        <v>-4.2669410189493</v>
      </c>
      <c r="E35" s="52">
        <f>(filter!E65-filter!T65)</f>
        <v>-2.1900021139359795</v>
      </c>
      <c r="F35" s="52">
        <f>filter!F65</f>
        <v>4.8033333333333337</v>
      </c>
      <c r="G35" s="53">
        <f>(RBA!C78-AVERAGE(RBA!$C$11:$C$192))</f>
        <v>-2.4583727978370815</v>
      </c>
      <c r="H35" s="53">
        <f>(filter!F65-filter!AZ65)</f>
        <v>-4.4694973524427146</v>
      </c>
      <c r="I35" s="53">
        <f>(filter!F65-filter!U65)</f>
        <v>-2.1565074539002893</v>
      </c>
      <c r="J35" s="53">
        <f>data78!J65</f>
        <v>12.324402198485435</v>
      </c>
      <c r="K35" s="53">
        <f>data78!K65</f>
        <v>12.328750545635209</v>
      </c>
      <c r="L35" s="53">
        <f>(filter!B65-filter!Q65)*100</f>
        <v>-0.43483471497740567</v>
      </c>
      <c r="M35" s="53">
        <f>data78!M65</f>
        <v>11.669390607218956</v>
      </c>
      <c r="N35" s="53">
        <f>data78!N65</f>
        <v>11.676931246831412</v>
      </c>
      <c r="O35" s="53">
        <f>(filter!C65-filter!R65)*100</f>
        <v>-0.75406396124559905</v>
      </c>
      <c r="P35" s="53">
        <f>data78!P65</f>
        <v>4.00369019395397</v>
      </c>
      <c r="Q35" s="53">
        <f>(filter!D65-filter!S65)*100</f>
        <v>-5.3051799018946078</v>
      </c>
      <c r="R35" s="53">
        <f>data78!R65</f>
        <v>3.9387543739053954</v>
      </c>
      <c r="S35" s="53">
        <f>data78!S65</f>
        <v>1.453841844775261E-2</v>
      </c>
      <c r="T35" s="53">
        <f>filter!I65</f>
        <v>1.0917861632334567</v>
      </c>
      <c r="U35" s="53">
        <f>(filter!I65-AVERAGE(filter!$I$2:$I$179))</f>
        <v>-3.0018614449749919</v>
      </c>
      <c r="V35" s="53">
        <f>(filter!I65-filter!BA65)</f>
        <v>-3.8265287068591176</v>
      </c>
      <c r="W35" s="53">
        <f>(filter!I65-filter!X65)</f>
        <v>-0.40086005633617439</v>
      </c>
      <c r="X35" s="53">
        <f>data78!X65</f>
        <v>4.1141471895182802</v>
      </c>
      <c r="Y35" s="53">
        <f>data78!Y65</f>
        <v>1.830282861896837E-2</v>
      </c>
      <c r="Z35" s="53">
        <f>filter!J65</f>
        <v>0.65412933629233516</v>
      </c>
      <c r="AA35" s="53">
        <f>(filter!J65-AVERAGE(filter!$J$2:$J$179))</f>
        <v>-3.3740792148255339</v>
      </c>
      <c r="AB35" s="53">
        <f>(filter!J65-filter!BB65)</f>
        <v>-4.3507327261344821</v>
      </c>
      <c r="AC35" s="53">
        <f>(filter!J65-filter!Y65)</f>
        <v>-1.5902007304221843</v>
      </c>
      <c r="AD35" s="53">
        <f>filter!K65</f>
        <v>3</v>
      </c>
      <c r="AE35" s="53">
        <f>(filter!K65-AVERAGE(filter!$K$2:$K$179))</f>
        <v>-1.7428293208478358</v>
      </c>
      <c r="AF35" s="53">
        <f>(filter!K65-filter!BC65)</f>
        <v>-3.5864553682892355</v>
      </c>
      <c r="AG35" s="53">
        <f>(filter!K65-filter!Z65)</f>
        <v>-1.5499408851266168</v>
      </c>
      <c r="AH35" s="53">
        <f>filter!O65</f>
        <v>3.0388888888888892</v>
      </c>
      <c r="AI35" s="53">
        <f>(filter!O65-AVERAGE(filter!$O$2:$O$179))</f>
        <v>-0.92877862108763543</v>
      </c>
      <c r="AJ35" s="53">
        <f>(filter!O65-filter!BD65)</f>
        <v>-2.5295520728230678</v>
      </c>
      <c r="AK35" s="53">
        <f>(filter!O65-filter!AD65)</f>
        <v>-1.504175887809247</v>
      </c>
      <c r="AL35" s="53">
        <f>data78!AL65</f>
        <v>5.3092325782885421</v>
      </c>
      <c r="AM35" s="53">
        <f>data78!AM65</f>
        <v>6.6380859977309941</v>
      </c>
      <c r="AN35" s="53">
        <f>(filter!L65-filter!AA65)*100</f>
        <v>3.3554412414079415</v>
      </c>
      <c r="AO35" s="53">
        <f>(filter!M65-filter!AB65)*100</f>
        <v>-3.0930290817169137</v>
      </c>
      <c r="AP35" s="53">
        <f>RBA!O78</f>
        <v>95.142710194268631</v>
      </c>
      <c r="AQ35" s="53">
        <f>RBA!Q78</f>
        <v>0.66526666666666667</v>
      </c>
      <c r="AR35" s="53">
        <f>RBA!P78</f>
        <v>1.0510526744068299E-2</v>
      </c>
      <c r="AS35" s="53">
        <f>RBA!R78</f>
        <v>1.5031566289207334</v>
      </c>
      <c r="AT35" s="53">
        <f t="shared" si="3"/>
        <v>-4.5553779769791989</v>
      </c>
      <c r="AU35" s="53">
        <f t="shared" si="0"/>
        <v>0.4075673162000345</v>
      </c>
      <c r="AV35" s="53">
        <f>RBA!T78*100</f>
        <v>-0.12219065538596752</v>
      </c>
      <c r="AW35" s="53">
        <f>RBA!U78*100</f>
        <v>-0.18521768366608349</v>
      </c>
      <c r="AX35" s="53">
        <f t="shared" si="4"/>
        <v>5.0254221584288106E-2</v>
      </c>
      <c r="AY35" s="53">
        <f t="shared" si="5"/>
        <v>-0.23357859191821617</v>
      </c>
      <c r="AZ35" s="53">
        <f>filter2!O35</f>
        <v>10.875398404571856</v>
      </c>
      <c r="BA35" s="53">
        <f>filter2!AC35</f>
        <v>10.897454551433217</v>
      </c>
      <c r="BB35" s="53">
        <f>(filter2!O35-filter2!AC35)*100</f>
        <v>-2.205614686136137</v>
      </c>
      <c r="BC35" s="53">
        <f>data78!AZ65</f>
        <v>1.1950853887702619</v>
      </c>
      <c r="BD35" s="53">
        <f>data78!BA65</f>
        <v>4.2666055667440084</v>
      </c>
    </row>
    <row r="36" spans="1:56">
      <c r="A36" s="31">
        <v>34424</v>
      </c>
      <c r="B36" s="53">
        <f>filter!E66</f>
        <v>4.713000000000001</v>
      </c>
      <c r="C36" s="53">
        <f>(RBA!B79-AVERAGE(RBA!$B$11:$B$192))</f>
        <v>-2.28369963369963</v>
      </c>
      <c r="D36" s="53">
        <f>(filter!E66-filter!AY66)</f>
        <v>-4.1829188772059691</v>
      </c>
      <c r="E36" s="52">
        <f>(filter!E66-filter!T66)</f>
        <v>-1.9783163377811075</v>
      </c>
      <c r="F36" s="52">
        <f>filter!F66</f>
        <v>4.8299999999999992</v>
      </c>
      <c r="G36" s="53">
        <f>(RBA!C79-AVERAGE(RBA!$C$11:$C$192))</f>
        <v>-2.431706131170416</v>
      </c>
      <c r="H36" s="53">
        <f>(filter!F66-filter!AZ66)</f>
        <v>-4.3613626650236546</v>
      </c>
      <c r="I36" s="53">
        <f>(filter!F66-filter!U66)</f>
        <v>-1.9373770564150483</v>
      </c>
      <c r="J36" s="53">
        <f>data78!J66</f>
        <v>12.340581685102142</v>
      </c>
      <c r="K36" s="53">
        <f>data78!K66</f>
        <v>12.337237946691504</v>
      </c>
      <c r="L36" s="53">
        <f>(filter!B66-filter!Q66)*100</f>
        <v>0.33437384106385082</v>
      </c>
      <c r="M36" s="53">
        <f>data78!M66</f>
        <v>11.674950772656802</v>
      </c>
      <c r="N36" s="53">
        <f>data78!N66</f>
        <v>11.684161704654658</v>
      </c>
      <c r="O36" s="53">
        <f>(filter!C66-filter!R66)*100</f>
        <v>-0.92109319978561643</v>
      </c>
      <c r="P36" s="53">
        <f>data78!P66</f>
        <v>4.014579593753238</v>
      </c>
      <c r="Q36" s="53">
        <f>(filter!D66-filter!S66)*100</f>
        <v>-4.0818902989132155</v>
      </c>
      <c r="R36" s="53">
        <f>data78!R66</f>
        <v>3.9422484392230799</v>
      </c>
      <c r="S36" s="53">
        <f>data78!S66</f>
        <v>8.1410436410396247E-3</v>
      </c>
      <c r="T36" s="53">
        <f>filter!I66</f>
        <v>1.3976261270737176</v>
      </c>
      <c r="U36" s="53">
        <f>(filter!I66-AVERAGE(filter!$I$2:$I$179))</f>
        <v>-2.6960214811347312</v>
      </c>
      <c r="V36" s="53">
        <f>(filter!I66-filter!BA66)</f>
        <v>-3.4883488503959494</v>
      </c>
      <c r="W36" s="53">
        <f>(filter!I66-filter!X66)</f>
        <v>-6.5334482713427011E-2</v>
      </c>
      <c r="X36" s="53">
        <f>data78!X66</f>
        <v>4.1190371748124726</v>
      </c>
      <c r="Y36" s="53">
        <f>data78!Y66</f>
        <v>1.4851485148514865E-2</v>
      </c>
      <c r="Z36" s="53">
        <f>filter!J66</f>
        <v>1.9559941176767082</v>
      </c>
      <c r="AA36" s="53">
        <f>(filter!J66-AVERAGE(filter!$J$2:$J$179))</f>
        <v>-2.072214433441161</v>
      </c>
      <c r="AB36" s="53">
        <f>(filter!J66-filter!BB66)</f>
        <v>-3.0105678070517197</v>
      </c>
      <c r="AC36" s="53">
        <f>(filter!J66-filter!Y66)</f>
        <v>-0.24712793926140786</v>
      </c>
      <c r="AD36" s="53">
        <f>filter!K66</f>
        <v>3.25</v>
      </c>
      <c r="AE36" s="53">
        <f>(filter!K66-AVERAGE(filter!$K$2:$K$179))</f>
        <v>-1.4928293208478358</v>
      </c>
      <c r="AF36" s="53">
        <f>(filter!K66-filter!BC66)</f>
        <v>-3.2641563076052593</v>
      </c>
      <c r="AG36" s="53">
        <f>(filter!K66-filter!Z66)</f>
        <v>-1.3082447022539325</v>
      </c>
      <c r="AH36" s="53">
        <f>filter!O66</f>
        <v>3.18</v>
      </c>
      <c r="AI36" s="53">
        <f>(filter!O66-AVERAGE(filter!$O$2:$O$179))</f>
        <v>-0.78766750997652446</v>
      </c>
      <c r="AJ36" s="53">
        <f>(filter!O66-filter!BD66)</f>
        <v>-2.325665532232136</v>
      </c>
      <c r="AK36" s="53">
        <f>(filter!O66-filter!AD66)</f>
        <v>-1.2375218293517984</v>
      </c>
      <c r="AL36" s="53">
        <f>data78!AL66</f>
        <v>5.361963301949455</v>
      </c>
      <c r="AM36" s="53">
        <f>data78!AM66</f>
        <v>6.6610180735014826</v>
      </c>
      <c r="AN36" s="53">
        <f>(filter!L66-filter!AA66)*100</f>
        <v>5.6534289236704893</v>
      </c>
      <c r="AO36" s="53">
        <f>(filter!M66-filter!AB66)*100</f>
        <v>-2.4719373602458461</v>
      </c>
      <c r="AP36" s="53">
        <f>RBA!O79</f>
        <v>102.17131568926294</v>
      </c>
      <c r="AQ36" s="53">
        <f>RBA!Q79</f>
        <v>0.70993333333333331</v>
      </c>
      <c r="AR36" s="53">
        <f>RBA!P79</f>
        <v>9.787482849309033E-3</v>
      </c>
      <c r="AS36" s="53">
        <f>RBA!R79</f>
        <v>1.4085829655366702</v>
      </c>
      <c r="AT36" s="53">
        <f t="shared" si="3"/>
        <v>-4.6266509699723413</v>
      </c>
      <c r="AU36" s="53">
        <f t="shared" si="0"/>
        <v>0.34258421006896339</v>
      </c>
      <c r="AV36" s="53">
        <f>RBA!T79*100</f>
        <v>-7.1272992993142381</v>
      </c>
      <c r="AW36" s="53">
        <f>RBA!U79*100</f>
        <v>6.4983106131071171</v>
      </c>
      <c r="AX36" s="53">
        <f t="shared" si="4"/>
        <v>-6.9548544223439821</v>
      </c>
      <c r="AY36" s="53">
        <f t="shared" si="5"/>
        <v>6.4499497048549843</v>
      </c>
      <c r="AZ36" s="53">
        <f>filter2!O36</f>
        <v>10.894121086132241</v>
      </c>
      <c r="BA36" s="53">
        <f>filter2!AC36</f>
        <v>10.90348516969639</v>
      </c>
      <c r="BB36" s="53">
        <f>(filter2!O36-filter2!AC36)*100</f>
        <v>-0.93640835641490838</v>
      </c>
      <c r="BC36" s="53">
        <f>data78!AZ66</f>
        <v>1.2429261271369825</v>
      </c>
      <c r="BD36" s="53">
        <f>data78!BA66</f>
        <v>4.7840738366720537</v>
      </c>
    </row>
    <row r="37" spans="1:56">
      <c r="A37" s="31">
        <v>34515</v>
      </c>
      <c r="B37" s="53">
        <f>filter!E67</f>
        <v>4.6813333333333338</v>
      </c>
      <c r="C37" s="53">
        <f>(RBA!B80-AVERAGE(RBA!$B$11:$B$192))</f>
        <v>-2.3153663003662972</v>
      </c>
      <c r="D37" s="53">
        <f>(filter!E67-filter!AY67)</f>
        <v>-4.1355634021293062</v>
      </c>
      <c r="E37" s="52">
        <f>(filter!E67-filter!T67)</f>
        <v>-1.8393118256890224</v>
      </c>
      <c r="F37" s="52">
        <f>filter!F67</f>
        <v>4.9633333333333338</v>
      </c>
      <c r="G37" s="53">
        <f>(RBA!C80-AVERAGE(RBA!$C$11:$C$192))</f>
        <v>-2.2983727978370814</v>
      </c>
      <c r="H37" s="53">
        <f>(filter!F67-filter!AZ67)</f>
        <v>-4.1465613109379236</v>
      </c>
      <c r="I37" s="53">
        <f>(filter!F67-filter!U67)</f>
        <v>-1.645551824384893</v>
      </c>
      <c r="J37" s="53">
        <f>data78!J67</f>
        <v>12.352503604842212</v>
      </c>
      <c r="K37" s="53">
        <f>data78!K67</f>
        <v>12.34596927471944</v>
      </c>
      <c r="L37" s="53">
        <f>(filter!B67-filter!Q67)*100</f>
        <v>0.65343301227720474</v>
      </c>
      <c r="M37" s="53">
        <f>data78!M67</f>
        <v>11.681021314500201</v>
      </c>
      <c r="N37" s="53">
        <f>data78!N67</f>
        <v>11.691632705265334</v>
      </c>
      <c r="O37" s="53">
        <f>(filter!C67-filter!R67)*100</f>
        <v>-1.0611390765133066</v>
      </c>
      <c r="P37" s="53">
        <f>data78!P67</f>
        <v>4.01096295328305</v>
      </c>
      <c r="Q37" s="53">
        <f>(filter!D67-filter!S67)*100</f>
        <v>-4.3678308869883331</v>
      </c>
      <c r="R37" s="53">
        <f>data78!R67</f>
        <v>3.9434620427353599</v>
      </c>
      <c r="S37" s="53">
        <f>data78!S67</f>
        <v>5.2178238259725784E-3</v>
      </c>
      <c r="T37" s="53">
        <f>filter!I67</f>
        <v>0.48544140491214982</v>
      </c>
      <c r="U37" s="53">
        <f>(filter!I67-AVERAGE(filter!$I$2:$I$179))</f>
        <v>-3.6082062032962989</v>
      </c>
      <c r="V37" s="53">
        <f>(filter!I67-filter!BA67)</f>
        <v>-4.3681936799346115</v>
      </c>
      <c r="W37" s="53">
        <f>(filter!I67-filter!X67)</f>
        <v>-0.95994080836093687</v>
      </c>
      <c r="X37" s="53">
        <f>data78!X67</f>
        <v>4.1255201796905503</v>
      </c>
      <c r="Y37" s="53">
        <f>data78!Y67</f>
        <v>1.8092105263157965E-2</v>
      </c>
      <c r="Z37" s="53">
        <f>filter!J67</f>
        <v>2.5932019512313249</v>
      </c>
      <c r="AA37" s="53">
        <f>(filter!J67-AVERAGE(filter!$J$2:$J$179))</f>
        <v>-1.435006599886544</v>
      </c>
      <c r="AB37" s="53">
        <f>(filter!J67-filter!BB67)</f>
        <v>-2.3350598357987127</v>
      </c>
      <c r="AC37" s="53">
        <f>(filter!J67-filter!Y67)</f>
        <v>0.42195535782294158</v>
      </c>
      <c r="AD37" s="53">
        <f>filter!K67</f>
        <v>4.083333333333333</v>
      </c>
      <c r="AE37" s="53">
        <f>(filter!K67-AVERAGE(filter!$K$2:$K$179))</f>
        <v>-0.65949598751450278</v>
      </c>
      <c r="AF37" s="53">
        <f>(filter!K67-filter!BC67)</f>
        <v>-2.3585239135879492</v>
      </c>
      <c r="AG37" s="53">
        <f>(filter!K67-filter!Z67)</f>
        <v>-0.50343140687061183</v>
      </c>
      <c r="AH37" s="53">
        <f>filter!O67</f>
        <v>4.0888888888888886</v>
      </c>
      <c r="AI37" s="53">
        <f>(filter!O67-AVERAGE(filter!$O$2:$O$179))</f>
        <v>0.12122137891236395</v>
      </c>
      <c r="AJ37" s="53">
        <f>(filter!O67-filter!BD67)</f>
        <v>-1.3540012138634268</v>
      </c>
      <c r="AK37" s="53">
        <f>(filter!O67-filter!AD67)</f>
        <v>-0.21597870997577839</v>
      </c>
      <c r="AL37" s="53">
        <f>data78!AL67</f>
        <v>5.3958387362327738</v>
      </c>
      <c r="AM37" s="53">
        <f>data78!AM67</f>
        <v>6.684097845653179</v>
      </c>
      <c r="AN37" s="53">
        <f>(filter!L67-filter!AA67)*100</f>
        <v>6.1183920031843364</v>
      </c>
      <c r="AO37" s="53">
        <f>(filter!M67-filter!AB67)*100</f>
        <v>-1.8569998943912758</v>
      </c>
      <c r="AP37" s="53">
        <f>RBA!O80</f>
        <v>102.2857312880614</v>
      </c>
      <c r="AQ37" s="53">
        <f>RBA!Q80</f>
        <v>0.72586666666666666</v>
      </c>
      <c r="AR37" s="53">
        <f>RBA!P80</f>
        <v>9.7765346877538347E-3</v>
      </c>
      <c r="AS37" s="53">
        <f>RBA!R80</f>
        <v>1.3776634827332843</v>
      </c>
      <c r="AT37" s="53">
        <f t="shared" si="3"/>
        <v>-4.6277701841293828</v>
      </c>
      <c r="AU37" s="53">
        <f t="shared" si="0"/>
        <v>0.32038893575304511</v>
      </c>
      <c r="AV37" s="53">
        <f>RBA!T80*100</f>
        <v>-0.11192141570415259</v>
      </c>
      <c r="AW37" s="53">
        <f>RBA!U80*100</f>
        <v>2.2195274315918279</v>
      </c>
      <c r="AX37" s="53">
        <f t="shared" si="4"/>
        <v>6.0523461266103029E-2</v>
      </c>
      <c r="AY37" s="53">
        <f t="shared" si="5"/>
        <v>2.1711665233396951</v>
      </c>
      <c r="AZ37" s="53">
        <f>filter2!O37</f>
        <v>10.893883399417065</v>
      </c>
      <c r="BA37" s="53">
        <f>filter2!AC37</f>
        <v>10.909803602713053</v>
      </c>
      <c r="BB37" s="53">
        <f>(filter2!O37-filter2!AC37)*100</f>
        <v>-1.5920203295987534</v>
      </c>
      <c r="BC37" s="53">
        <f>data78!AZ67</f>
        <v>1.2703185565422235</v>
      </c>
      <c r="BD37" s="53">
        <f>data78!BA67</f>
        <v>2.7392429405241003</v>
      </c>
    </row>
    <row r="38" spans="1:56">
      <c r="A38" s="31">
        <v>34607</v>
      </c>
      <c r="B38" s="53">
        <f>filter!E68</f>
        <v>5.035333333333333</v>
      </c>
      <c r="C38" s="53">
        <f>(RBA!B81-AVERAGE(RBA!$B$11:$B$192))</f>
        <v>-1.961366300366298</v>
      </c>
      <c r="D38" s="53">
        <f>(filter!E68-filter!AY68)</f>
        <v>-3.7025412603859769</v>
      </c>
      <c r="E38" s="52">
        <f>(filter!E68-filter!T68)</f>
        <v>-1.3466377358395576</v>
      </c>
      <c r="F38" s="52">
        <f>filter!F68</f>
        <v>5.6466666666666656</v>
      </c>
      <c r="G38" s="53">
        <f>(RBA!C81-AVERAGE(RBA!$C$11:$C$192))</f>
        <v>-1.6150394645037496</v>
      </c>
      <c r="H38" s="53">
        <f>(filter!F68-filter!AZ68)</f>
        <v>-3.381759956852199</v>
      </c>
      <c r="I38" s="53">
        <f>(filter!F68-filter!U68)</f>
        <v>-0.83306797153198708</v>
      </c>
      <c r="J38" s="53">
        <f>data78!J68</f>
        <v>12.360179038662505</v>
      </c>
      <c r="K38" s="53">
        <f>data78!K68</f>
        <v>12.354922057826856</v>
      </c>
      <c r="L38" s="53">
        <f>(filter!B68-filter!Q68)*100</f>
        <v>0.5256980835648406</v>
      </c>
      <c r="M38" s="53">
        <f>data78!M68</f>
        <v>11.699703742481125</v>
      </c>
      <c r="N38" s="53">
        <f>data78!N68</f>
        <v>11.699345790460708</v>
      </c>
      <c r="O38" s="53">
        <f>(filter!C68-filter!R68)*100</f>
        <v>3.5795202041732921E-2</v>
      </c>
      <c r="P38" s="53">
        <f>data78!P68</f>
        <v>4.0181832012565364</v>
      </c>
      <c r="Q38" s="53">
        <f>(filter!D68-filter!S68)*100</f>
        <v>-3.6257911183021463</v>
      </c>
      <c r="R38" s="53">
        <f>data78!R68</f>
        <v>3.9648413467866508</v>
      </c>
      <c r="S38" s="53">
        <f>data78!S68</f>
        <v>2.92356488776917E-2</v>
      </c>
      <c r="T38" s="53">
        <f>filter!I68</f>
        <v>8.5517216205163589</v>
      </c>
      <c r="U38" s="53">
        <f>(filter!I68-AVERAGE(filter!$I$2:$I$179))</f>
        <v>4.4580740123079101</v>
      </c>
      <c r="V38" s="53">
        <f>(filter!I68-filter!BA68)</f>
        <v>3.730426428292505</v>
      </c>
      <c r="W38" s="53">
        <f>(filter!I68-filter!X68)</f>
        <v>7.1152246671487802</v>
      </c>
      <c r="X38" s="53">
        <f>data78!X68</f>
        <v>4.1319614257934072</v>
      </c>
      <c r="Y38" s="53">
        <f>data78!Y68</f>
        <v>1.9639934533551395E-2</v>
      </c>
      <c r="Z38" s="53">
        <f>filter!J68</f>
        <v>2.5764984411428298</v>
      </c>
      <c r="AA38" s="53">
        <f>(filter!J68-AVERAGE(filter!$J$2:$J$179))</f>
        <v>-1.4517101099750391</v>
      </c>
      <c r="AB38" s="53">
        <f>(filter!J68-filter!BB68)</f>
        <v>-2.3134632081888178</v>
      </c>
      <c r="AC38" s="53">
        <f>(filter!J68-filter!Y68)</f>
        <v>0.43221804056088864</v>
      </c>
      <c r="AD38" s="53">
        <f>filter!K68</f>
        <v>4.583333333333333</v>
      </c>
      <c r="AE38" s="53">
        <f>(filter!K68-AVERAGE(filter!$K$2:$K$179))</f>
        <v>-0.15949598751450278</v>
      </c>
      <c r="AF38" s="53">
        <f>(filter!K68-filter!BC68)</f>
        <v>-1.786224852903973</v>
      </c>
      <c r="AG38" s="53">
        <f>(filter!K68-filter!Z68)</f>
        <v>-4.8266604271391067E-2</v>
      </c>
      <c r="AH38" s="53">
        <f>filter!O68</f>
        <v>4.0199999999999996</v>
      </c>
      <c r="AI38" s="53">
        <f>(filter!O68-AVERAGE(filter!$O$2:$O$179))</f>
        <v>5.2332490023474953E-2</v>
      </c>
      <c r="AJ38" s="53">
        <f>(filter!O68-filter!BD68)</f>
        <v>-1.3601146732724949</v>
      </c>
      <c r="AK38" s="53">
        <f>(filter!O68-filter!AD68)</f>
        <v>-0.18339858081131233</v>
      </c>
      <c r="AL38" s="53">
        <f>data78!AL68</f>
        <v>5.4164425658819741</v>
      </c>
      <c r="AM38" s="53">
        <f>data78!AM68</f>
        <v>6.6989681788845461</v>
      </c>
      <c r="AN38" s="53">
        <f>(filter!L68-filter!AA68)*100</f>
        <v>5.310107718795809</v>
      </c>
      <c r="AO38" s="53">
        <f>(filter!M68-filter!AB68)*100</f>
        <v>-2.0866030998350382</v>
      </c>
      <c r="AP38" s="53">
        <f>RBA!O81</f>
        <v>101.48708378440394</v>
      </c>
      <c r="AQ38" s="53">
        <f>RBA!Q81</f>
        <v>0.74036666666666662</v>
      </c>
      <c r="AR38" s="53">
        <f>RBA!P81</f>
        <v>9.8534706359714643E-3</v>
      </c>
      <c r="AS38" s="53">
        <f>RBA!R81</f>
        <v>1.3506820944577012</v>
      </c>
      <c r="AT38" s="53">
        <f t="shared" si="3"/>
        <v>-4.6199315370288208</v>
      </c>
      <c r="AU38" s="53">
        <f t="shared" si="0"/>
        <v>0.30060972000578357</v>
      </c>
      <c r="AV38" s="53">
        <f>RBA!T81*100</f>
        <v>0.78386471005620351</v>
      </c>
      <c r="AW38" s="53">
        <f>RBA!U81*100</f>
        <v>1.9779215747261492</v>
      </c>
      <c r="AX38" s="53">
        <f t="shared" si="4"/>
        <v>0.95630958702645907</v>
      </c>
      <c r="AY38" s="53">
        <f t="shared" si="5"/>
        <v>1.9295606664740164</v>
      </c>
      <c r="AZ38" s="53">
        <f>filter2!O38</f>
        <v>10.918904809061551</v>
      </c>
      <c r="BA38" s="53">
        <f>filter2!AC38</f>
        <v>10.91640606620164</v>
      </c>
      <c r="BB38" s="53">
        <f>(filter2!O38-filter2!AC38)*100</f>
        <v>0.24987428599114736</v>
      </c>
      <c r="BC38" s="53">
        <f>data78!AZ68</f>
        <v>1.284481140088567</v>
      </c>
      <c r="BD38" s="53">
        <f>data78!BA68</f>
        <v>1.4162583546343477</v>
      </c>
    </row>
    <row r="39" spans="1:56">
      <c r="A39" s="31">
        <v>34699</v>
      </c>
      <c r="B39" s="53">
        <f>filter!E69</f>
        <v>6.3663333333333334</v>
      </c>
      <c r="C39" s="53">
        <f>(RBA!B82-AVERAGE(RBA!$B$11:$B$192))</f>
        <v>-0.63036630036629759</v>
      </c>
      <c r="D39" s="53">
        <f>(filter!E69-filter!AY69)</f>
        <v>-2.2925191186426463</v>
      </c>
      <c r="E39" s="52">
        <f>(filter!E69-filter!T69)</f>
        <v>9.6206343478511869E-2</v>
      </c>
      <c r="F39" s="52">
        <f>filter!F69</f>
        <v>7.1866666666666665</v>
      </c>
      <c r="G39" s="53">
        <f>(RBA!C82-AVERAGE(RBA!$C$11:$C$192))</f>
        <v>-7.5039464503748654E-2</v>
      </c>
      <c r="H39" s="53">
        <f>(filter!F69-filter!AZ69)</f>
        <v>-1.7602919360998017</v>
      </c>
      <c r="I39" s="53">
        <f>(filter!F69-filter!U69)</f>
        <v>0.81240009164509353</v>
      </c>
      <c r="J39" s="53">
        <f>data78!J69</f>
        <v>12.370595066697513</v>
      </c>
      <c r="K39" s="53">
        <f>data78!K69</f>
        <v>12.364077908077912</v>
      </c>
      <c r="L39" s="53">
        <f>(filter!B69-filter!Q69)*100</f>
        <v>0.65171586196015596</v>
      </c>
      <c r="M39" s="53">
        <f>data78!M69</f>
        <v>11.705189101758231</v>
      </c>
      <c r="N39" s="53">
        <f>data78!N69</f>
        <v>11.707295869918811</v>
      </c>
      <c r="O39" s="53">
        <f>(filter!C69-filter!R69)*100</f>
        <v>-0.21067681605799748</v>
      </c>
      <c r="P39" s="53">
        <f>data78!P69</f>
        <v>4.0535225677018456</v>
      </c>
      <c r="Q39" s="53">
        <f>(filter!D69-filter!S69)*100</f>
        <v>-0.12190041923050288</v>
      </c>
      <c r="R39" s="53">
        <f>data78!R69</f>
        <v>3.9488319705096346</v>
      </c>
      <c r="S39" s="53">
        <f>data78!S69</f>
        <v>1.0128546588197285E-2</v>
      </c>
      <c r="T39" s="53">
        <f>filter!I69</f>
        <v>-6.4037505108066082</v>
      </c>
      <c r="U39" s="53">
        <f>(filter!I69-AVERAGE(filter!$I$2:$I$179))</f>
        <v>-10.497398119015056</v>
      </c>
      <c r="V39" s="53">
        <f>(filter!I69-filter!BA69)</f>
        <v>-11.192705810407556</v>
      </c>
      <c r="W39" s="53">
        <f>(filter!I69-filter!X69)</f>
        <v>-7.8360413012121235</v>
      </c>
      <c r="X39" s="53">
        <f>data78!X69</f>
        <v>4.1399550734741526</v>
      </c>
      <c r="Y39" s="53">
        <f>data78!Y69</f>
        <v>2.614379084967311E-2</v>
      </c>
      <c r="Z39" s="53">
        <f>filter!J69</f>
        <v>3.1974590722982339</v>
      </c>
      <c r="AA39" s="53">
        <f>(filter!J69-AVERAGE(filter!$J$2:$J$179))</f>
        <v>-0.83074947881963501</v>
      </c>
      <c r="AB39" s="53">
        <f>(filter!J69-filter!BB69)</f>
        <v>-1.6542024393350228</v>
      </c>
      <c r="AC39" s="53">
        <f>(filter!J69-filter!Y69)</f>
        <v>1.0793951472841861</v>
      </c>
      <c r="AD39" s="53">
        <f>filter!K69</f>
        <v>5.25</v>
      </c>
      <c r="AE39" s="53">
        <f>(filter!K69-AVERAGE(filter!$K$2:$K$179))</f>
        <v>0.50717067915216418</v>
      </c>
      <c r="AF39" s="53">
        <f>(filter!K69-filter!BC69)</f>
        <v>-1.0472591255533299</v>
      </c>
      <c r="AG39" s="53">
        <f>(filter!K69-filter!Z69)</f>
        <v>0.56146541154495377</v>
      </c>
      <c r="AH39" s="53">
        <f>filter!O69</f>
        <v>4.4544444444444444</v>
      </c>
      <c r="AI39" s="53">
        <f>(filter!O69-AVERAGE(filter!$O$2:$O$179))</f>
        <v>0.48677693446791981</v>
      </c>
      <c r="AJ39" s="53">
        <f>(filter!O69-filter!BD69)</f>
        <v>-0.86289479934822921</v>
      </c>
      <c r="AK39" s="53">
        <f>(filter!O69-filter!AD69)</f>
        <v>0.34316816037187614</v>
      </c>
      <c r="AL39" s="53">
        <f>data78!AL69</f>
        <v>5.4293719443976602</v>
      </c>
      <c r="AM39" s="53">
        <f>data78!AM69</f>
        <v>6.7257284787432008</v>
      </c>
      <c r="AN39" s="53">
        <f>(filter!L69-filter!AA69)*100</f>
        <v>3.785876190062254</v>
      </c>
      <c r="AO39" s="53">
        <f>(filter!M69-filter!AB69)*100</f>
        <v>-1.1523186824093479</v>
      </c>
      <c r="AP39" s="53">
        <f>RBA!O82</f>
        <v>102.74823879428496</v>
      </c>
      <c r="AQ39" s="53">
        <f>RBA!Q82</f>
        <v>0.76213333333333333</v>
      </c>
      <c r="AR39" s="53">
        <f>RBA!P82</f>
        <v>9.7325269195331632E-3</v>
      </c>
      <c r="AS39" s="53">
        <f>RBA!R82</f>
        <v>1.312106368089573</v>
      </c>
      <c r="AT39" s="53">
        <f t="shared" si="3"/>
        <v>-4.6322817125412161</v>
      </c>
      <c r="AU39" s="53">
        <f t="shared" si="0"/>
        <v>0.27163376047464372</v>
      </c>
      <c r="AV39" s="53">
        <f>RBA!T82*100</f>
        <v>-1.2350175512395367</v>
      </c>
      <c r="AW39" s="53">
        <f>RBA!U82*100</f>
        <v>2.897595953113985</v>
      </c>
      <c r="AX39" s="53">
        <f t="shared" si="4"/>
        <v>-1.0625726742692811</v>
      </c>
      <c r="AY39" s="53">
        <f t="shared" si="5"/>
        <v>2.8492350448618522</v>
      </c>
      <c r="AZ39" s="53">
        <f>filter2!O39</f>
        <v>10.930337065643929</v>
      </c>
      <c r="BA39" s="53">
        <f>filter2!AC39</f>
        <v>10.923278825753522</v>
      </c>
      <c r="BB39" s="53">
        <f>(filter2!O39-filter2!AC39)*100</f>
        <v>0.7058239890406881</v>
      </c>
      <c r="BC39" s="53">
        <f>data78!AZ69</f>
        <v>1.2894168709235077</v>
      </c>
      <c r="BD39" s="53">
        <f>data78!BA69</f>
        <v>0.49357308349406992</v>
      </c>
    </row>
    <row r="40" spans="1:56">
      <c r="A40" s="31">
        <v>34789</v>
      </c>
      <c r="B40" s="53">
        <f>filter!E70</f>
        <v>7.4890000000000008</v>
      </c>
      <c r="C40" s="53">
        <f>(RBA!B83-AVERAGE(RBA!$B$11:$B$192))</f>
        <v>0.49230036630036977</v>
      </c>
      <c r="D40" s="53">
        <f>(filter!E70-filter!AY70)</f>
        <v>-1.0908303102326489</v>
      </c>
      <c r="E40" s="52">
        <f>(filter!E70-filter!T70)</f>
        <v>1.3098958058946408</v>
      </c>
      <c r="F40" s="52">
        <f>filter!F70</f>
        <v>8.1933333333333334</v>
      </c>
      <c r="G40" s="53">
        <f>(RBA!C83-AVERAGE(RBA!$C$11:$C$192))</f>
        <v>0.93162720216291817</v>
      </c>
      <c r="H40" s="53">
        <f>(filter!F70-filter!AZ70)</f>
        <v>-0.67215724868074034</v>
      </c>
      <c r="I40" s="53">
        <f>(filter!F70-filter!U70)</f>
        <v>1.9070319554633031</v>
      </c>
      <c r="J40" s="53">
        <f>data78!J70</f>
        <v>12.370972488402893</v>
      </c>
      <c r="K40" s="53">
        <f>data78!K70</f>
        <v>12.373421723149789</v>
      </c>
      <c r="L40" s="53">
        <f>(filter!B70-filter!Q70)*100</f>
        <v>-0.24492347468960673</v>
      </c>
      <c r="M40" s="53">
        <f>data78!M70</f>
        <v>11.716551788258013</v>
      </c>
      <c r="N40" s="53">
        <f>data78!N70</f>
        <v>11.715478077037691</v>
      </c>
      <c r="O40" s="53">
        <f>(filter!C70-filter!R70)*100</f>
        <v>0.1073711220321627</v>
      </c>
      <c r="P40" s="53">
        <f>data78!P70</f>
        <v>4.0587173845789497</v>
      </c>
      <c r="Q40" s="53">
        <f>(filter!D70-filter!S70)*100</f>
        <v>0.3253880964820155</v>
      </c>
      <c r="R40" s="53">
        <f>data78!R70</f>
        <v>3.9664193221407431</v>
      </c>
      <c r="S40" s="53">
        <f>data78!S70</f>
        <v>2.4465366564665025E-2</v>
      </c>
      <c r="T40" s="53">
        <f>filter!I70</f>
        <v>7.0349406524433906</v>
      </c>
      <c r="U40" s="53">
        <f>(filter!I70-AVERAGE(filter!$I$2:$I$179))</f>
        <v>2.9412930442349419</v>
      </c>
      <c r="V40" s="53">
        <f>(filter!I70-filter!BA70)</f>
        <v>2.27832524546535</v>
      </c>
      <c r="W40" s="53">
        <f>(filter!I70-filter!X70)</f>
        <v>5.6017439523046288</v>
      </c>
      <c r="X40" s="53">
        <f>data78!X70</f>
        <v>4.1557531903507439</v>
      </c>
      <c r="Y40" s="53">
        <f>data78!Y70</f>
        <v>3.7398373983739797E-2</v>
      </c>
      <c r="Z40" s="53">
        <f>filter!J70</f>
        <v>6.3192467506365242</v>
      </c>
      <c r="AA40" s="53">
        <f>(filter!J70-AVERAGE(filter!$J$2:$J$179))</f>
        <v>2.2910381995186553</v>
      </c>
      <c r="AB40" s="53">
        <f>(filter!J70-filter!BB70)</f>
        <v>1.5058853767016567</v>
      </c>
      <c r="AC40" s="53">
        <f>(filter!J70-filter!Y70)</f>
        <v>4.2305390011012118</v>
      </c>
      <c r="AD40" s="53">
        <f>filter!K70</f>
        <v>5.833333333333333</v>
      </c>
      <c r="AE40" s="53">
        <f>(filter!K70-AVERAGE(filter!$K$2:$K$179))</f>
        <v>1.0905040124854972</v>
      </c>
      <c r="AF40" s="53">
        <f>(filter!K70-filter!BC70)</f>
        <v>-0.39162673153602068</v>
      </c>
      <c r="AG40" s="53">
        <f>(filter!K70-filter!Z70)</f>
        <v>1.0800105132073154</v>
      </c>
      <c r="AH40" s="53">
        <f>filter!O70</f>
        <v>5.3311111111111114</v>
      </c>
      <c r="AI40" s="53">
        <f>(filter!O70-AVERAGE(filter!$O$2:$O$179))</f>
        <v>1.3634436011345867</v>
      </c>
      <c r="AJ40" s="53">
        <f>(filter!O70-filter!BD70)</f>
        <v>7.6547296798258557E-2</v>
      </c>
      <c r="AK40" s="53">
        <f>(filter!O70-filter!AD70)</f>
        <v>1.3045635176948478</v>
      </c>
      <c r="AL40" s="53">
        <f>data78!AL70</f>
        <v>5.4256282015595012</v>
      </c>
      <c r="AM40" s="53">
        <f>data78!AM70</f>
        <v>6.7419261710013076</v>
      </c>
      <c r="AN40" s="53">
        <f>(filter!L70-filter!AA70)*100</f>
        <v>0.64009634712300922</v>
      </c>
      <c r="AO40" s="53">
        <f>(filter!M70-filter!AB70)*100</f>
        <v>-1.2996121985542786</v>
      </c>
      <c r="AP40" s="53">
        <f>RBA!O83</f>
        <v>100</v>
      </c>
      <c r="AQ40" s="53">
        <f>RBA!Q83</f>
        <v>0.74193333333333333</v>
      </c>
      <c r="AR40" s="53">
        <f>RBA!P83</f>
        <v>0.01</v>
      </c>
      <c r="AS40" s="53">
        <f>RBA!R83</f>
        <v>1.3478299937101268</v>
      </c>
      <c r="AT40" s="53">
        <f t="shared" si="3"/>
        <v>-4.6051701859880909</v>
      </c>
      <c r="AU40" s="53">
        <f t="shared" si="0"/>
        <v>0.29849588711092206</v>
      </c>
      <c r="AV40" s="53">
        <f>RBA!T83*100</f>
        <v>2.7111526553125209</v>
      </c>
      <c r="AW40" s="53">
        <f>RBA!U83*100</f>
        <v>-2.6862126636278241</v>
      </c>
      <c r="AX40" s="53">
        <f t="shared" si="4"/>
        <v>2.8835975322827765</v>
      </c>
      <c r="AY40" s="53">
        <f t="shared" si="5"/>
        <v>-2.7345735718799569</v>
      </c>
      <c r="AZ40" s="53">
        <f>filter2!O40</f>
        <v>10.921834747693692</v>
      </c>
      <c r="BA40" s="53">
        <f>filter2!AC40</f>
        <v>10.930409708674359</v>
      </c>
      <c r="BB40" s="53">
        <f>(filter2!O40-filter2!AC40)*100</f>
        <v>-0.85749609806669014</v>
      </c>
      <c r="BC40" s="53">
        <f>data78!AZ70</f>
        <v>1.2698750112087573</v>
      </c>
      <c r="BD40" s="53">
        <f>data78!BA70</f>
        <v>-1.9541859714750309</v>
      </c>
    </row>
    <row r="41" spans="1:56">
      <c r="A41" s="31">
        <v>34880</v>
      </c>
      <c r="B41" s="53">
        <f>filter!E71</f>
        <v>7.5049999999999999</v>
      </c>
      <c r="C41" s="53">
        <f>(RBA!B84-AVERAGE(RBA!$B$11:$B$192))</f>
        <v>0.5083003663003689</v>
      </c>
      <c r="D41" s="53">
        <f>(filter!E71-filter!AY71)</f>
        <v>-0.99580816848931786</v>
      </c>
      <c r="E41" s="52">
        <f>(filter!E71-filter!T71)</f>
        <v>1.402045916073611</v>
      </c>
      <c r="F41" s="52">
        <f>filter!F71</f>
        <v>7.7133333333333338</v>
      </c>
      <c r="G41" s="53">
        <f>(RBA!C84-AVERAGE(RBA!$C$11:$C$192))</f>
        <v>0.45162720216291863</v>
      </c>
      <c r="H41" s="53">
        <f>(filter!F71-filter!AZ71)</f>
        <v>-1.0706892279283453</v>
      </c>
      <c r="I41" s="53">
        <f>(filter!F71-filter!U71)</f>
        <v>1.5031661268489902</v>
      </c>
      <c r="J41" s="53">
        <f>data78!J71</f>
        <v>12.374992296633938</v>
      </c>
      <c r="K41" s="53">
        <f>data78!K71</f>
        <v>12.382942473943809</v>
      </c>
      <c r="L41" s="53">
        <f>(filter!B71-filter!Q71)*100</f>
        <v>-0.79501773098709094</v>
      </c>
      <c r="M41" s="53">
        <f>data78!M71</f>
        <v>11.728939662730653</v>
      </c>
      <c r="N41" s="53">
        <f>data78!N71</f>
        <v>11.723886228485293</v>
      </c>
      <c r="O41" s="53">
        <f>(filter!C71-filter!R71)*100</f>
        <v>0.50534342453598668</v>
      </c>
      <c r="P41" s="53">
        <f>data78!P71</f>
        <v>4.0448041166619646</v>
      </c>
      <c r="Q41" s="53">
        <f>(filter!D71-filter!S71)*100</f>
        <v>-1.1722892157327358</v>
      </c>
      <c r="R41" s="53">
        <f>data78!R71</f>
        <v>3.9754761845170474</v>
      </c>
      <c r="S41" s="53">
        <f>data78!S71</f>
        <v>3.2532107045514014E-2</v>
      </c>
      <c r="T41" s="53">
        <f>filter!I71</f>
        <v>3.6227449505218208</v>
      </c>
      <c r="U41" s="53">
        <f>(filter!I71-AVERAGE(filter!$I$2:$I$179))</f>
        <v>-0.47090265768662798</v>
      </c>
      <c r="V41" s="53">
        <f>(filter!I71-filter!BA71)</f>
        <v>-1.1015305638333124</v>
      </c>
      <c r="W41" s="53">
        <f>(filter!I71-filter!X71)</f>
        <v>2.1879948180158997</v>
      </c>
      <c r="X41" s="53">
        <f>data78!X71</f>
        <v>4.169761201506855</v>
      </c>
      <c r="Y41" s="53">
        <f>data78!Y71</f>
        <v>4.5234248788368348E-2</v>
      </c>
      <c r="Z41" s="53">
        <f>filter!J71</f>
        <v>5.6032044624442809</v>
      </c>
      <c r="AA41" s="53">
        <f>(filter!J71-AVERAGE(filter!$J$2:$J$179))</f>
        <v>1.574995911326412</v>
      </c>
      <c r="AB41" s="53">
        <f>(filter!J71-filter!BB71)</f>
        <v>0.82814322620780434</v>
      </c>
      <c r="AC41" s="53">
        <f>(filter!J71-filter!Y71)</f>
        <v>3.5502073835008834</v>
      </c>
      <c r="AD41" s="53">
        <f>filter!K71</f>
        <v>6</v>
      </c>
      <c r="AE41" s="53">
        <f>(filter!K71-AVERAGE(filter!$K$2:$K$179))</f>
        <v>1.2571706791521642</v>
      </c>
      <c r="AF41" s="53">
        <f>(filter!K71-filter!BC71)</f>
        <v>-0.15266100418537665</v>
      </c>
      <c r="AG41" s="53">
        <f>(filter!K71-filter!Z71)</f>
        <v>1.1779303241290409</v>
      </c>
      <c r="AH41" s="53">
        <f>filter!O71</f>
        <v>4.8644444444444446</v>
      </c>
      <c r="AI41" s="53">
        <f>(filter!O71-AVERAGE(filter!$O$2:$O$179))</f>
        <v>0.89677693446791995</v>
      </c>
      <c r="AJ41" s="53">
        <f>(filter!O71-filter!BD71)</f>
        <v>-0.32734394038858738</v>
      </c>
      <c r="AK41" s="53">
        <f>(filter!O71-filter!AD71)</f>
        <v>0.91697057073398813</v>
      </c>
      <c r="AL41" s="53">
        <f>data78!AL71</f>
        <v>5.429284223560396</v>
      </c>
      <c r="AM41" s="53">
        <f>data78!AM71</f>
        <v>6.7600971435674229</v>
      </c>
      <c r="AN41" s="53">
        <f>(filter!L71-filter!AA71)*100</f>
        <v>-1.7280434111780707</v>
      </c>
      <c r="AO41" s="53">
        <f>(filter!M71-filter!AB71)*100</f>
        <v>-1.2743827918940909</v>
      </c>
      <c r="AP41" s="53">
        <f>RBA!O84</f>
        <v>92.538497206247143</v>
      </c>
      <c r="AQ41" s="53">
        <f>RBA!Q84</f>
        <v>0.71743333333333326</v>
      </c>
      <c r="AR41" s="53">
        <f>RBA!P84</f>
        <v>1.0806313374327105E-2</v>
      </c>
      <c r="AS41" s="53">
        <f>RBA!R84</f>
        <v>1.3938577335873252</v>
      </c>
      <c r="AT41" s="53">
        <f t="shared" si="3"/>
        <v>-4.5276247439504846</v>
      </c>
      <c r="AU41" s="53">
        <f t="shared" si="0"/>
        <v>0.3320752508801133</v>
      </c>
      <c r="AV41" s="53">
        <f>RBA!T84*100</f>
        <v>7.7545442037606271</v>
      </c>
      <c r="AW41" s="53">
        <f>RBA!U84*100</f>
        <v>-3.3579363769191408</v>
      </c>
      <c r="AX41" s="53">
        <f t="shared" si="4"/>
        <v>7.9269890807308832</v>
      </c>
      <c r="AY41" s="53">
        <f t="shared" si="5"/>
        <v>-3.4062972851712736</v>
      </c>
      <c r="AZ41" s="53">
        <f>filter2!O41</f>
        <v>10.921554785152658</v>
      </c>
      <c r="BA41" s="53">
        <f>filter2!AC41</f>
        <v>10.93779095366974</v>
      </c>
      <c r="BB41" s="53">
        <f>(filter2!O41-filter2!AC41)*100</f>
        <v>-1.6236168517082206</v>
      </c>
      <c r="BC41" s="53">
        <f>data78!AZ71</f>
        <v>1.2595230220535409</v>
      </c>
      <c r="BD41" s="53">
        <f>data78!BA71</f>
        <v>-1.0351989155216401</v>
      </c>
    </row>
    <row r="42" spans="1:56">
      <c r="A42" s="31">
        <v>34972</v>
      </c>
      <c r="B42" s="53">
        <f>filter!E72</f>
        <v>7.5036666666666676</v>
      </c>
      <c r="C42" s="53">
        <f>(RBA!B85-AVERAGE(RBA!$B$11:$B$192))</f>
        <v>0.5069670329670366</v>
      </c>
      <c r="D42" s="53">
        <f>(filter!E72-filter!AY72)</f>
        <v>-0.91811936007932005</v>
      </c>
      <c r="E42" s="52">
        <f>(filter!E72-filter!T72)</f>
        <v>1.46711992046819</v>
      </c>
      <c r="F42" s="52">
        <f>filter!F72</f>
        <v>7.5433333333333339</v>
      </c>
      <c r="G42" s="53">
        <f>(RBA!C85-AVERAGE(RBA!$C$11:$C$192))</f>
        <v>0.2816272021629187</v>
      </c>
      <c r="H42" s="53">
        <f>(filter!F72-filter!AZ72)</f>
        <v>-1.1592212071759507</v>
      </c>
      <c r="I42" s="53">
        <f>(filter!F72-filter!U72)</f>
        <v>1.4019492177563366</v>
      </c>
      <c r="J42" s="53">
        <f>data78!J72</f>
        <v>12.397291999259739</v>
      </c>
      <c r="K42" s="53">
        <f>data78!K72</f>
        <v>12.392627600589575</v>
      </c>
      <c r="L42" s="53">
        <f>(filter!B72-filter!Q72)*100</f>
        <v>0.46643986701635498</v>
      </c>
      <c r="M42" s="53">
        <f>data78!M72</f>
        <v>11.73153073384143</v>
      </c>
      <c r="N42" s="53">
        <f>data78!N72</f>
        <v>11.732514811999078</v>
      </c>
      <c r="O42" s="53">
        <f>(filter!C72-filter!R72)*100</f>
        <v>-9.8407815764822715E-2</v>
      </c>
      <c r="P42" s="53">
        <f>data78!P72</f>
        <v>4.0500443033255209</v>
      </c>
      <c r="Q42" s="53">
        <f>(filter!D72-filter!S72)*100</f>
        <v>-0.78099190795182238</v>
      </c>
      <c r="R42" s="53">
        <f>data78!R72</f>
        <v>3.9742435972441403</v>
      </c>
      <c r="S42" s="53">
        <f>data78!S72</f>
        <v>9.4465904706746429E-3</v>
      </c>
      <c r="T42" s="53">
        <f>filter!I72</f>
        <v>-0.4930349091629313</v>
      </c>
      <c r="U42" s="53">
        <f>(filter!I72-AVERAGE(filter!$I$2:$I$179))</f>
        <v>-4.5866825173713801</v>
      </c>
      <c r="V42" s="53">
        <f>(filter!I72-filter!BA72)</f>
        <v>-5.1849705308951579</v>
      </c>
      <c r="W42" s="53">
        <f>(filter!I72-filter!X72)</f>
        <v>-1.9290225365787224</v>
      </c>
      <c r="X42" s="53">
        <f>data78!X72</f>
        <v>4.1820501426412067</v>
      </c>
      <c r="Y42" s="53">
        <f>data78!Y72</f>
        <v>5.1364365971107606E-2</v>
      </c>
      <c r="Z42" s="53">
        <f>filter!J72</f>
        <v>4.9155764537405258</v>
      </c>
      <c r="AA42" s="53">
        <f>(filter!J72-AVERAGE(filter!$J$2:$J$179))</f>
        <v>0.88736790262265686</v>
      </c>
      <c r="AB42" s="53">
        <f>(filter!J72-filter!BB72)</f>
        <v>0.17881535520243919</v>
      </c>
      <c r="AC42" s="53">
        <f>(filter!J72-filter!Y72)</f>
        <v>2.9052152488288736</v>
      </c>
      <c r="AD42" s="53">
        <f>filter!K72</f>
        <v>5.75</v>
      </c>
      <c r="AE42" s="53">
        <f>(filter!K72-AVERAGE(filter!$K$2:$K$179))</f>
        <v>1.0071706791521642</v>
      </c>
      <c r="AF42" s="53">
        <f>(filter!K72-filter!BC72)</f>
        <v>-0.33036194350140047</v>
      </c>
      <c r="AG42" s="53">
        <f>(filter!K72-filter!Z72)</f>
        <v>0.85844479448605249</v>
      </c>
      <c r="AH42" s="53">
        <f>filter!O72</f>
        <v>4.4355555555555553</v>
      </c>
      <c r="AI42" s="53">
        <f>(filter!O72-AVERAGE(filter!$O$2:$O$179))</f>
        <v>0.46788804557903063</v>
      </c>
      <c r="AJ42" s="53">
        <f>(filter!O72-filter!BD72)</f>
        <v>-0.69345739979765586</v>
      </c>
      <c r="AK42" s="53">
        <f>(filter!O72-filter!AD72)</f>
        <v>0.56242371353378839</v>
      </c>
      <c r="AL42" s="53">
        <f>data78!AL72</f>
        <v>5.4464959632192906</v>
      </c>
      <c r="AM42" s="53">
        <f>data78!AM72</f>
        <v>6.7794274670749246</v>
      </c>
      <c r="AN42" s="53">
        <f>(filter!L72-filter!AA72)*100</f>
        <v>-2.7114480836097243</v>
      </c>
      <c r="AO42" s="53">
        <f>(filter!M72-filter!AB72)*100</f>
        <v>-1.1566990759470208</v>
      </c>
      <c r="AP42" s="53">
        <f>RBA!O85</f>
        <v>97.889175564412398</v>
      </c>
      <c r="AQ42" s="53">
        <f>RBA!Q85</f>
        <v>0.74876666666666658</v>
      </c>
      <c r="AR42" s="53">
        <f>RBA!P85</f>
        <v>1.0215634100850982E-2</v>
      </c>
      <c r="AS42" s="53">
        <f>RBA!R85</f>
        <v>1.3355295374616036</v>
      </c>
      <c r="AT42" s="53">
        <f t="shared" si="3"/>
        <v>-4.583835977176502</v>
      </c>
      <c r="AU42" s="53">
        <f t="shared" si="0"/>
        <v>0.28932787047912234</v>
      </c>
      <c r="AV42" s="53">
        <f>RBA!T85*100</f>
        <v>-5.6211233226017399</v>
      </c>
      <c r="AW42" s="53">
        <f>RBA!U85*100</f>
        <v>4.2747380400991073</v>
      </c>
      <c r="AX42" s="53">
        <f t="shared" si="4"/>
        <v>-5.4486784456314838</v>
      </c>
      <c r="AY42" s="53">
        <f t="shared" si="5"/>
        <v>4.2263771318469745</v>
      </c>
      <c r="AZ42" s="53">
        <f>filter2!O42</f>
        <v>10.958672023919425</v>
      </c>
      <c r="BA42" s="53">
        <f>filter2!AC42</f>
        <v>10.94540944009464</v>
      </c>
      <c r="BB42" s="53">
        <f>(filter2!O42-filter2!AC42)*100</f>
        <v>1.3262583824785068</v>
      </c>
      <c r="BC42" s="53">
        <f>data78!AZ72</f>
        <v>1.264445820578084</v>
      </c>
      <c r="BD42" s="53">
        <f>data78!BA72</f>
        <v>0.49227985245430261</v>
      </c>
    </row>
    <row r="43" spans="1:56">
      <c r="A43" s="31">
        <v>35064</v>
      </c>
      <c r="B43" s="53">
        <f>filter!E73</f>
        <v>7.498333333333334</v>
      </c>
      <c r="C43" s="53">
        <f>(RBA!B86-AVERAGE(RBA!$B$11:$B$192))</f>
        <v>0.50163369963370297</v>
      </c>
      <c r="D43" s="53">
        <f>(filter!E73-filter!AY73)</f>
        <v>-0.84443055166932357</v>
      </c>
      <c r="E43" s="52">
        <f>(filter!E73-filter!T73)</f>
        <v>1.5227047868335903</v>
      </c>
      <c r="F43" s="52">
        <f>filter!F73</f>
        <v>7.4533333333333331</v>
      </c>
      <c r="G43" s="53">
        <f>(RBA!C86-AVERAGE(RBA!$C$11:$C$192))</f>
        <v>0.19162720216291795</v>
      </c>
      <c r="H43" s="53">
        <f>(filter!F73-filter!AZ73)</f>
        <v>-1.1677531864235569</v>
      </c>
      <c r="I43" s="53">
        <f>(filter!F73-filter!U73)</f>
        <v>1.3769216946435714</v>
      </c>
      <c r="J43" s="53">
        <f>data78!J73</f>
        <v>12.397056575402781</v>
      </c>
      <c r="K43" s="53">
        <f>data78!K73</f>
        <v>12.402459574355886</v>
      </c>
      <c r="L43" s="53">
        <f>(filter!B73-filter!Q73)*100</f>
        <v>-0.54029989531052536</v>
      </c>
      <c r="M43" s="53">
        <f>data78!M73</f>
        <v>11.742512214231297</v>
      </c>
      <c r="N43" s="53">
        <f>data78!N73</f>
        <v>11.741361473712915</v>
      </c>
      <c r="O43" s="53">
        <f>(filter!C73-filter!R73)*100</f>
        <v>0.11507405183817099</v>
      </c>
      <c r="P43" s="53">
        <f>data78!P73</f>
        <v>4.0621656638578658</v>
      </c>
      <c r="Q43" s="53">
        <f>(filter!D73-filter!S73)*100</f>
        <v>0.28057113986887927</v>
      </c>
      <c r="R43" s="53">
        <f>data78!R73</f>
        <v>3.9941606566759322</v>
      </c>
      <c r="S43" s="53">
        <f>data78!S73</f>
        <v>4.6371731305620667E-2</v>
      </c>
      <c r="T43" s="53">
        <f>filter!I73</f>
        <v>7.9668237727167819</v>
      </c>
      <c r="U43" s="53">
        <f>(filter!I73-AVERAGE(filter!$I$2:$I$179))</f>
        <v>3.8731761645083331</v>
      </c>
      <c r="V43" s="53">
        <f>(filter!I73-filter!BA73)</f>
        <v>3.3072280436074619</v>
      </c>
      <c r="W43" s="53">
        <f>(filter!I73-filter!X73)</f>
        <v>6.5295105511783547</v>
      </c>
      <c r="X43" s="53">
        <f>data78!X73</f>
        <v>4.1896547420264252</v>
      </c>
      <c r="Y43" s="53">
        <f>data78!Y73</f>
        <v>5.0955414012738842E-2</v>
      </c>
      <c r="Z43" s="53">
        <f>filter!J73</f>
        <v>3.0418397540876851</v>
      </c>
      <c r="AA43" s="53">
        <f>(filter!J73-AVERAGE(filter!$J$2:$J$179))</f>
        <v>-0.98636879703018376</v>
      </c>
      <c r="AB43" s="53">
        <f>(filter!J73-filter!BB73)</f>
        <v>-1.6566212067520114</v>
      </c>
      <c r="AC43" s="53">
        <f>(filter!J73-filter!Y73)</f>
        <v>1.0793914553595698</v>
      </c>
      <c r="AD43" s="53">
        <f>filter!K73</f>
        <v>5.666666666666667</v>
      </c>
      <c r="AE43" s="53">
        <f>(filter!K73-AVERAGE(filter!$K$2:$K$179))</f>
        <v>0.92383734581883115</v>
      </c>
      <c r="AF43" s="53">
        <f>(filter!K73-filter!BC73)</f>
        <v>-0.34139621615075733</v>
      </c>
      <c r="AG43" s="53">
        <f>(filter!K73-filter!Z73)</f>
        <v>0.70737100133502384</v>
      </c>
      <c r="AH43" s="53">
        <f>filter!O73</f>
        <v>4.2233333333333336</v>
      </c>
      <c r="AI43" s="53">
        <f>(filter!O73-AVERAGE(filter!$O$2:$O$179))</f>
        <v>0.25566582335680899</v>
      </c>
      <c r="AJ43" s="53">
        <f>(filter!O73-filter!BD73)</f>
        <v>-0.84290419254005666</v>
      </c>
      <c r="AK43" s="53">
        <f>(filter!O73-filter!AD73)</f>
        <v>0.42016201130980813</v>
      </c>
      <c r="AL43" s="53">
        <f>data78!AL73</f>
        <v>5.4774714120706465</v>
      </c>
      <c r="AM43" s="53">
        <f>data78!AM73</f>
        <v>6.8098954515870505</v>
      </c>
      <c r="AN43" s="53">
        <f>(filter!L73-filter!AA73)*100</f>
        <v>-2.2967387702574449</v>
      </c>
      <c r="AO43" s="53">
        <f>(filter!M73-filter!AB73)*100</f>
        <v>5.339076799906195E-2</v>
      </c>
      <c r="AP43" s="53">
        <f>RBA!O86</f>
        <v>101.34112330610374</v>
      </c>
      <c r="AQ43" s="53">
        <f>RBA!Q86</f>
        <v>0.74949999999999994</v>
      </c>
      <c r="AR43" s="53">
        <f>RBA!P86</f>
        <v>9.8676624787300965E-3</v>
      </c>
      <c r="AS43" s="53">
        <f>RBA!R86</f>
        <v>1.3342228152101403</v>
      </c>
      <c r="AT43" s="53">
        <f t="shared" si="3"/>
        <v>-4.6184922845146881</v>
      </c>
      <c r="AU43" s="53">
        <f t="shared" si="0"/>
        <v>0.2883489614394848</v>
      </c>
      <c r="AV43" s="53">
        <f>RBA!T86*100</f>
        <v>-3.4656307338186032</v>
      </c>
      <c r="AW43" s="53">
        <f>RBA!U86*100</f>
        <v>9.7890903963759879E-2</v>
      </c>
      <c r="AX43" s="53">
        <f t="shared" si="4"/>
        <v>-3.2931858568483476</v>
      </c>
      <c r="AY43" s="53">
        <f t="shared" si="5"/>
        <v>4.9529995711627181E-2</v>
      </c>
      <c r="AZ43" s="53">
        <f>filter2!O43</f>
        <v>10.93885825645874</v>
      </c>
      <c r="BA43" s="53">
        <f>filter2!AC43</f>
        <v>10.95324189969871</v>
      </c>
      <c r="BB43" s="53">
        <f>(filter2!O43-filter2!AC43)*100</f>
        <v>-1.4383643239970212</v>
      </c>
      <c r="BC43" s="53">
        <f>data78!AZ73</f>
        <v>1.2878166700442213</v>
      </c>
      <c r="BD43" s="53">
        <f>data78!BA73</f>
        <v>2.3370849466137322</v>
      </c>
    </row>
    <row r="44" spans="1:56">
      <c r="A44" s="31">
        <v>35155</v>
      </c>
      <c r="B44" s="53">
        <f>filter!E74</f>
        <v>7.5073333333333325</v>
      </c>
      <c r="C44" s="53">
        <f>(RBA!B87-AVERAGE(RBA!$B$11:$B$192))</f>
        <v>0.51063369963370153</v>
      </c>
      <c r="D44" s="53">
        <f>(filter!E74-filter!AY74)</f>
        <v>-0.7564084099259949</v>
      </c>
      <c r="E44" s="52">
        <f>(filter!E74-filter!T74)</f>
        <v>1.5904705329747326</v>
      </c>
      <c r="F44" s="52">
        <f>filter!F74</f>
        <v>7.4866666666666672</v>
      </c>
      <c r="G44" s="53">
        <f>(RBA!C87-AVERAGE(RBA!$C$11:$C$192))</f>
        <v>0.22496053549625206</v>
      </c>
      <c r="H44" s="53">
        <f>(filter!F74-filter!AZ74)</f>
        <v>-1.0529518323378264</v>
      </c>
      <c r="I44" s="53">
        <f>(filter!F74-filter!U74)</f>
        <v>1.4740811390411634</v>
      </c>
      <c r="J44" s="53">
        <f>data78!J74</f>
        <v>12.413342879688093</v>
      </c>
      <c r="K44" s="53">
        <f>data78!K74</f>
        <v>12.412423781760706</v>
      </c>
      <c r="L44" s="53">
        <f>(filter!B74-filter!Q74)*100</f>
        <v>9.1909792738675833E-2</v>
      </c>
      <c r="M44" s="53">
        <f>data78!M74</f>
        <v>11.751170414019576</v>
      </c>
      <c r="N44" s="53">
        <f>data78!N74</f>
        <v>11.750423244711833</v>
      </c>
      <c r="O44" s="53">
        <f>(filter!C74-filter!R74)*100</f>
        <v>7.4716930774343382E-2</v>
      </c>
      <c r="P44" s="53">
        <f>data78!P74</f>
        <v>4.0758410906575406</v>
      </c>
      <c r="Q44" s="53">
        <f>(filter!D74-filter!S74)*100</f>
        <v>1.4886964787452328</v>
      </c>
      <c r="R44" s="53">
        <f>data78!R74</f>
        <v>3.9907283885552332</v>
      </c>
      <c r="S44" s="53">
        <f>data78!S74</f>
        <v>2.4606940552764023E-2</v>
      </c>
      <c r="T44" s="53">
        <f>filter!I74</f>
        <v>-1.3729072482796656</v>
      </c>
      <c r="U44" s="53">
        <f>(filter!I74-AVERAGE(filter!$I$2:$I$179))</f>
        <v>-5.4665548564881146</v>
      </c>
      <c r="V44" s="53">
        <f>(filter!I74-filter!BA74)</f>
        <v>-6.0001630847660783</v>
      </c>
      <c r="W44" s="53">
        <f>(filter!I74-filter!X74)</f>
        <v>-2.8108325607381923</v>
      </c>
      <c r="X44" s="53">
        <f>data78!X74</f>
        <v>4.1926804629429624</v>
      </c>
      <c r="Y44" s="53">
        <f>data78!Y74</f>
        <v>3.7617554858934366E-2</v>
      </c>
      <c r="Z44" s="53">
        <f>filter!J74</f>
        <v>1.2102883666148445</v>
      </c>
      <c r="AA44" s="53">
        <f>(filter!J74-AVERAGE(filter!$J$2:$J$179))</f>
        <v>-2.8179201845030244</v>
      </c>
      <c r="AB44" s="53">
        <f>(filter!J74-filter!BB74)</f>
        <v>-3.449872456526462</v>
      </c>
      <c r="AC44" s="53">
        <f>(filter!J74-filter!Y74)</f>
        <v>-0.70243392459650056</v>
      </c>
      <c r="AD44" s="53">
        <f>filter!K74</f>
        <v>5.25</v>
      </c>
      <c r="AE44" s="53">
        <f>(filter!K74-AVERAGE(filter!$K$2:$K$179))</f>
        <v>0.50717067915216418</v>
      </c>
      <c r="AF44" s="53">
        <f>(filter!K74-filter!BC74)</f>
        <v>-0.68576382213344722</v>
      </c>
      <c r="AG44" s="53">
        <f>(filter!K74-filter!Z74)</f>
        <v>0.22665616040273928</v>
      </c>
      <c r="AH44" s="53">
        <f>filter!O74</f>
        <v>3.6522222222222225</v>
      </c>
      <c r="AI44" s="53">
        <f>(filter!O74-AVERAGE(filter!$O$2:$O$179))</f>
        <v>-0.31544528775430214</v>
      </c>
      <c r="AJ44" s="53">
        <f>(filter!O74-filter!BD74)</f>
        <v>-1.3512398741713469</v>
      </c>
      <c r="AK44" s="53">
        <f>(filter!O74-filter!AD74)</f>
        <v>-8.5371429987800784E-2</v>
      </c>
      <c r="AL44" s="53">
        <f>data78!AL74</f>
        <v>5.5182638125632755</v>
      </c>
      <c r="AM44" s="53">
        <f>data78!AM74</f>
        <v>6.8320463336467983</v>
      </c>
      <c r="AN44" s="53">
        <f>(filter!L74-filter!AA74)*100</f>
        <v>-0.8843168247194555</v>
      </c>
      <c r="AO44" s="53">
        <f>(filter!M74-filter!AB74)*100</f>
        <v>0.413254143554731</v>
      </c>
      <c r="AP44" s="53">
        <f>RBA!O87</f>
        <v>103.54649667898887</v>
      </c>
      <c r="AQ44" s="53">
        <f>RBA!Q87</f>
        <v>0.76250000000000007</v>
      </c>
      <c r="AR44" s="53">
        <f>RBA!P87</f>
        <v>9.657497183126959E-3</v>
      </c>
      <c r="AS44" s="53">
        <f>RBA!R87</f>
        <v>1.3114754098360655</v>
      </c>
      <c r="AT44" s="53">
        <f t="shared" si="3"/>
        <v>-4.6400207551011299</v>
      </c>
      <c r="AU44" s="53">
        <f t="shared" si="0"/>
        <v>0.27115277050057029</v>
      </c>
      <c r="AV44" s="53">
        <f>RBA!T87*100</f>
        <v>-2.1528470586441806</v>
      </c>
      <c r="AW44" s="53">
        <f>RBA!U87*100</f>
        <v>1.7196190938914446</v>
      </c>
      <c r="AX44" s="53">
        <f t="shared" si="4"/>
        <v>-1.980402181673925</v>
      </c>
      <c r="AY44" s="53">
        <f t="shared" si="5"/>
        <v>1.6712581856393118</v>
      </c>
      <c r="AZ44" s="53">
        <f>filter2!O44</f>
        <v>10.95179553129449</v>
      </c>
      <c r="BA44" s="53">
        <f>filter2!AC44</f>
        <v>10.961273353346495</v>
      </c>
      <c r="BB44" s="53">
        <f>(filter2!O44-filter2!AC44)*100</f>
        <v>-0.94778220520055356</v>
      </c>
      <c r="BC44" s="53">
        <f>data78!AZ74</f>
        <v>1.3255833496203131</v>
      </c>
      <c r="BD44" s="53">
        <f>data78!BA74</f>
        <v>3.7766679576091811</v>
      </c>
    </row>
    <row r="45" spans="1:56">
      <c r="A45" s="31">
        <v>35246</v>
      </c>
      <c r="B45" s="53">
        <f>filter!E75</f>
        <v>7.5056666666666665</v>
      </c>
      <c r="C45" s="53">
        <f>(RBA!B88-AVERAGE(RBA!$B$11:$B$192))</f>
        <v>0.50896703296703549</v>
      </c>
      <c r="D45" s="53">
        <f>(filter!E75-filter!AY75)</f>
        <v>-0.67905293484933082</v>
      </c>
      <c r="E45" s="52">
        <f>(filter!E75-filter!T75)</f>
        <v>1.6478021528714377</v>
      </c>
      <c r="F45" s="52">
        <f>filter!F75</f>
        <v>7.5633333333333335</v>
      </c>
      <c r="G45" s="53">
        <f>(RBA!C88-AVERAGE(RBA!$C$11:$C$192))</f>
        <v>0.30162720216291827</v>
      </c>
      <c r="H45" s="53">
        <f>(filter!F75-filter!AZ75)</f>
        <v>-0.8948171449187674</v>
      </c>
      <c r="I45" s="53">
        <f>(filter!F75-filter!U75)</f>
        <v>1.6152312230870898</v>
      </c>
      <c r="J45" s="53">
        <f>data78!J75</f>
        <v>12.420187561099748</v>
      </c>
      <c r="K45" s="53">
        <f>data78!K75</f>
        <v>12.422502232447659</v>
      </c>
      <c r="L45" s="53">
        <f>(filter!B75-filter!Q75)*100</f>
        <v>-0.23146713479107461</v>
      </c>
      <c r="M45" s="53">
        <f>data78!M75</f>
        <v>11.757305908648204</v>
      </c>
      <c r="N45" s="53">
        <f>data78!N75</f>
        <v>11.759697875293673</v>
      </c>
      <c r="O45" s="53">
        <f>(filter!C75-filter!R75)*100</f>
        <v>-0.23919666454688127</v>
      </c>
      <c r="P45" s="53">
        <f>data78!P75</f>
        <v>4.0960098415411617</v>
      </c>
      <c r="Q45" s="53">
        <f>(filter!D75-filter!S75)*100</f>
        <v>3.3461418445382307</v>
      </c>
      <c r="R45" s="53">
        <f>data78!R75</f>
        <v>3.9993895118217835</v>
      </c>
      <c r="S45" s="53">
        <f>data78!S75</f>
        <v>2.4201543735240305E-2</v>
      </c>
      <c r="T45" s="53">
        <f>filter!I75</f>
        <v>3.4644493066201232</v>
      </c>
      <c r="U45" s="53">
        <f>(filter!I75-AVERAGE(filter!$I$2:$I$179))</f>
        <v>-0.62919830158832557</v>
      </c>
      <c r="V45" s="53">
        <f>(filter!I75-filter!BA75)</f>
        <v>-1.1304666372433827</v>
      </c>
      <c r="W45" s="53">
        <f>(filter!I75-filter!X75)</f>
        <v>2.023346064764854</v>
      </c>
      <c r="X45" s="53">
        <f>data78!X75</f>
        <v>4.2002049529215784</v>
      </c>
      <c r="Y45" s="53">
        <f>data78!Y75</f>
        <v>3.0911901081916549E-2</v>
      </c>
      <c r="Z45" s="53">
        <f>filter!J75</f>
        <v>3.0097959914462002</v>
      </c>
      <c r="AA45" s="53">
        <f>(filter!J75-AVERAGE(filter!$J$2:$J$179))</f>
        <v>-1.0184125596716687</v>
      </c>
      <c r="AB45" s="53">
        <f>(filter!J75-filter!BB75)</f>
        <v>-1.6120646939967163</v>
      </c>
      <c r="AC45" s="53">
        <f>(filter!J75-filter!Y75)</f>
        <v>1.1444742586067012</v>
      </c>
      <c r="AD45" s="53">
        <f>filter!K75</f>
        <v>5.25</v>
      </c>
      <c r="AE45" s="53">
        <f>(filter!K75-AVERAGE(filter!$K$2:$K$179))</f>
        <v>0.50717067915216418</v>
      </c>
      <c r="AF45" s="53">
        <f>(filter!K75-filter!BC75)</f>
        <v>-0.61346476144947104</v>
      </c>
      <c r="AG45" s="53">
        <f>(filter!K75-filter!Z75)</f>
        <v>0.16780538054014738</v>
      </c>
      <c r="AH45" s="53">
        <f>filter!O75</f>
        <v>3.5</v>
      </c>
      <c r="AI45" s="53">
        <f>(filter!O75-AVERAGE(filter!$O$2:$O$179))</f>
        <v>-0.46766750997652462</v>
      </c>
      <c r="AJ45" s="53">
        <f>(filter!O75-filter!BD75)</f>
        <v>-1.4406866669137486</v>
      </c>
      <c r="AK45" s="53">
        <f>(filter!O75-filter!AD75)</f>
        <v>-0.17666277233261951</v>
      </c>
      <c r="AL45" s="53">
        <f>data78!AL75</f>
        <v>5.5479898920884994</v>
      </c>
      <c r="AM45" s="53">
        <f>data78!AM75</f>
        <v>6.8472491501451316</v>
      </c>
      <c r="AN45" s="53">
        <f>(filter!L75-filter!AA75)*100</f>
        <v>-0.56679964461165966</v>
      </c>
      <c r="AO45" s="53">
        <f>(filter!M75-filter!AB75)*100</f>
        <v>6.2605119897352068E-2</v>
      </c>
      <c r="AP45" s="53">
        <f>RBA!O88</f>
        <v>108.82628887775169</v>
      </c>
      <c r="AQ45" s="53">
        <f>RBA!Q88</f>
        <v>0.79090000000000005</v>
      </c>
      <c r="AR45" s="53">
        <f>RBA!P88</f>
        <v>9.1889561824839427E-3</v>
      </c>
      <c r="AS45" s="53">
        <f>RBA!R88</f>
        <v>1.2643823492224049</v>
      </c>
      <c r="AT45" s="53">
        <f t="shared" si="3"/>
        <v>-4.6897529309496804</v>
      </c>
      <c r="AU45" s="53">
        <f t="shared" si="0"/>
        <v>0.23458374145676553</v>
      </c>
      <c r="AV45" s="53">
        <f>RBA!T88*100</f>
        <v>-4.9732175848550497</v>
      </c>
      <c r="AW45" s="53">
        <f>RBA!U88*100</f>
        <v>3.6569029043804853</v>
      </c>
      <c r="AX45" s="53">
        <f t="shared" si="4"/>
        <v>-4.8007727078847937</v>
      </c>
      <c r="AY45" s="53">
        <f t="shared" si="5"/>
        <v>3.6085419961283525</v>
      </c>
      <c r="AZ45" s="53">
        <f>filter2!O45</f>
        <v>10.979825261148779</v>
      </c>
      <c r="BA45" s="53">
        <f>filter2!AC45</f>
        <v>10.969479832125517</v>
      </c>
      <c r="BB45" s="53">
        <f>(filter2!O45-filter2!AC45)*100</f>
        <v>1.0345429023262298</v>
      </c>
      <c r="BC45" s="53">
        <f>data78!AZ75</f>
        <v>1.347784939166921</v>
      </c>
      <c r="BD45" s="53">
        <f>data78!BA75</f>
        <v>2.2201589546607892</v>
      </c>
    </row>
    <row r="46" spans="1:56">
      <c r="A46" s="31">
        <v>35338</v>
      </c>
      <c r="B46" s="53">
        <f>filter!E76</f>
        <v>7.1726666666666672</v>
      </c>
      <c r="C46" s="53">
        <f>(RBA!B89-AVERAGE(RBA!$B$11:$B$192))</f>
        <v>0.1759670329670362</v>
      </c>
      <c r="D46" s="53">
        <f>(filter!E76-filter!AY76)</f>
        <v>-0.93303079310600001</v>
      </c>
      <c r="E46" s="52">
        <f>(filter!E76-filter!T76)</f>
        <v>1.3754239297537429</v>
      </c>
      <c r="F46" s="52">
        <f>filter!F76</f>
        <v>7.13</v>
      </c>
      <c r="G46" s="53">
        <f>(RBA!C89-AVERAGE(RBA!$C$11:$C$192))</f>
        <v>-0.1317061311704153</v>
      </c>
      <c r="H46" s="53">
        <f>(filter!F76-filter!AZ76)</f>
        <v>-1.2466824574997046</v>
      </c>
      <c r="I46" s="53">
        <f>(filter!F76-filter!U76)</f>
        <v>1.2479209848740966</v>
      </c>
      <c r="J46" s="53">
        <f>data78!J76</f>
        <v>12.427895324876967</v>
      </c>
      <c r="K46" s="53">
        <f>data78!K76</f>
        <v>12.432677510496573</v>
      </c>
      <c r="L46" s="53">
        <f>(filter!B76-filter!Q76)*100</f>
        <v>-0.47821856196055279</v>
      </c>
      <c r="M46" s="53">
        <f>data78!M76</f>
        <v>11.759199433673292</v>
      </c>
      <c r="N46" s="53">
        <f>data78!N76</f>
        <v>11.769183582737099</v>
      </c>
      <c r="O46" s="53">
        <f>(filter!C76-filter!R76)*100</f>
        <v>-0.99841490638077346</v>
      </c>
      <c r="P46" s="53">
        <f>data78!P76</f>
        <v>4.0993321037331398</v>
      </c>
      <c r="Q46" s="53">
        <f>(filter!D76-filter!S76)*100</f>
        <v>3.5268274785889453</v>
      </c>
      <c r="R46" s="53">
        <f>data78!R76</f>
        <v>3.9970819028107138</v>
      </c>
      <c r="S46" s="53">
        <f>data78!S76</f>
        <v>2.3101096419838152E-2</v>
      </c>
      <c r="T46" s="53">
        <f>filter!I76</f>
        <v>-0.92304360442779876</v>
      </c>
      <c r="U46" s="53">
        <f>(filter!I76-AVERAGE(filter!$I$2:$I$179))</f>
        <v>-5.016691212636248</v>
      </c>
      <c r="V46" s="53">
        <f>(filter!I76-filter!BA76)</f>
        <v>-5.4856196556683976</v>
      </c>
      <c r="W46" s="53">
        <f>(filter!I76-filter!X76)</f>
        <v>-2.3714131854851757</v>
      </c>
      <c r="X46" s="53">
        <f>data78!X76</f>
        <v>4.203198967134183</v>
      </c>
      <c r="Y46" s="53">
        <f>data78!Y76</f>
        <v>2.1374045801526798E-2</v>
      </c>
      <c r="Z46" s="53">
        <f>filter!J76</f>
        <v>1.1976056850418799</v>
      </c>
      <c r="AA46" s="53">
        <f>(filter!J76-AVERAGE(filter!$J$2:$J$179))</f>
        <v>-2.830602866075989</v>
      </c>
      <c r="AB46" s="53">
        <f>(filter!J76-filter!BB76)</f>
        <v>-3.3859548627026466</v>
      </c>
      <c r="AC46" s="53">
        <f>(filter!J76-filter!Y76)</f>
        <v>-0.62634046784598274</v>
      </c>
      <c r="AD46" s="53">
        <f>filter!K76</f>
        <v>5.25</v>
      </c>
      <c r="AE46" s="53">
        <f>(filter!K76-AVERAGE(filter!$K$2:$K$179))</f>
        <v>0.50717067915216418</v>
      </c>
      <c r="AF46" s="53">
        <f>(filter!K76-filter!BC76)</f>
        <v>-0.54116570076549486</v>
      </c>
      <c r="AG46" s="53">
        <f>(filter!K76-filter!Z76)</f>
        <v>0.11551544383127599</v>
      </c>
      <c r="AH46" s="53">
        <f>filter!O76</f>
        <v>3.3055555555555554</v>
      </c>
      <c r="AI46" s="53">
        <f>(filter!O76-AVERAGE(filter!$O$2:$O$179))</f>
        <v>-0.66211195442096926</v>
      </c>
      <c r="AJ46" s="53">
        <f>(filter!O76-filter!BD76)</f>
        <v>-1.5723556818783724</v>
      </c>
      <c r="AK46" s="53">
        <f>(filter!O76-filter!AD76)</f>
        <v>-0.31503370944337705</v>
      </c>
      <c r="AL46" s="53">
        <f>data78!AL76</f>
        <v>5.566759278489533</v>
      </c>
      <c r="AM46" s="53">
        <f>data78!AM76</f>
        <v>6.8677506586538968</v>
      </c>
      <c r="AN46" s="53">
        <f>(filter!L76-filter!AA76)*100</f>
        <v>-1.3369618843453779</v>
      </c>
      <c r="AO46" s="53">
        <f>(filter!M76-filter!AB76)*100</f>
        <v>0.22867155045283027</v>
      </c>
      <c r="AP46" s="53">
        <f>RBA!O89</f>
        <v>108.79607810388418</v>
      </c>
      <c r="AQ46" s="53">
        <f>RBA!Q89</f>
        <v>0.78546666666666665</v>
      </c>
      <c r="AR46" s="53">
        <f>RBA!P89</f>
        <v>9.1915077953926578E-3</v>
      </c>
      <c r="AS46" s="53">
        <f>RBA!R89</f>
        <v>1.2731285011033782</v>
      </c>
      <c r="AT46" s="53">
        <f t="shared" si="3"/>
        <v>-4.68947528693284</v>
      </c>
      <c r="AU46" s="53">
        <f t="shared" si="0"/>
        <v>0.24147725800271458</v>
      </c>
      <c r="AV46" s="53">
        <f>RBA!T89*100</f>
        <v>2.7764401684038376E-2</v>
      </c>
      <c r="AW46" s="53">
        <f>RBA!U89*100</f>
        <v>-0.68935165459490522</v>
      </c>
      <c r="AX46" s="53">
        <f t="shared" si="4"/>
        <v>0.200209278654294</v>
      </c>
      <c r="AY46" s="53">
        <f t="shared" si="5"/>
        <v>-0.7377125628470379</v>
      </c>
      <c r="AZ46" s="53">
        <f>filter2!O46</f>
        <v>10.941935738332674</v>
      </c>
      <c r="BA46" s="53">
        <f>filter2!AC46</f>
        <v>10.977831443484515</v>
      </c>
      <c r="BB46" s="53">
        <f>(filter2!O46-filter2!AC46)*100</f>
        <v>-3.5895705151840929</v>
      </c>
      <c r="BC46" s="53">
        <f>data78!AZ76</f>
        <v>1.3635603113553501</v>
      </c>
      <c r="BD46" s="53">
        <f>data78!BA76</f>
        <v>1.577537218842906</v>
      </c>
    </row>
    <row r="47" spans="1:56">
      <c r="A47" s="31">
        <v>35430</v>
      </c>
      <c r="B47" s="53">
        <f>filter!E77</f>
        <v>6.6023333333333332</v>
      </c>
      <c r="C47" s="53">
        <f>(RBA!B90-AVERAGE(RBA!$B$11:$B$192))</f>
        <v>-0.39436630036629783</v>
      </c>
      <c r="D47" s="53">
        <f>(filter!E77-filter!AY77)</f>
        <v>-1.4243419846960039</v>
      </c>
      <c r="E47" s="52">
        <f>(filter!E77-filter!T77)</f>
        <v>0.86769693717281093</v>
      </c>
      <c r="F47" s="52">
        <f>filter!F77</f>
        <v>6.4266666666666667</v>
      </c>
      <c r="G47" s="53">
        <f>(RBA!C90-AVERAGE(RBA!$C$11:$C$192))</f>
        <v>-0.83503946450374844</v>
      </c>
      <c r="H47" s="53">
        <f>(filter!F77-filter!AZ77)</f>
        <v>-1.8685477700806432</v>
      </c>
      <c r="I47" s="53">
        <f>(filter!F77-filter!U77)</f>
        <v>0.6120232763138338</v>
      </c>
      <c r="J47" s="53">
        <f>data78!J77</f>
        <v>12.43711293537099</v>
      </c>
      <c r="K47" s="53">
        <f>data78!K77</f>
        <v>12.442930753317683</v>
      </c>
      <c r="L47" s="53">
        <f>(filter!B77-filter!Q77)*100</f>
        <v>-0.58178179466921165</v>
      </c>
      <c r="M47" s="53">
        <f>data78!M77</f>
        <v>11.766768914800736</v>
      </c>
      <c r="N47" s="53">
        <f>data78!N77</f>
        <v>11.778877089341618</v>
      </c>
      <c r="O47" s="53">
        <f>(filter!C77-filter!R77)*100</f>
        <v>-1.2108174540882644</v>
      </c>
      <c r="P47" s="53">
        <f>data78!P77</f>
        <v>4.1009891049407692</v>
      </c>
      <c r="Q47" s="53">
        <f>(filter!D77-filter!S77)*100</f>
        <v>3.5546863318741906</v>
      </c>
      <c r="R47" s="53">
        <f>data78!R77</f>
        <v>4.0020874750774214</v>
      </c>
      <c r="S47" s="53">
        <f>data78!S77</f>
        <v>7.9583188041210118E-3</v>
      </c>
      <c r="T47" s="53">
        <f>filter!I77</f>
        <v>2.0022289066828369</v>
      </c>
      <c r="U47" s="53">
        <f>(filter!I77-AVERAGE(filter!$I$2:$I$179))</f>
        <v>-2.0914187015256118</v>
      </c>
      <c r="V47" s="53">
        <f>(filter!I77-filter!BA77)</f>
        <v>-2.5280072519348549</v>
      </c>
      <c r="W47" s="53">
        <f>(filter!I77-filter!X77)</f>
        <v>0.53971741399878992</v>
      </c>
      <c r="X47" s="53">
        <f>data78!X77</f>
        <v>4.2046926193909657</v>
      </c>
      <c r="Y47" s="53">
        <f>data78!Y77</f>
        <v>1.5151515151515138E-2</v>
      </c>
      <c r="Z47" s="53">
        <f>filter!J77</f>
        <v>0.59746090271326002</v>
      </c>
      <c r="AA47" s="53">
        <f>(filter!J77-AVERAGE(filter!$J$2:$J$179))</f>
        <v>-3.4307476484046089</v>
      </c>
      <c r="AB47" s="53">
        <f>(filter!J77-filter!BB77)</f>
        <v>-3.9477995073328764</v>
      </c>
      <c r="AC47" s="53">
        <f>(filter!J77-filter!Y77)</f>
        <v>-1.1955494743300892</v>
      </c>
      <c r="AD47" s="53">
        <f>filter!K77</f>
        <v>5.25</v>
      </c>
      <c r="AE47" s="53">
        <f>(filter!K77-AVERAGE(filter!$K$2:$K$179))</f>
        <v>0.50717067915216418</v>
      </c>
      <c r="AF47" s="53">
        <f>(filter!K77-filter!BC77)</f>
        <v>-0.46886664008151779</v>
      </c>
      <c r="AG47" s="53">
        <f>(filter!K77-filter!Z77)</f>
        <v>7.1044920663983824E-2</v>
      </c>
      <c r="AH47" s="53">
        <f>filter!O77</f>
        <v>2.9444444444444442</v>
      </c>
      <c r="AI47" s="53">
        <f>(filter!O77-AVERAGE(filter!$O$2:$O$179))</f>
        <v>-1.0232230655320804</v>
      </c>
      <c r="AJ47" s="53">
        <f>(filter!O77-filter!BD77)</f>
        <v>-1.8706913635096627</v>
      </c>
      <c r="AK47" s="53">
        <f>(filter!O77-filter!AD77)</f>
        <v>-0.62502885413942666</v>
      </c>
      <c r="AL47" s="53">
        <f>data78!AL77</f>
        <v>5.6135221893111353</v>
      </c>
      <c r="AM47" s="53">
        <f>data78!AM77</f>
        <v>6.8969015902240542</v>
      </c>
      <c r="AN47" s="53">
        <f>(filter!L77-filter!AA77)*100</f>
        <v>0.69683502160078348</v>
      </c>
      <c r="AO47" s="53">
        <f>(filter!M77-filter!AB77)*100</f>
        <v>1.2490395083585959</v>
      </c>
      <c r="AP47" s="53">
        <f>RBA!O90</f>
        <v>110.75107004754166</v>
      </c>
      <c r="AQ47" s="53">
        <f>RBA!Q90</f>
        <v>0.79969999999999997</v>
      </c>
      <c r="AR47" s="53">
        <f>RBA!P90</f>
        <v>9.0292581333140543E-3</v>
      </c>
      <c r="AS47" s="53">
        <f>RBA!R90</f>
        <v>1.2504689258471928</v>
      </c>
      <c r="AT47" s="53">
        <f t="shared" si="3"/>
        <v>-4.7072850707073881</v>
      </c>
      <c r="AU47" s="53">
        <f t="shared" si="0"/>
        <v>0.22351862164429293</v>
      </c>
      <c r="AV47" s="53">
        <f>RBA!T90*100</f>
        <v>-1.7809783774548116</v>
      </c>
      <c r="AW47" s="53">
        <f>RBA!U90*100</f>
        <v>1.7958636358421627</v>
      </c>
      <c r="AX47" s="53">
        <f t="shared" si="4"/>
        <v>-1.608533500484556</v>
      </c>
      <c r="AY47" s="53">
        <f t="shared" si="5"/>
        <v>1.7475027275900299</v>
      </c>
      <c r="AZ47" s="53">
        <f>filter2!O47</f>
        <v>10.962140321867533</v>
      </c>
      <c r="BA47" s="53">
        <f>filter2!AC47</f>
        <v>10.986304760765362</v>
      </c>
      <c r="BB47" s="53">
        <f>(filter2!O47-filter2!AC47)*100</f>
        <v>-2.4164438897829044</v>
      </c>
      <c r="BC47" s="53">
        <f>data78!AZ77</f>
        <v>1.4088295699201696</v>
      </c>
      <c r="BD47" s="53">
        <f>data78!BA77</f>
        <v>4.5269258564819559</v>
      </c>
    </row>
    <row r="48" spans="1:56">
      <c r="A48" s="31">
        <v>35520</v>
      </c>
      <c r="B48" s="53">
        <f>filter!E78</f>
        <v>6.0270000000000001</v>
      </c>
      <c r="C48" s="53">
        <f>(RBA!B91-AVERAGE(RBA!$B$11:$B$192))</f>
        <v>-0.96969963369963086</v>
      </c>
      <c r="D48" s="53">
        <f>(filter!E78-filter!AY78)</f>
        <v>-1.9206531762860077</v>
      </c>
      <c r="E48" s="52">
        <f>(filter!E78-filter!T78)</f>
        <v>0.35645594205704256</v>
      </c>
      <c r="F48" s="52">
        <f>filter!F78</f>
        <v>5.9266666666666667</v>
      </c>
      <c r="G48" s="53">
        <f>(RBA!C91-AVERAGE(RBA!$C$11:$C$192))</f>
        <v>-1.3350394645037484</v>
      </c>
      <c r="H48" s="53">
        <f>(filter!F78-filter!AZ78)</f>
        <v>-2.2870797493282486</v>
      </c>
      <c r="I48" s="53">
        <f>(filter!F78-filter!U78)</f>
        <v>0.17996433203573492</v>
      </c>
      <c r="J48" s="53">
        <f>data78!J78</f>
        <v>12.443284768763254</v>
      </c>
      <c r="K48" s="53">
        <f>data78!K78</f>
        <v>12.453240109455214</v>
      </c>
      <c r="L48" s="53">
        <f>(filter!B78-filter!Q78)*100</f>
        <v>-0.9955340691959691</v>
      </c>
      <c r="M48" s="53">
        <f>data78!M78</f>
        <v>11.776489010013201</v>
      </c>
      <c r="N48" s="53">
        <f>data78!N78</f>
        <v>11.788768877313572</v>
      </c>
      <c r="O48" s="53">
        <f>(filter!C78-filter!R78)*100</f>
        <v>-1.227986730037145</v>
      </c>
      <c r="P48" s="53">
        <f>data78!P78</f>
        <v>4.1026433650367959</v>
      </c>
      <c r="Q48" s="53">
        <f>(filter!D78-filter!S78)*100</f>
        <v>3.5995763047417029</v>
      </c>
      <c r="R48" s="53">
        <f>data78!R78</f>
        <v>4.0048266060379207</v>
      </c>
      <c r="S48" s="53">
        <f>data78!S78</f>
        <v>1.4198066027825362E-2</v>
      </c>
      <c r="T48" s="53">
        <f>filter!I78</f>
        <v>1.0956523841998576</v>
      </c>
      <c r="U48" s="53">
        <f>(filter!I78-AVERAGE(filter!$I$2:$I$179))</f>
        <v>-2.9979952240085912</v>
      </c>
      <c r="V48" s="53">
        <f>(filter!I78-filter!BA78)</f>
        <v>-3.4022438817949276</v>
      </c>
      <c r="W48" s="53">
        <f>(filter!I78-filter!X78)</f>
        <v>-0.38918162191369299</v>
      </c>
      <c r="X48" s="53">
        <f>data78!X78</f>
        <v>4.2061840439776361</v>
      </c>
      <c r="Y48" s="53">
        <f>data78!Y78</f>
        <v>1.3595166163141936E-2</v>
      </c>
      <c r="Z48" s="53">
        <f>filter!J78</f>
        <v>0.59656983466795932</v>
      </c>
      <c r="AA48" s="53">
        <f>(filter!J78-AVERAGE(filter!$J$2:$J$179))</f>
        <v>-3.4316387164499096</v>
      </c>
      <c r="AB48" s="53">
        <f>(filter!J78-filter!BB78)</f>
        <v>-3.9103904376797862</v>
      </c>
      <c r="AC48" s="53">
        <f>(filter!J78-filter!Y78)</f>
        <v>-1.1799679335325097</v>
      </c>
      <c r="AD48" s="53">
        <f>filter!K78</f>
        <v>5.333333333333333</v>
      </c>
      <c r="AE48" s="53">
        <f>(filter!K78-AVERAGE(filter!$K$2:$K$179))</f>
        <v>0.59050401248549722</v>
      </c>
      <c r="AF48" s="53">
        <f>(filter!K78-filter!BC78)</f>
        <v>-0.31323424606420858</v>
      </c>
      <c r="AG48" s="53">
        <f>(filter!K78-filter!Z78)</f>
        <v>0.11891351760706481</v>
      </c>
      <c r="AH48" s="53">
        <f>filter!O78</f>
        <v>2.9444444444444442</v>
      </c>
      <c r="AI48" s="53">
        <f>(filter!O78-AVERAGE(filter!$O$2:$O$179))</f>
        <v>-1.0232230655320804</v>
      </c>
      <c r="AJ48" s="53">
        <f>(filter!O78-filter!BD78)</f>
        <v>-1.8079159340298419</v>
      </c>
      <c r="AK48" s="53">
        <f>(filter!O78-filter!AD78)</f>
        <v>-0.57877370094949843</v>
      </c>
      <c r="AL48" s="53">
        <f>data78!AL78</f>
        <v>5.6387496091283511</v>
      </c>
      <c r="AM48" s="53">
        <f>data78!AM78</f>
        <v>6.9168735806266648</v>
      </c>
      <c r="AN48" s="53">
        <f>(filter!L78-filter!AA78)*100</f>
        <v>0.57914194295394239</v>
      </c>
      <c r="AO48" s="53">
        <f>(filter!M78-filter!AB78)*100</f>
        <v>1.3432426190428615</v>
      </c>
      <c r="AP48" s="53">
        <f>RBA!O91</f>
        <v>111.8690638277283</v>
      </c>
      <c r="AQ48" s="53">
        <f>RBA!Q91</f>
        <v>0.77476666666666671</v>
      </c>
      <c r="AR48" s="53">
        <f>RBA!P91</f>
        <v>8.9390217973035029E-3</v>
      </c>
      <c r="AS48" s="53">
        <f>RBA!R91</f>
        <v>1.2907111818612054</v>
      </c>
      <c r="AT48" s="53">
        <f t="shared" si="3"/>
        <v>-4.7173291144295115</v>
      </c>
      <c r="AU48" s="53">
        <f t="shared" si="0"/>
        <v>0.25519337022986505</v>
      </c>
      <c r="AV48" s="53">
        <f>RBA!T91*100</f>
        <v>-1.0044043722123419</v>
      </c>
      <c r="AW48" s="53">
        <f>RBA!U91*100</f>
        <v>-3.167474858557223</v>
      </c>
      <c r="AX48" s="53">
        <f t="shared" si="4"/>
        <v>-0.83195949524208634</v>
      </c>
      <c r="AY48" s="53">
        <f t="shared" si="5"/>
        <v>-3.2158357668093558</v>
      </c>
      <c r="AZ48" s="53">
        <f>filter2!O48</f>
        <v>11.001739776388682</v>
      </c>
      <c r="BA48" s="53">
        <f>filter2!AC48</f>
        <v>10.994853922494215</v>
      </c>
      <c r="BB48" s="53">
        <f>(filter2!O48-filter2!AC48)*100</f>
        <v>0.68858538944667202</v>
      </c>
      <c r="BC48" s="53">
        <f>data78!AZ78</f>
        <v>1.432565565150715</v>
      </c>
      <c r="BD48" s="53">
        <f>data78!BA78</f>
        <v>2.373599523054537</v>
      </c>
    </row>
    <row r="49" spans="1:56">
      <c r="A49" s="31">
        <v>35611</v>
      </c>
      <c r="B49" s="53">
        <f>filter!E79</f>
        <v>5.844666666666666</v>
      </c>
      <c r="C49" s="53">
        <f>(RBA!B92-AVERAGE(RBA!$B$11:$B$192))</f>
        <v>-1.152032967032965</v>
      </c>
      <c r="D49" s="53">
        <f>(filter!E79-filter!AY79)</f>
        <v>-2.0239643678760117</v>
      </c>
      <c r="E49" s="52">
        <f>(filter!E79-filter!T79)</f>
        <v>0.23866006741576751</v>
      </c>
      <c r="F49" s="52">
        <f>filter!F79</f>
        <v>5.753333333333333</v>
      </c>
      <c r="G49" s="53">
        <f>(RBA!C92-AVERAGE(RBA!$C$11:$C$192))</f>
        <v>-1.5083727978370822</v>
      </c>
      <c r="H49" s="53">
        <f>(filter!F79-filter!AZ79)</f>
        <v>-2.3789450619091861</v>
      </c>
      <c r="I49" s="53">
        <f>(filter!F79-filter!U79)</f>
        <v>7.3787872121537035E-2</v>
      </c>
      <c r="J49" s="53">
        <f>data78!J79</f>
        <v>12.472585982985422</v>
      </c>
      <c r="K49" s="53">
        <f>data78!K79</f>
        <v>12.46358009131718</v>
      </c>
      <c r="L49" s="53">
        <f>(filter!B79-filter!Q79)*100</f>
        <v>0.90058916682416168</v>
      </c>
      <c r="M49" s="53">
        <f>data78!M79</f>
        <v>11.79257788588286</v>
      </c>
      <c r="N49" s="53">
        <f>data78!N79</f>
        <v>11.798841861250219</v>
      </c>
      <c r="O49" s="53">
        <f>(filter!C79-filter!R79)*100</f>
        <v>-0.62639753673590093</v>
      </c>
      <c r="P49" s="53">
        <f>data78!P79</f>
        <v>4.1108738641733114</v>
      </c>
      <c r="Q49" s="53">
        <f>(filter!D79-filter!S79)*100</f>
        <v>4.3207796465162041</v>
      </c>
      <c r="R49" s="53">
        <f>data78!R79</f>
        <v>4.0005582901670467</v>
      </c>
      <c r="S49" s="53">
        <f>data78!S79</f>
        <v>1.1694616328510321E-3</v>
      </c>
      <c r="T49" s="53">
        <f>filter!I79</f>
        <v>-1.7073263483496748</v>
      </c>
      <c r="U49" s="53">
        <f>(filter!I79-AVERAGE(filter!$I$2:$I$179))</f>
        <v>-5.8009739565581233</v>
      </c>
      <c r="V49" s="53">
        <f>(filter!I79-filter!BA79)</f>
        <v>-6.1728827217215532</v>
      </c>
      <c r="W49" s="53">
        <f>(filter!I79-filter!X79)</f>
        <v>-3.2243058224575822</v>
      </c>
      <c r="X49" s="53">
        <f>data78!X79</f>
        <v>4.203198967134183</v>
      </c>
      <c r="Y49" s="53">
        <f>data78!Y79</f>
        <v>2.9985007496251548E-3</v>
      </c>
      <c r="Z49" s="53">
        <f>filter!J79</f>
        <v>-1.1940307373812697</v>
      </c>
      <c r="AA49" s="53">
        <f>(filter!J79-AVERAGE(filter!$J$2:$J$179))</f>
        <v>-5.2222392884991384</v>
      </c>
      <c r="AB49" s="53">
        <f>(filter!J79-filter!BB79)</f>
        <v>-5.6626908720306259</v>
      </c>
      <c r="AC49" s="53">
        <f>(filter!J79-filter!Y79)</f>
        <v>-2.9718352082135469</v>
      </c>
      <c r="AD49" s="53">
        <f>filter!K79</f>
        <v>5.5</v>
      </c>
      <c r="AE49" s="53">
        <f>(filter!K79-AVERAGE(filter!$K$2:$K$179))</f>
        <v>0.75717067915216418</v>
      </c>
      <c r="AF49" s="53">
        <f>(filter!K79-filter!BC79)</f>
        <v>-7.4268518713565435E-2</v>
      </c>
      <c r="AG49" s="53">
        <f>(filter!K79-filter!Z79)</f>
        <v>0.26026320482056597</v>
      </c>
      <c r="AH49" s="53">
        <f>filter!O79</f>
        <v>3.0277777777777781</v>
      </c>
      <c r="AI49" s="53">
        <f>(filter!O79-AVERAGE(filter!$O$2:$O$179))</f>
        <v>-0.9398897321987465</v>
      </c>
      <c r="AJ49" s="53">
        <f>(filter!O79-filter!BD79)</f>
        <v>-1.6618071712166871</v>
      </c>
      <c r="AK49" s="53">
        <f>(filter!O79-filter!AD79)</f>
        <v>-0.45355865692404107</v>
      </c>
      <c r="AL49" s="53">
        <f>data78!AL79</f>
        <v>5.6744291846289086</v>
      </c>
      <c r="AM49" s="53">
        <f>data78!AM79</f>
        <v>6.9368780638518235</v>
      </c>
      <c r="AN49" s="53">
        <f>(filter!L79-filter!AA79)*100</f>
        <v>1.5057404388211459</v>
      </c>
      <c r="AO49" s="53">
        <f>(filter!M79-filter!AB79)*100</f>
        <v>1.4340136801444636</v>
      </c>
      <c r="AP49" s="53">
        <f>RBA!O92</f>
        <v>110.83212410102898</v>
      </c>
      <c r="AQ49" s="53">
        <f>RBA!Q92</f>
        <v>0.76263333333333339</v>
      </c>
      <c r="AR49" s="53">
        <f>RBA!P92</f>
        <v>9.0226548314498636E-3</v>
      </c>
      <c r="AS49" s="53">
        <f>RBA!R92</f>
        <v>1.3112461208968922</v>
      </c>
      <c r="AT49" s="53">
        <f t="shared" si="3"/>
        <v>-4.7080166610016247</v>
      </c>
      <c r="AU49" s="53">
        <f t="shared" si="0"/>
        <v>0.27097792239941226</v>
      </c>
      <c r="AV49" s="53">
        <f>RBA!T92*100</f>
        <v>0.93124534278867799</v>
      </c>
      <c r="AW49" s="53">
        <f>RBA!U92*100</f>
        <v>-1.5784552169547217</v>
      </c>
      <c r="AX49" s="53">
        <f t="shared" si="4"/>
        <v>1.1036902197589336</v>
      </c>
      <c r="AY49" s="53">
        <f t="shared" si="5"/>
        <v>-1.6268161252068545</v>
      </c>
      <c r="AZ49" s="53">
        <f>filter2!O49</f>
        <v>11.023189221977308</v>
      </c>
      <c r="BA49" s="53">
        <f>filter2!AC49</f>
        <v>11.003417964422917</v>
      </c>
      <c r="BB49" s="53">
        <f>(filter2!O49-filter2!AC49)*100</f>
        <v>1.9771257554390687</v>
      </c>
      <c r="BC49" s="53">
        <f>data78!AZ79</f>
        <v>1.4712302174947256</v>
      </c>
      <c r="BD49" s="53">
        <f>data78!BA79</f>
        <v>3.8664652344010619</v>
      </c>
    </row>
    <row r="50" spans="1:56">
      <c r="A50" s="31">
        <v>35703</v>
      </c>
      <c r="B50" s="53">
        <f>filter!E80</f>
        <v>5.1339999999999995</v>
      </c>
      <c r="C50" s="53">
        <f>(RBA!B93-AVERAGE(RBA!$B$11:$B$192))</f>
        <v>-1.8626996336996315</v>
      </c>
      <c r="D50" s="53">
        <f>(filter!E80-filter!AY80)</f>
        <v>-2.6556088927993482</v>
      </c>
      <c r="E50" s="52">
        <f>(filter!E80-filter!T80)</f>
        <v>-0.40828768203879839</v>
      </c>
      <c r="F50" s="52">
        <f>filter!F80</f>
        <v>4.9533333333333331</v>
      </c>
      <c r="G50" s="53">
        <f>(RBA!C93-AVERAGE(RBA!$C$11:$C$192))</f>
        <v>-2.308372797837082</v>
      </c>
      <c r="H50" s="53">
        <f>(filter!F80-filter!AZ80)</f>
        <v>-3.0974770411567931</v>
      </c>
      <c r="I50" s="53">
        <f>(filter!F80-filter!U80)</f>
        <v>-0.66124152772120848</v>
      </c>
      <c r="J50" s="53">
        <f>data78!J80</f>
        <v>12.47399451478586</v>
      </c>
      <c r="K50" s="53">
        <f>data78!K80</f>
        <v>12.473918989223657</v>
      </c>
      <c r="L50" s="53">
        <f>(filter!B80-filter!Q80)*100</f>
        <v>7.5525562202471974E-3</v>
      </c>
      <c r="M50" s="53">
        <f>data78!M80</f>
        <v>11.807183369170861</v>
      </c>
      <c r="N50" s="53">
        <f>data78!N80</f>
        <v>11.809071280831757</v>
      </c>
      <c r="O50" s="53">
        <f>(filter!C80-filter!R80)*100</f>
        <v>-0.188791166089608</v>
      </c>
      <c r="P50" s="53">
        <f>data78!P80</f>
        <v>4.1108738641733114</v>
      </c>
      <c r="Q50" s="53">
        <f>(filter!D80-filter!S80)*100</f>
        <v>4.2367570384224784</v>
      </c>
      <c r="R50" s="53">
        <f>data78!R80</f>
        <v>4.0060183155531375</v>
      </c>
      <c r="S50" s="53">
        <f>data78!S80</f>
        <v>8.9764616878496017E-3</v>
      </c>
      <c r="T50" s="53">
        <f>filter!I80</f>
        <v>2.1840101544364106</v>
      </c>
      <c r="U50" s="53">
        <f>(filter!I80-AVERAGE(filter!$I$2:$I$179))</f>
        <v>-1.9096374537720382</v>
      </c>
      <c r="V50" s="53">
        <f>(filter!I80-filter!BA80)</f>
        <v>-2.2492063263125606</v>
      </c>
      <c r="W50" s="53">
        <f>(filter!I80-filter!X80)</f>
        <v>0.62366314352096919</v>
      </c>
      <c r="X50" s="53">
        <f>data78!X80</f>
        <v>4.1987045775463434</v>
      </c>
      <c r="Y50" s="53">
        <f>data78!Y80</f>
        <v>-4.48430493273555E-3</v>
      </c>
      <c r="Z50" s="53">
        <f>filter!J80</f>
        <v>-1.7977558351357752</v>
      </c>
      <c r="AA50" s="53">
        <f>(filter!J80-AVERAGE(filter!$J$2:$J$179))</f>
        <v>-5.8259643862536441</v>
      </c>
      <c r="AB50" s="53">
        <f>(filter!J80-filter!BB80)</f>
        <v>-6.2281158320867407</v>
      </c>
      <c r="AC50" s="53">
        <f>(filter!J80-filter!Y80)</f>
        <v>-3.5971049845891452</v>
      </c>
      <c r="AD50" s="53">
        <f>filter!K80</f>
        <v>5.5</v>
      </c>
      <c r="AE50" s="53">
        <f>(filter!K80-AVERAGE(filter!$K$2:$K$179))</f>
        <v>0.75717067915216418</v>
      </c>
      <c r="AF50" s="53">
        <f>(filter!K80-filter!BC80)</f>
        <v>-1.969458029589255E-3</v>
      </c>
      <c r="AG50" s="53">
        <f>(filter!K80-filter!Z80)</f>
        <v>0.24616163151602866</v>
      </c>
      <c r="AH50" s="53">
        <f>filter!O80</f>
        <v>3.0833333333333335</v>
      </c>
      <c r="AI50" s="53">
        <f>(filter!O80-AVERAGE(filter!$O$2:$O$179))</f>
        <v>-0.88433417664319114</v>
      </c>
      <c r="AJ50" s="53">
        <f>(filter!O80-filter!BD80)</f>
        <v>-1.5434761861813109</v>
      </c>
      <c r="AK50" s="53">
        <f>(filter!O80-filter!AD80)</f>
        <v>-0.35964572888374535</v>
      </c>
      <c r="AL50" s="53">
        <f>data78!AL80</f>
        <v>5.7139077077048377</v>
      </c>
      <c r="AM50" s="53">
        <f>data78!AM80</f>
        <v>6.9478217881952204</v>
      </c>
      <c r="AN50" s="53">
        <f>(filter!L80-filter!AA80)*100</f>
        <v>2.8079646250253276</v>
      </c>
      <c r="AO50" s="53">
        <f>(filter!M80-filter!AB80)*100</f>
        <v>0.61277739322491698</v>
      </c>
      <c r="AP50" s="53">
        <f>RBA!O93</f>
        <v>108.31646277431997</v>
      </c>
      <c r="AQ50" s="53">
        <f>RBA!Q93</f>
        <v>0.7331333333333333</v>
      </c>
      <c r="AR50" s="53">
        <f>RBA!P93</f>
        <v>9.2322069460809911E-3</v>
      </c>
      <c r="AS50" s="53">
        <f>RBA!R93</f>
        <v>1.3640083659179776</v>
      </c>
      <c r="AT50" s="53">
        <f t="shared" si="3"/>
        <v>-4.6850571532976808</v>
      </c>
      <c r="AU50" s="53">
        <f t="shared" si="0"/>
        <v>0.31042769277341264</v>
      </c>
      <c r="AV50" s="53">
        <f>RBA!T93*100</f>
        <v>2.2959507703943949</v>
      </c>
      <c r="AW50" s="53">
        <f>RBA!U93*100</f>
        <v>-3.9449770374000384</v>
      </c>
      <c r="AX50" s="53">
        <f t="shared" si="4"/>
        <v>2.4683956473646504</v>
      </c>
      <c r="AY50" s="53">
        <f t="shared" si="5"/>
        <v>-3.9933379456521712</v>
      </c>
      <c r="AZ50" s="53">
        <f>filter2!O50</f>
        <v>11.027696110414601</v>
      </c>
      <c r="BA50" s="53">
        <f>filter2!AC50</f>
        <v>11.011940225961993</v>
      </c>
      <c r="BB50" s="53">
        <f>(filter2!O50-filter2!AC50)*100</f>
        <v>1.575588445260756</v>
      </c>
      <c r="BC50" s="53">
        <f>data78!AZ80</f>
        <v>1.5152031301584943</v>
      </c>
      <c r="BD50" s="53">
        <f>data78!BA80</f>
        <v>4.3972912663768682</v>
      </c>
    </row>
    <row r="51" spans="1:56">
      <c r="A51" s="31">
        <v>35795</v>
      </c>
      <c r="B51" s="53">
        <f>filter!E81</f>
        <v>5.0039999999999996</v>
      </c>
      <c r="C51" s="53">
        <f>(RBA!B94-AVERAGE(RBA!$B$11:$B$192))</f>
        <v>-1.9926996336996314</v>
      </c>
      <c r="D51" s="53">
        <f>(filter!E81-filter!AY81)</f>
        <v>-2.7065867510560171</v>
      </c>
      <c r="E51" s="52">
        <f>(filter!E81-filter!T81)</f>
        <v>-0.47680013080324191</v>
      </c>
      <c r="F51" s="52">
        <f>filter!F81</f>
        <v>4.95</v>
      </c>
      <c r="G51" s="53">
        <f>(RBA!C94-AVERAGE(RBA!$C$11:$C$192))</f>
        <v>-2.311706131170415</v>
      </c>
      <c r="H51" s="53">
        <f>(filter!F81-filter!AZ81)</f>
        <v>-3.0193423537377297</v>
      </c>
      <c r="I51" s="53">
        <f>(filter!F81-filter!U81)</f>
        <v>-0.60323874253836074</v>
      </c>
      <c r="J51" s="53">
        <f>data78!J81</f>
        <v>12.488363963941667</v>
      </c>
      <c r="K51" s="53">
        <f>data78!K81</f>
        <v>12.484230722177012</v>
      </c>
      <c r="L51" s="53">
        <f>(filter!B81-filter!Q81)*100</f>
        <v>0.41332417646557928</v>
      </c>
      <c r="M51" s="53">
        <f>data78!M81</f>
        <v>11.820910039759839</v>
      </c>
      <c r="N51" s="53">
        <f>data78!N81</f>
        <v>11.819428460753775</v>
      </c>
      <c r="O51" s="53">
        <f>(filter!C81-filter!R81)*100</f>
        <v>0.14815790060644929</v>
      </c>
      <c r="P51" s="53">
        <f>data78!P81</f>
        <v>4.1042948930752692</v>
      </c>
      <c r="Q51" s="53">
        <f>(filter!D81-filter!S81)*100</f>
        <v>3.50909529595409</v>
      </c>
      <c r="R51" s="53">
        <f>data78!R81</f>
        <v>4.0179014220382507</v>
      </c>
      <c r="S51" s="53">
        <f>data78!S81</f>
        <v>1.5939649161916591E-2</v>
      </c>
      <c r="T51" s="53">
        <f>filter!I81</f>
        <v>4.7532425940454219</v>
      </c>
      <c r="U51" s="53">
        <f>(filter!I81-AVERAGE(filter!$I$2:$I$179))</f>
        <v>0.65959498583697318</v>
      </c>
      <c r="V51" s="53">
        <f>(filter!I81-filter!BA81)</f>
        <v>0.35236600591935741</v>
      </c>
      <c r="W51" s="53">
        <f>(filter!I81-filter!X81)</f>
        <v>3.1389220543999823</v>
      </c>
      <c r="X51" s="53">
        <f>data78!X81</f>
        <v>4.2017030805426003</v>
      </c>
      <c r="Y51" s="53">
        <f>data78!Y81</f>
        <v>-2.9850746268657025E-3</v>
      </c>
      <c r="Z51" s="53">
        <f>filter!J81</f>
        <v>1.1994011985026531</v>
      </c>
      <c r="AA51" s="53">
        <f>(filter!J81-AVERAGE(filter!$J$2:$J$179))</f>
        <v>-2.8288073526152155</v>
      </c>
      <c r="AB51" s="53">
        <f>(filter!J81-filter!BB81)</f>
        <v>-3.1926586607499221</v>
      </c>
      <c r="AC51" s="53">
        <f>(filter!J81-filter!Y81)</f>
        <v>-0.64245187307055729</v>
      </c>
      <c r="AD51" s="53">
        <f>filter!K81</f>
        <v>5.5</v>
      </c>
      <c r="AE51" s="53">
        <f>(filter!K81-AVERAGE(filter!$K$2:$K$179))</f>
        <v>0.75717067915216418</v>
      </c>
      <c r="AF51" s="53">
        <f>(filter!K81-filter!BC81)</f>
        <v>7.0329602654387813E-2</v>
      </c>
      <c r="AG51" s="53">
        <f>(filter!K81-filter!Z81)</f>
        <v>0.24418044906865077</v>
      </c>
      <c r="AH51" s="53">
        <f>filter!O81</f>
        <v>3.2777777777777772</v>
      </c>
      <c r="AI51" s="53">
        <f>(filter!O81-AVERAGE(filter!$O$2:$O$179))</f>
        <v>-0.68988973219874739</v>
      </c>
      <c r="AJ51" s="53">
        <f>(filter!O81-filter!BD81)</f>
        <v>-1.2862563122570463</v>
      </c>
      <c r="AK51" s="53">
        <f>(filter!O81-filter!AD81)</f>
        <v>-0.12923567171094374</v>
      </c>
      <c r="AL51" s="53">
        <f>data78!AL81</f>
        <v>5.7495076290180096</v>
      </c>
      <c r="AM51" s="53">
        <f>data78!AM81</f>
        <v>6.962660990726266</v>
      </c>
      <c r="AN51" s="53">
        <f>(filter!L81-filter!AA81)*100</f>
        <v>3.7137734065994188</v>
      </c>
      <c r="AO51" s="53">
        <f>(filter!M81-filter!AB81)*100</f>
        <v>0.17501107866788601</v>
      </c>
      <c r="AP51" s="53">
        <f>RBA!O94</f>
        <v>111.18671862705006</v>
      </c>
      <c r="AQ51" s="53">
        <f>RBA!Q94</f>
        <v>0.67886666666666662</v>
      </c>
      <c r="AR51" s="53">
        <f>RBA!P94</f>
        <v>8.9938799557010667E-3</v>
      </c>
      <c r="AS51" s="53">
        <f>RBA!R94</f>
        <v>1.4730433074732399</v>
      </c>
      <c r="AT51" s="53">
        <f t="shared" si="3"/>
        <v>-4.7112109378762348</v>
      </c>
      <c r="AU51" s="53">
        <f t="shared" si="0"/>
        <v>0.38733053791268179</v>
      </c>
      <c r="AV51" s="53">
        <f>RBA!T94*100</f>
        <v>-2.6153784578553996</v>
      </c>
      <c r="AW51" s="53">
        <f>RBA!U94*100</f>
        <v>-7.6902845139269038</v>
      </c>
      <c r="AX51" s="53">
        <f t="shared" si="4"/>
        <v>-2.442933580885144</v>
      </c>
      <c r="AY51" s="53">
        <f t="shared" si="5"/>
        <v>-7.7386454221790366</v>
      </c>
      <c r="AZ51" s="53">
        <f>filter2!O51</f>
        <v>11.043844609837471</v>
      </c>
      <c r="BA51" s="53">
        <f>filter2!AC51</f>
        <v>11.02037640355794</v>
      </c>
      <c r="BB51" s="53">
        <f>(filter2!O51-filter2!AC51)*100</f>
        <v>2.3468206279531501</v>
      </c>
      <c r="BC51" s="53">
        <f>data78!AZ81</f>
        <v>1.5478045484754093</v>
      </c>
      <c r="BD51" s="53">
        <f>data78!BA81</f>
        <v>3.2601418316914987</v>
      </c>
    </row>
    <row r="52" spans="1:56">
      <c r="A52" s="31">
        <v>35885</v>
      </c>
      <c r="B52" s="53">
        <f>filter!E82</f>
        <v>4.9933333333333332</v>
      </c>
      <c r="C52" s="53">
        <f>(RBA!B95-AVERAGE(RBA!$B$11:$B$192))</f>
        <v>-2.0033663003662978</v>
      </c>
      <c r="D52" s="53">
        <f>(filter!E82-filter!AY82)</f>
        <v>-2.6382312759793534</v>
      </c>
      <c r="E52" s="52">
        <f>(filter!E82-filter!T82)</f>
        <v>-0.42936825690620495</v>
      </c>
      <c r="F52" s="52">
        <f>filter!F82</f>
        <v>4.9733333333333336</v>
      </c>
      <c r="G52" s="53">
        <f>(RBA!C95-AVERAGE(RBA!$C$11:$C$192))</f>
        <v>-2.2883727978370816</v>
      </c>
      <c r="H52" s="53">
        <f>(filter!F82-filter!AZ82)</f>
        <v>-2.9145409996520018</v>
      </c>
      <c r="I52" s="53">
        <f>(filter!F82-filter!U82)</f>
        <v>-0.52323870475428436</v>
      </c>
      <c r="J52" s="53">
        <f>data78!J82</f>
        <v>12.495063860680583</v>
      </c>
      <c r="K52" s="53">
        <f>data78!K82</f>
        <v>12.494489256383082</v>
      </c>
      <c r="L52" s="53">
        <f>(filter!B82-filter!Q82)*100</f>
        <v>5.7460429750122444E-2</v>
      </c>
      <c r="M52" s="53">
        <f>data78!M82</f>
        <v>11.823838106137158</v>
      </c>
      <c r="N52" s="53">
        <f>data78!N82</f>
        <v>11.829883545767069</v>
      </c>
      <c r="O52" s="53">
        <f>(filter!C82-filter!R82)*100</f>
        <v>-0.60454396299114421</v>
      </c>
      <c r="P52" s="53">
        <f>data78!P82</f>
        <v>4.0876555740713041</v>
      </c>
      <c r="Q52" s="53">
        <f>(filter!D82-filter!S82)*100</f>
        <v>1.7834427768202765</v>
      </c>
      <c r="R52" s="53">
        <f>data78!R82</f>
        <v>4.0181434863064096</v>
      </c>
      <c r="S52" s="53">
        <f>data78!S82</f>
        <v>1.3405944833451588E-2</v>
      </c>
      <c r="T52" s="53">
        <f>filter!I82</f>
        <v>9.682570726340696E-2</v>
      </c>
      <c r="U52" s="53">
        <f>(filter!I82-AVERAGE(filter!$I$2:$I$179))</f>
        <v>-3.9968219009450419</v>
      </c>
      <c r="V52" s="53">
        <f>(filter!I82-filter!BA82)</f>
        <v>-4.271710988239751</v>
      </c>
      <c r="W52" s="53">
        <f>(filter!I82-filter!X82)</f>
        <v>-1.5818480656084837</v>
      </c>
      <c r="X52" s="53">
        <f>data78!X82</f>
        <v>4.2046926193909657</v>
      </c>
      <c r="Y52" s="53">
        <f>data78!Y82</f>
        <v>-1.4903129657226621E-3</v>
      </c>
      <c r="Z52" s="53">
        <f>filter!J82</f>
        <v>1.1958155393463943</v>
      </c>
      <c r="AA52" s="53">
        <f>(filter!J82-AVERAGE(filter!$J$2:$J$179))</f>
        <v>-2.8323930117714746</v>
      </c>
      <c r="AB52" s="53">
        <f>(filter!J82-filter!BB82)</f>
        <v>-3.1579441822077912</v>
      </c>
      <c r="AC52" s="53">
        <f>(filter!J82-filter!Y82)</f>
        <v>-0.70793377473949803</v>
      </c>
      <c r="AD52" s="53">
        <f>filter!K82</f>
        <v>5.5</v>
      </c>
      <c r="AE52" s="53">
        <f>(filter!K82-AVERAGE(filter!$K$2:$K$179))</f>
        <v>0.75717067915216418</v>
      </c>
      <c r="AF52" s="53">
        <f>(filter!K82-filter!BC82)</f>
        <v>0.14262866333836399</v>
      </c>
      <c r="AG52" s="53">
        <f>(filter!K82-filter!Z82)</f>
        <v>0.25507079116726761</v>
      </c>
      <c r="AH52" s="53">
        <f>filter!O82</f>
        <v>3.5833333333333335</v>
      </c>
      <c r="AI52" s="53">
        <f>(filter!O82-AVERAGE(filter!$O$2:$O$179))</f>
        <v>-0.38433417664319114</v>
      </c>
      <c r="AJ52" s="53">
        <f>(filter!O82-filter!BD82)</f>
        <v>-0.9179253272216692</v>
      </c>
      <c r="AK52" s="53">
        <f>(filter!O82-filter!AD82)</f>
        <v>0.211251093848142</v>
      </c>
      <c r="AL52" s="53">
        <f>data78!AL82</f>
        <v>5.7577465327105983</v>
      </c>
      <c r="AM52" s="53">
        <f>data78!AM82</f>
        <v>6.9767616170450806</v>
      </c>
      <c r="AN52" s="53">
        <f>(filter!L82-filter!AA82)*100</f>
        <v>1.8688840587162581</v>
      </c>
      <c r="AO52" s="53">
        <f>(filter!M82-filter!AB82)*100</f>
        <v>-0.34322007594234094</v>
      </c>
      <c r="AP52" s="53">
        <f>RBA!O95</f>
        <v>117.16365642119418</v>
      </c>
      <c r="AQ52" s="53">
        <f>RBA!Q95</f>
        <v>0.6690666666666667</v>
      </c>
      <c r="AR52" s="53">
        <f>RBA!P95</f>
        <v>8.5350699230918349E-3</v>
      </c>
      <c r="AS52" s="53">
        <f>RBA!R95</f>
        <v>1.4946193702670385</v>
      </c>
      <c r="AT52" s="53">
        <f t="shared" si="3"/>
        <v>-4.763571730257067</v>
      </c>
      <c r="AU52" s="53">
        <f t="shared" si="0"/>
        <v>0.40187157259803413</v>
      </c>
      <c r="AV52" s="53">
        <f>RBA!T95*100</f>
        <v>-5.2360792380832244</v>
      </c>
      <c r="AW52" s="53">
        <f>RBA!U95*100</f>
        <v>-1.454103468535245</v>
      </c>
      <c r="AX52" s="53">
        <f t="shared" si="4"/>
        <v>-5.0636343611129684</v>
      </c>
      <c r="AY52" s="53">
        <f t="shared" si="5"/>
        <v>-1.5024643767873778</v>
      </c>
      <c r="AZ52" s="53">
        <f>filter2!O52</f>
        <v>11.03645134719085</v>
      </c>
      <c r="BA52" s="53">
        <f>filter2!AC52</f>
        <v>11.028692041085041</v>
      </c>
      <c r="BB52" s="53">
        <f>(filter2!O52-filter2!AC52)*100</f>
        <v>0.77593061058092161</v>
      </c>
      <c r="BC52" s="53">
        <f>data78!AZ82</f>
        <v>1.5530539133196326</v>
      </c>
      <c r="BD52" s="53">
        <f>data78!BA82</f>
        <v>0.52493648442233365</v>
      </c>
    </row>
    <row r="53" spans="1:56">
      <c r="A53" s="31">
        <v>35976</v>
      </c>
      <c r="B53" s="53">
        <f>filter!E83</f>
        <v>5.0173333333333332</v>
      </c>
      <c r="C53" s="53">
        <f>(RBA!B96-AVERAGE(RBA!$B$11:$B$192))</f>
        <v>-1.9793663003662978</v>
      </c>
      <c r="D53" s="53">
        <f>(filter!E83-filter!AY83)</f>
        <v>-2.5352091342360232</v>
      </c>
      <c r="E53" s="52">
        <f>(filter!E83-filter!T83)</f>
        <v>-0.35151837162790933</v>
      </c>
      <c r="F53" s="52">
        <f>filter!F83</f>
        <v>5.0666666666666664</v>
      </c>
      <c r="G53" s="53">
        <f>(RBA!C96-AVERAGE(RBA!$C$11:$C$192))</f>
        <v>-2.1950394645037488</v>
      </c>
      <c r="H53" s="53">
        <f>(filter!F83-filter!AZ83)</f>
        <v>-2.7397396455662744</v>
      </c>
      <c r="I53" s="53">
        <f>(filter!F83-filter!U83)</f>
        <v>-0.37856598924592166</v>
      </c>
      <c r="J53" s="53">
        <f>data78!J83</f>
        <v>12.50420121285411</v>
      </c>
      <c r="K53" s="53">
        <f>data78!K83</f>
        <v>12.504671141323806</v>
      </c>
      <c r="L53" s="53">
        <f>(filter!B83-filter!Q83)*100</f>
        <v>-4.6992846969651225E-2</v>
      </c>
      <c r="M53" s="53">
        <f>data78!M83</f>
        <v>11.839470013339071</v>
      </c>
      <c r="N53" s="53">
        <f>data78!N83</f>
        <v>11.840407606609315</v>
      </c>
      <c r="O53" s="53">
        <f>(filter!C83-filter!R83)*100</f>
        <v>-9.3759327024400818E-2</v>
      </c>
      <c r="P53" s="53">
        <f>data78!P83</f>
        <v>4.0842942263685993</v>
      </c>
      <c r="Q53" s="53">
        <f>(filter!D83-filter!S83)*100</f>
        <v>1.3852242556768424</v>
      </c>
      <c r="R53" s="53">
        <f>data78!R83</f>
        <v>4.0170101218083145</v>
      </c>
      <c r="S53" s="53">
        <f>data78!S83</f>
        <v>1.6587908235651705E-2</v>
      </c>
      <c r="T53" s="53">
        <f>filter!I83</f>
        <v>-0.45334579923791168</v>
      </c>
      <c r="U53" s="53">
        <f>(filter!I83-AVERAGE(filter!$I$2:$I$179))</f>
        <v>-4.5469934074463607</v>
      </c>
      <c r="V53" s="53">
        <f>(filter!I83-filter!BA83)</f>
        <v>-4.7895426021181624</v>
      </c>
      <c r="W53" s="53">
        <f>(filter!I83-filter!X83)</f>
        <v>-2.2084880486906919</v>
      </c>
      <c r="X53" s="53">
        <f>data78!X83</f>
        <v>4.2106450179182611</v>
      </c>
      <c r="Y53" s="53">
        <f>data78!Y83</f>
        <v>7.4738415545589909E-3</v>
      </c>
      <c r="Z53" s="53">
        <f>filter!J83</f>
        <v>2.3809594109181407</v>
      </c>
      <c r="AA53" s="53">
        <f>(filter!J83-AVERAGE(filter!$J$2:$J$179))</f>
        <v>-1.6472491401997282</v>
      </c>
      <c r="AB53" s="53">
        <f>(filter!J83-filter!BB83)</f>
        <v>-1.9345001729376547</v>
      </c>
      <c r="AC53" s="53">
        <f>(filter!J83-filter!Y83)</f>
        <v>0.39788998945330101</v>
      </c>
      <c r="AD53" s="53">
        <f>filter!K83</f>
        <v>5.5</v>
      </c>
      <c r="AE53" s="53">
        <f>(filter!K83-AVERAGE(filter!$K$2:$K$179))</f>
        <v>0.75717067915216418</v>
      </c>
      <c r="AF53" s="53">
        <f>(filter!K83-filter!BC83)</f>
        <v>0.21492772402234017</v>
      </c>
      <c r="AG53" s="53">
        <f>(filter!K83-filter!Z83)</f>
        <v>0.27943117872004919</v>
      </c>
      <c r="AH53" s="53">
        <f>filter!O83</f>
        <v>3.5833333333333335</v>
      </c>
      <c r="AI53" s="53">
        <f>(filter!O83-AVERAGE(filter!$O$2:$O$179))</f>
        <v>-0.38433417664319114</v>
      </c>
      <c r="AJ53" s="53">
        <f>(filter!O83-filter!BD83)</f>
        <v>-0.85514989774184835</v>
      </c>
      <c r="AK53" s="53">
        <f>(filter!O83-filter!AD83)</f>
        <v>0.24658603045321748</v>
      </c>
      <c r="AL53" s="53">
        <f>data78!AL83</f>
        <v>5.7813020017852992</v>
      </c>
      <c r="AM53" s="53">
        <f>data78!AM83</f>
        <v>6.9940137059093344</v>
      </c>
      <c r="AN53" s="53">
        <f>(filter!L83-filter!AA83)*100</f>
        <v>1.5326926342216218</v>
      </c>
      <c r="AO53" s="53">
        <f>(filter!M83-filter!AB83)*100</f>
        <v>-0.55355094919056214</v>
      </c>
      <c r="AP53" s="53">
        <f>RBA!O96</f>
        <v>110.83967439898422</v>
      </c>
      <c r="AQ53" s="53">
        <f>RBA!Q96</f>
        <v>0.629</v>
      </c>
      <c r="AR53" s="53">
        <f>RBA!P96</f>
        <v>9.0220402163971401E-3</v>
      </c>
      <c r="AS53" s="53">
        <f>RBA!R96</f>
        <v>1.589825119236884</v>
      </c>
      <c r="AT53" s="53">
        <f t="shared" si="3"/>
        <v>-4.7080847824136329</v>
      </c>
      <c r="AU53" s="53">
        <f t="shared" si="0"/>
        <v>0.46362402228169652</v>
      </c>
      <c r="AV53" s="53">
        <f>RBA!T96*100</f>
        <v>5.5486947843434109</v>
      </c>
      <c r="AW53" s="53">
        <f>RBA!U96*100</f>
        <v>-6.1752449683662336</v>
      </c>
      <c r="AX53" s="53">
        <f t="shared" si="4"/>
        <v>5.7211396613136669</v>
      </c>
      <c r="AY53" s="53">
        <f t="shared" si="5"/>
        <v>-6.2236058766183664</v>
      </c>
      <c r="AZ53" s="53">
        <f>filter2!O53</f>
        <v>11.02358732284566</v>
      </c>
      <c r="BA53" s="53">
        <f>filter2!AC53</f>
        <v>11.036867350046505</v>
      </c>
      <c r="BB53" s="53">
        <f>(filter2!O53-filter2!AC53)*100</f>
        <v>-1.3280027200844202</v>
      </c>
      <c r="BC53" s="53">
        <f>data78!AZ83</f>
        <v>1.5706569838670381</v>
      </c>
      <c r="BD53" s="53">
        <f>data78!BA83</f>
        <v>1.7603070547405508</v>
      </c>
    </row>
    <row r="54" spans="1:56">
      <c r="A54" s="31">
        <v>36068</v>
      </c>
      <c r="B54" s="53">
        <f>filter!E84</f>
        <v>4.9733333333333327</v>
      </c>
      <c r="C54" s="53">
        <f>(RBA!B97-AVERAGE(RBA!$B$11:$B$192))</f>
        <v>-2.0233663003662983</v>
      </c>
      <c r="D54" s="53">
        <f>(filter!E84-filter!AY84)</f>
        <v>-2.5001869924926936</v>
      </c>
      <c r="E54" s="52">
        <f>(filter!E84-filter!T84)</f>
        <v>-0.34650843108800977</v>
      </c>
      <c r="F54" s="52">
        <f>filter!F84</f>
        <v>5.13</v>
      </c>
      <c r="G54" s="53">
        <f>(RBA!C97-AVERAGE(RBA!$C$11:$C$192))</f>
        <v>-2.1317061311704153</v>
      </c>
      <c r="H54" s="53">
        <f>(filter!F84-filter!AZ84)</f>
        <v>-2.5949382914805454</v>
      </c>
      <c r="I54" s="53">
        <f>(filter!F84-filter!U84)</f>
        <v>-0.2695514800330745</v>
      </c>
      <c r="J54" s="53">
        <f>data78!J84</f>
        <v>12.522914168648612</v>
      </c>
      <c r="K54" s="53">
        <f>data78!K84</f>
        <v>12.514753285608805</v>
      </c>
      <c r="L54" s="53">
        <f>(filter!B84-filter!Q84)*100</f>
        <v>0.81608830398067767</v>
      </c>
      <c r="M54" s="53">
        <f>data78!M84</f>
        <v>11.858845784698588</v>
      </c>
      <c r="N54" s="53">
        <f>data78!N84</f>
        <v>11.850967935618414</v>
      </c>
      <c r="O54" s="53">
        <f>(filter!C84-filter!R84)*100</f>
        <v>0.78778490801738599</v>
      </c>
      <c r="P54" s="53">
        <f>data78!P84</f>
        <v>4.0517849478033048</v>
      </c>
      <c r="Q54" s="53">
        <f>(filter!D84-filter!S84)*100</f>
        <v>-1.937672281659264</v>
      </c>
      <c r="R54" s="53">
        <f>data78!R84</f>
        <v>4.0158307257429113</v>
      </c>
      <c r="S54" s="53">
        <f>data78!S84</f>
        <v>9.8607097356957496E-3</v>
      </c>
      <c r="T54" s="53">
        <f>filter!I84</f>
        <v>-0.47175842616130026</v>
      </c>
      <c r="U54" s="53">
        <f>(filter!I84-AVERAGE(filter!$I$2:$I$179))</f>
        <v>-4.5654060343697491</v>
      </c>
      <c r="V54" s="53">
        <f>(filter!I84-filter!BA84)</f>
        <v>-4.7756153364186442</v>
      </c>
      <c r="W54" s="53">
        <f>(filter!I84-filter!X84)</f>
        <v>-2.3162312793663911</v>
      </c>
      <c r="X54" s="53">
        <f>data78!X84</f>
        <v>4.2121275978784842</v>
      </c>
      <c r="Y54" s="53">
        <f>data78!Y84</f>
        <v>1.3513513513513598E-2</v>
      </c>
      <c r="Z54" s="53">
        <f>filter!J84</f>
        <v>0.59303198408906976</v>
      </c>
      <c r="AA54" s="53">
        <f>(filter!J84-AVERAGE(filter!$J$2:$J$179))</f>
        <v>-3.4351765670287993</v>
      </c>
      <c r="AB54" s="53">
        <f>(filter!J84-filter!BB84)</f>
        <v>-3.6841274620683357</v>
      </c>
      <c r="AC54" s="53">
        <f>(filter!J84-filter!Y84)</f>
        <v>-1.4843704954851948</v>
      </c>
      <c r="AD54" s="53">
        <f>filter!K84</f>
        <v>5.416666666666667</v>
      </c>
      <c r="AE54" s="53">
        <f>(filter!K84-AVERAGE(filter!$K$2:$K$179))</f>
        <v>0.67383734581883115</v>
      </c>
      <c r="AF54" s="53">
        <f>(filter!K84-filter!BC84)</f>
        <v>0.2038934513729842</v>
      </c>
      <c r="AG54" s="53">
        <f>(filter!K84-filter!Z84)</f>
        <v>0.23436738005735247</v>
      </c>
      <c r="AH54" s="53">
        <f>filter!O84</f>
        <v>3.7222222222222219</v>
      </c>
      <c r="AI54" s="53">
        <f>(filter!O84-AVERAGE(filter!$O$2:$O$179))</f>
        <v>-0.24544528775430274</v>
      </c>
      <c r="AJ54" s="53">
        <f>(filter!O84-filter!BD84)</f>
        <v>-0.65348557937313911</v>
      </c>
      <c r="AK54" s="53">
        <f>(filter!O84-filter!AD84)</f>
        <v>0.42251967994144701</v>
      </c>
      <c r="AL54" s="53">
        <f>data78!AL84</f>
        <v>5.8014051301415872</v>
      </c>
      <c r="AM54" s="53">
        <f>data78!AM84</f>
        <v>7.0221583868904061</v>
      </c>
      <c r="AN54" s="53">
        <f>(filter!L84-filter!AA84)*100</f>
        <v>0.8187782231028784</v>
      </c>
      <c r="AO54" s="53">
        <f>(filter!M84-filter!AB84)*100</f>
        <v>0.31770717425674277</v>
      </c>
      <c r="AP54" s="53">
        <f>RBA!O97</f>
        <v>107.30742581147021</v>
      </c>
      <c r="AQ54" s="53">
        <f>RBA!Q97</f>
        <v>0.59163333333333334</v>
      </c>
      <c r="AR54" s="53">
        <f>RBA!P97</f>
        <v>9.3190195593445026E-3</v>
      </c>
      <c r="AS54" s="53">
        <f>RBA!R97</f>
        <v>1.6902360696377261</v>
      </c>
      <c r="AT54" s="53">
        <f t="shared" si="3"/>
        <v>-4.6756978533135065</v>
      </c>
      <c r="AU54" s="53">
        <f t="shared" si="0"/>
        <v>0.52486820535594592</v>
      </c>
      <c r="AV54" s="53">
        <f>RBA!T97*100</f>
        <v>3.2386929100126416</v>
      </c>
      <c r="AW54" s="53">
        <f>RBA!U97*100</f>
        <v>-6.1244183074249392</v>
      </c>
      <c r="AX54" s="53">
        <f t="shared" si="4"/>
        <v>3.4111377869828972</v>
      </c>
      <c r="AY54" s="53">
        <f t="shared" si="5"/>
        <v>-6.172779215677072</v>
      </c>
      <c r="AZ54" s="53">
        <f>filter2!O54</f>
        <v>11.05915102707325</v>
      </c>
      <c r="BA54" s="53">
        <f>filter2!AC54</f>
        <v>11.044887391511852</v>
      </c>
      <c r="BB54" s="53">
        <f>(filter2!O54-filter2!AC54)*100</f>
        <v>1.4263635561398758</v>
      </c>
      <c r="BC54" s="53">
        <f>data78!AZ84</f>
        <v>1.589277532263103</v>
      </c>
      <c r="BD54" s="53">
        <f>data78!BA84</f>
        <v>1.8620548396064862</v>
      </c>
    </row>
    <row r="55" spans="1:56">
      <c r="A55" s="31">
        <v>36160</v>
      </c>
      <c r="B55" s="53">
        <f>filter!E85</f>
        <v>4.9003333333333332</v>
      </c>
      <c r="C55" s="53">
        <f>(RBA!B98-AVERAGE(RBA!$B$11:$B$192))</f>
        <v>-2.0963663003662978</v>
      </c>
      <c r="D55" s="53">
        <f>(filter!E85-filter!AY85)</f>
        <v>-2.494164850749363</v>
      </c>
      <c r="E55" s="52">
        <f>(filter!E85-filter!T85)</f>
        <v>-0.375710025757229</v>
      </c>
      <c r="F55" s="52">
        <f>filter!F85</f>
        <v>4.8366666666666669</v>
      </c>
      <c r="G55" s="53">
        <f>(RBA!C98-AVERAGE(RBA!$C$11:$C$192))</f>
        <v>-2.4250394645037483</v>
      </c>
      <c r="H55" s="53">
        <f>(filter!F85-filter!AZ85)</f>
        <v>-2.8068036040614839</v>
      </c>
      <c r="I55" s="53">
        <f>(filter!F85-filter!U85)</f>
        <v>-0.52295612405893621</v>
      </c>
      <c r="J55" s="53">
        <f>data78!J85</f>
        <v>12.537826625808414</v>
      </c>
      <c r="K55" s="53">
        <f>data78!K85</f>
        <v>12.524712304142412</v>
      </c>
      <c r="L55" s="53">
        <f>(filter!B85-filter!Q85)*100</f>
        <v>1.3114321666002127</v>
      </c>
      <c r="M55" s="53">
        <f>data78!M85</f>
        <v>11.868296559266325</v>
      </c>
      <c r="N55" s="53">
        <f>data78!N85</f>
        <v>11.861531239136477</v>
      </c>
      <c r="O55" s="53">
        <f>(filter!C85-filter!R85)*100</f>
        <v>0.67653201298476517</v>
      </c>
      <c r="P55" s="53">
        <f>data78!P85</f>
        <v>4.0395363257271057</v>
      </c>
      <c r="Q55" s="53">
        <f>(filter!D85-filter!S85)*100</f>
        <v>-3.2547756629774049</v>
      </c>
      <c r="R55" s="53">
        <f>data78!R85</f>
        <v>4.0194074366648751</v>
      </c>
      <c r="S55" s="53">
        <f>data78!S85</f>
        <v>1.5071492361602434E-3</v>
      </c>
      <c r="T55" s="53">
        <f>filter!I85</f>
        <v>1.4306843687855686</v>
      </c>
      <c r="U55" s="53">
        <f>(filter!I85-AVERAGE(filter!$I$2:$I$179))</f>
        <v>-2.6629632394228802</v>
      </c>
      <c r="V55" s="53">
        <f>(filter!I85-filter!BA85)</f>
        <v>-2.8408326488488687</v>
      </c>
      <c r="W55" s="53">
        <f>(filter!I85-filter!X85)</f>
        <v>-0.51534779412980414</v>
      </c>
      <c r="X55" s="53">
        <f>data78!X85</f>
        <v>4.2165621949463494</v>
      </c>
      <c r="Y55" s="53">
        <f>data78!Y85</f>
        <v>1.4970059880239583E-2</v>
      </c>
      <c r="Z55" s="53">
        <f>filter!J85</f>
        <v>1.7738388271463099</v>
      </c>
      <c r="AA55" s="53">
        <f>(filter!J85-AVERAGE(filter!$J$2:$J$179))</f>
        <v>-2.2543697239715588</v>
      </c>
      <c r="AB55" s="53">
        <f>(filter!J85-filter!BB85)</f>
        <v>-2.4650204813127052</v>
      </c>
      <c r="AC55" s="53">
        <f>(filter!J85-filter!Y85)</f>
        <v>-0.41074742837547817</v>
      </c>
      <c r="AD55" s="53">
        <f>filter!K85</f>
        <v>4.833333333333333</v>
      </c>
      <c r="AE55" s="53">
        <f>(filter!K85-AVERAGE(filter!$K$2:$K$179))</f>
        <v>9.0504012485497221E-2</v>
      </c>
      <c r="AF55" s="53">
        <f>(filter!K85-filter!BC85)</f>
        <v>-0.30714082127637354</v>
      </c>
      <c r="AG55" s="53">
        <f>(filter!K85-filter!Z85)</f>
        <v>-0.29652281431050209</v>
      </c>
      <c r="AH55" s="53">
        <f>filter!O85</f>
        <v>3.3888888888888893</v>
      </c>
      <c r="AI55" s="53">
        <f>(filter!O85-AVERAGE(filter!$O$2:$O$179))</f>
        <v>-0.57877862108763534</v>
      </c>
      <c r="AJ55" s="53">
        <f>(filter!O85-filter!BD85)</f>
        <v>-0.92404348322665086</v>
      </c>
      <c r="AK55" s="53">
        <f>(filter!O85-filter!AD85)</f>
        <v>0.12909291232540676</v>
      </c>
      <c r="AL55" s="53">
        <f>data78!AL85</f>
        <v>5.8130672802061811</v>
      </c>
      <c r="AM55" s="53">
        <f>data78!AM85</f>
        <v>7.037588968521276</v>
      </c>
      <c r="AN55" s="53">
        <f>(filter!L85-filter!AA85)*100</f>
        <v>-0.78221116482470876</v>
      </c>
      <c r="AO55" s="53">
        <f>(filter!M85-filter!AB85)*100</f>
        <v>-9.0193124763615629E-2</v>
      </c>
      <c r="AP55" s="53">
        <f>RBA!O98</f>
        <v>103.54795779295607</v>
      </c>
      <c r="AQ55" s="53">
        <f>RBA!Q98</f>
        <v>0.62416666666666665</v>
      </c>
      <c r="AR55" s="53">
        <f>RBA!P98</f>
        <v>9.6573609109655064E-3</v>
      </c>
      <c r="AS55" s="53">
        <f>RBA!R98</f>
        <v>1.602136181575434</v>
      </c>
      <c r="AT55" s="53">
        <f t="shared" si="3"/>
        <v>-4.6400348657055979</v>
      </c>
      <c r="AU55" s="53">
        <f t="shared" si="0"/>
        <v>0.47133785225887226</v>
      </c>
      <c r="AV55" s="53">
        <f>RBA!T98*100</f>
        <v>3.5662987607908647</v>
      </c>
      <c r="AW55" s="53">
        <f>RBA!U98*100</f>
        <v>5.3530353097073711</v>
      </c>
      <c r="AX55" s="53">
        <f t="shared" si="4"/>
        <v>3.7387436377611203</v>
      </c>
      <c r="AY55" s="53">
        <f t="shared" si="5"/>
        <v>5.3046744014552383</v>
      </c>
      <c r="AZ55" s="53">
        <f>filter2!O55</f>
        <v>11.074383292789255</v>
      </c>
      <c r="BA55" s="53">
        <f>filter2!AC55</f>
        <v>11.052728926533602</v>
      </c>
      <c r="BB55" s="53">
        <f>(filter2!O55-filter2!AC55)*100</f>
        <v>2.1654366255653201</v>
      </c>
      <c r="BC55" s="53">
        <f>data78!AZ85</f>
        <v>1.5965050852598317</v>
      </c>
      <c r="BD55" s="53">
        <f>data78!BA85</f>
        <v>0.72275529967287255</v>
      </c>
    </row>
    <row r="56" spans="1:56">
      <c r="A56" s="31">
        <v>36250</v>
      </c>
      <c r="B56" s="53">
        <f>filter!E86</f>
        <v>4.7256666666666662</v>
      </c>
      <c r="C56" s="53">
        <f>(RBA!B99-AVERAGE(RBA!$B$11:$B$192))</f>
        <v>-2.2710329670329648</v>
      </c>
      <c r="D56" s="53">
        <f>(filter!E86-filter!AY86)</f>
        <v>-2.5898093756726999</v>
      </c>
      <c r="E56" s="52">
        <f>(filter!E86-filter!T86)</f>
        <v>-0.51194484500352821</v>
      </c>
      <c r="F56" s="52">
        <f>filter!F86</f>
        <v>4.7899999999999991</v>
      </c>
      <c r="G56" s="53">
        <f>(RBA!C99-AVERAGE(RBA!$C$11:$C$192))</f>
        <v>-2.471706131170416</v>
      </c>
      <c r="H56" s="53">
        <f>(filter!F86-filter!AZ86)</f>
        <v>-2.7720022499757571</v>
      </c>
      <c r="I56" s="53">
        <f>(filter!F86-filter!U86)</f>
        <v>-0.53537239859168206</v>
      </c>
      <c r="J56" s="53">
        <f>data78!J86</f>
        <v>12.545234120050397</v>
      </c>
      <c r="K56" s="53">
        <f>data78!K86</f>
        <v>12.534529912380862</v>
      </c>
      <c r="L56" s="53">
        <f>(filter!B86-filter!Q86)*100</f>
        <v>1.0704207669535393</v>
      </c>
      <c r="M56" s="53">
        <f>data78!M86</f>
        <v>11.886308055611538</v>
      </c>
      <c r="N56" s="53">
        <f>data78!N86</f>
        <v>11.872069147161296</v>
      </c>
      <c r="O56" s="53">
        <f>(filter!C86-filter!R86)*100</f>
        <v>1.4238908450241894</v>
      </c>
      <c r="P56" s="53">
        <f>data78!P86</f>
        <v>4.0517849478033048</v>
      </c>
      <c r="Q56" s="53">
        <f>(filter!D86-filter!S86)*100</f>
        <v>-2.151603639729327</v>
      </c>
      <c r="R56" s="53">
        <f>data78!R86</f>
        <v>4.0209390298199637</v>
      </c>
      <c r="S56" s="53">
        <f>data78!S86</f>
        <v>2.7994546890932615E-3</v>
      </c>
      <c r="T56" s="53">
        <f>filter!I86</f>
        <v>0.61263726203522217</v>
      </c>
      <c r="U56" s="53">
        <f>(filter!I86-AVERAGE(filter!$I$2:$I$179))</f>
        <v>-3.4810103461732265</v>
      </c>
      <c r="V56" s="53">
        <f>(filter!I86-filter!BA86)</f>
        <v>-3.6265398629763075</v>
      </c>
      <c r="W56" s="53">
        <f>(filter!I86-filter!X86)</f>
        <v>-1.4451018507853504</v>
      </c>
      <c r="X56" s="53">
        <f>data78!X86</f>
        <v>4.2165621949463494</v>
      </c>
      <c r="Y56" s="53">
        <f>data78!Y86</f>
        <v>1.1940298507462588E-2</v>
      </c>
      <c r="Z56" s="53">
        <f>filter!J86</f>
        <v>0</v>
      </c>
      <c r="AA56" s="53">
        <f>(filter!J86-AVERAGE(filter!$J$2:$J$179))</f>
        <v>-4.0282085511178689</v>
      </c>
      <c r="AB56" s="53">
        <f>(filter!J86-filter!BB86)</f>
        <v>-4.2005591707606253</v>
      </c>
      <c r="AC56" s="53">
        <f>(filter!J86-filter!Y86)</f>
        <v>-2.3015307848553532</v>
      </c>
      <c r="AD56" s="53">
        <f>filter!K86</f>
        <v>4.75</v>
      </c>
      <c r="AE56" s="53">
        <f>(filter!K86-AVERAGE(filter!$K$2:$K$179))</f>
        <v>7.1706791521641833E-3</v>
      </c>
      <c r="AF56" s="53">
        <f>(filter!K86-filter!BC86)</f>
        <v>-0.3181750939257304</v>
      </c>
      <c r="AG56" s="53">
        <f>(filter!K86-filter!Z86)</f>
        <v>-0.31312142681906074</v>
      </c>
      <c r="AH56" s="53">
        <f>filter!O86</f>
        <v>3.2666666666666671</v>
      </c>
      <c r="AI56" s="53">
        <f>(filter!O86-AVERAGE(filter!$O$2:$O$179))</f>
        <v>-0.70100084330985757</v>
      </c>
      <c r="AJ56" s="53">
        <f>(filter!O86-filter!BD86)</f>
        <v>-0.98349027596905225</v>
      </c>
      <c r="AK56" s="53">
        <f>(filter!O86-filter!AD86)</f>
        <v>5.052696726214867E-2</v>
      </c>
      <c r="AL56" s="53">
        <f>data78!AL86</f>
        <v>5.8419024900966345</v>
      </c>
      <c r="AM56" s="53">
        <f>data78!AM86</f>
        <v>7.059720715761193</v>
      </c>
      <c r="AN56" s="53">
        <f>(filter!L86-filter!AA86)*100</f>
        <v>-0.71987168705200943</v>
      </c>
      <c r="AO56" s="53">
        <f>(filter!M86-filter!AB86)*100</f>
        <v>0.16399781022800042</v>
      </c>
      <c r="AP56" s="53">
        <f>RBA!O99</f>
        <v>105.45687620043552</v>
      </c>
      <c r="AQ56" s="53">
        <f>RBA!Q99</f>
        <v>0.62680000000000002</v>
      </c>
      <c r="AR56" s="53">
        <f>RBA!P99</f>
        <v>9.4825490383326008E-3</v>
      </c>
      <c r="AS56" s="53">
        <f>RBA!R99</f>
        <v>1.5954052329291639</v>
      </c>
      <c r="AT56" s="53">
        <f t="shared" si="3"/>
        <v>-4.6583021129584781</v>
      </c>
      <c r="AU56" s="53">
        <f t="shared" si="0"/>
        <v>0.46712776850027121</v>
      </c>
      <c r="AV56" s="53">
        <f>RBA!T99*100</f>
        <v>-1.8267247252880203</v>
      </c>
      <c r="AW56" s="53">
        <f>RBA!U99*100</f>
        <v>0.42100837586009354</v>
      </c>
      <c r="AX56" s="53">
        <f t="shared" si="4"/>
        <v>-1.6542798483177648</v>
      </c>
      <c r="AY56" s="53">
        <f t="shared" si="5"/>
        <v>0.37264746760796086</v>
      </c>
      <c r="AZ56" s="53">
        <f>filter2!O56</f>
        <v>11.062520520657214</v>
      </c>
      <c r="BA56" s="53">
        <f>filter2!AC56</f>
        <v>11.060377630936493</v>
      </c>
      <c r="BB56" s="53">
        <f>(filter2!O56-filter2!AC56)*100</f>
        <v>0.21428897207211861</v>
      </c>
      <c r="BC56" s="53">
        <f>data78!AZ86</f>
        <v>1.6253402951502851</v>
      </c>
      <c r="BD56" s="53">
        <f>data78!BA86</f>
        <v>2.8835209890453406</v>
      </c>
    </row>
    <row r="57" spans="1:56">
      <c r="A57" s="31">
        <v>36341</v>
      </c>
      <c r="B57" s="53">
        <f>filter!E87</f>
        <v>4.75</v>
      </c>
      <c r="C57" s="53">
        <f>(RBA!B100-AVERAGE(RBA!$B$11:$B$192))</f>
        <v>-2.246699633699631</v>
      </c>
      <c r="D57" s="53">
        <f>(filter!E87-filter!AY87)</f>
        <v>-2.486453900596036</v>
      </c>
      <c r="E57" s="52">
        <f>(filter!E87-filter!T87)</f>
        <v>-0.45446642609543364</v>
      </c>
      <c r="F57" s="52">
        <f>filter!F87</f>
        <v>4.8500000000000005</v>
      </c>
      <c r="G57" s="53">
        <f>(RBA!C100-AVERAGE(RBA!$C$11:$C$192))</f>
        <v>-2.4117061311704147</v>
      </c>
      <c r="H57" s="53">
        <f>(filter!F87-filter!AZ87)</f>
        <v>-2.6305342292233602</v>
      </c>
      <c r="I57" s="53">
        <f>(filter!F87-filter!U87)</f>
        <v>-0.44639926665527874</v>
      </c>
      <c r="J57" s="53">
        <f>data78!J87</f>
        <v>12.54844884796705</v>
      </c>
      <c r="K57" s="53">
        <f>data78!K87</f>
        <v>12.54419602223143</v>
      </c>
      <c r="L57" s="53">
        <f>(filter!B87-filter!Q87)*100</f>
        <v>0.42528257356195809</v>
      </c>
      <c r="M57" s="53">
        <f>data78!M87</f>
        <v>11.892833420214085</v>
      </c>
      <c r="N57" s="53">
        <f>data78!N87</f>
        <v>11.882557518015743</v>
      </c>
      <c r="O57" s="53">
        <f>(filter!C87-filter!R87)*100</f>
        <v>1.0275902198342735</v>
      </c>
      <c r="P57" s="53">
        <f>data78!P87</f>
        <v>4.0448041166619646</v>
      </c>
      <c r="Q57" s="53">
        <f>(filter!D87-filter!S87)*100</f>
        <v>-3.0079682319013479</v>
      </c>
      <c r="R57" s="53">
        <f>data78!R87</f>
        <v>4.0235019952475266</v>
      </c>
      <c r="S57" s="53">
        <f>data78!S87</f>
        <v>6.5129913230643766E-3</v>
      </c>
      <c r="T57" s="53">
        <f>filter!I87</f>
        <v>1.0251861710253705</v>
      </c>
      <c r="U57" s="53">
        <f>(filter!I87-AVERAGE(filter!$I$2:$I$179))</f>
        <v>-3.0684614371830783</v>
      </c>
      <c r="V57" s="53">
        <f>(filter!I87-filter!BA87)</f>
        <v>-3.1816510613632527</v>
      </c>
      <c r="W57" s="53">
        <f>(filter!I87-filter!X87)</f>
        <v>-1.1520043737609353</v>
      </c>
      <c r="X57" s="53">
        <f>data78!X87</f>
        <v>4.220977213155467</v>
      </c>
      <c r="Y57" s="53">
        <f>data78!Y87</f>
        <v>1.0385756676557722E-2</v>
      </c>
      <c r="Z57" s="53">
        <f>filter!J87</f>
        <v>1.7660072836466774</v>
      </c>
      <c r="AA57" s="53">
        <f>(filter!J87-AVERAGE(filter!$J$2:$J$179))</f>
        <v>-2.2622012674711915</v>
      </c>
      <c r="AB57" s="53">
        <f>(filter!J87-filter!BB87)</f>
        <v>-2.3962517494155571</v>
      </c>
      <c r="AC57" s="53">
        <f>(filter!J87-filter!Y87)</f>
        <v>-0.65888210233349076</v>
      </c>
      <c r="AD57" s="53">
        <f>filter!K87</f>
        <v>4.833333333333333</v>
      </c>
      <c r="AE57" s="53">
        <f>(filter!K87-AVERAGE(filter!$K$2:$K$179))</f>
        <v>9.0504012485497221E-2</v>
      </c>
      <c r="AF57" s="53">
        <f>(filter!K87-filter!BC87)</f>
        <v>-0.1625426999084203</v>
      </c>
      <c r="AG57" s="53">
        <f>(filter!K87-filter!Z87)</f>
        <v>-0.14845848647826099</v>
      </c>
      <c r="AH57" s="53">
        <f>filter!O87</f>
        <v>3.1388888888888888</v>
      </c>
      <c r="AI57" s="53">
        <f>(filter!O87-AVERAGE(filter!$O$2:$O$179))</f>
        <v>-0.82877862108763578</v>
      </c>
      <c r="AJ57" s="53">
        <f>(filter!O87-filter!BD87)</f>
        <v>-1.0484926242670096</v>
      </c>
      <c r="AK57" s="53">
        <f>(filter!O87-filter!AD87)</f>
        <v>-2.9037598661475261E-2</v>
      </c>
      <c r="AL57" s="53">
        <f>data78!AL87</f>
        <v>5.8546076310548827</v>
      </c>
      <c r="AM57" s="53">
        <f>data78!AM87</f>
        <v>7.0890546468522908</v>
      </c>
      <c r="AN57" s="53">
        <f>(filter!L87-filter!AA87)*100</f>
        <v>-2.3350273066537142</v>
      </c>
      <c r="AO57" s="53">
        <f>(filter!M87-filter!AB87)*100</f>
        <v>1.1301613347026063</v>
      </c>
      <c r="AP57" s="53">
        <f>RBA!O100</f>
        <v>110.46133775611737</v>
      </c>
      <c r="AQ57" s="53">
        <f>RBA!Q100</f>
        <v>0.65616666666666668</v>
      </c>
      <c r="AR57" s="53">
        <f>RBA!P100</f>
        <v>9.0529412400187931E-3</v>
      </c>
      <c r="AS57" s="53">
        <f>RBA!R100</f>
        <v>1.524003048006096</v>
      </c>
      <c r="AT57" s="53">
        <f t="shared" si="3"/>
        <v>-4.7046655751738999</v>
      </c>
      <c r="AU57" s="53">
        <f t="shared" si="0"/>
        <v>0.42134045726645453</v>
      </c>
      <c r="AV57" s="53">
        <f>RBA!T100*100</f>
        <v>-4.6363462215421869</v>
      </c>
      <c r="AW57" s="53">
        <f>RBA!U100*100</f>
        <v>4.5787311233816741</v>
      </c>
      <c r="AX57" s="53">
        <f t="shared" si="4"/>
        <v>-4.4639013445719309</v>
      </c>
      <c r="AY57" s="53">
        <f t="shared" si="5"/>
        <v>4.5303702151295413</v>
      </c>
      <c r="AZ57" s="53">
        <f>filter2!O57</f>
        <v>11.079326279218265</v>
      </c>
      <c r="BA57" s="53">
        <f>filter2!AC57</f>
        <v>11.067832714524172</v>
      </c>
      <c r="BB57" s="53">
        <f>(filter2!O57-filter2!AC57)*100</f>
        <v>1.1493564694092129</v>
      </c>
      <c r="BC57" s="53">
        <f>data78!AZ87</f>
        <v>1.6336304178994157</v>
      </c>
      <c r="BD57" s="53">
        <f>data78!BA87</f>
        <v>0.82901227491305463</v>
      </c>
    </row>
    <row r="58" spans="1:56">
      <c r="A58" s="31">
        <v>36433</v>
      </c>
      <c r="B58" s="53">
        <f>filter!E88</f>
        <v>4.74</v>
      </c>
      <c r="C58" s="53">
        <f>(RBA!B101-AVERAGE(RBA!$B$11:$B$192))</f>
        <v>-2.2566996336996308</v>
      </c>
      <c r="D58" s="53">
        <f>(filter!E88-filter!AY88)</f>
        <v>-2.4174317588527057</v>
      </c>
      <c r="E58" s="52">
        <f>(filter!E88-filter!T88)</f>
        <v>-0.43620834077334703</v>
      </c>
      <c r="F58" s="52">
        <f>filter!F88</f>
        <v>4.9399999999999995</v>
      </c>
      <c r="G58" s="53">
        <f>(RBA!C101-AVERAGE(RBA!$C$11:$C$192))</f>
        <v>-2.3217061311704157</v>
      </c>
      <c r="H58" s="53">
        <f>(filter!F88-filter!AZ88)</f>
        <v>-2.4590662084709667</v>
      </c>
      <c r="I58" s="53">
        <f>(filter!F88-filter!U88)</f>
        <v>-0.33196775019124924</v>
      </c>
      <c r="J58" s="53">
        <f>data78!J88</f>
        <v>12.559949678965243</v>
      </c>
      <c r="K58" s="53">
        <f>data78!K88</f>
        <v>12.553707235731189</v>
      </c>
      <c r="L58" s="53">
        <f>(filter!B88-filter!Q88)*100</f>
        <v>0.62424432340542069</v>
      </c>
      <c r="M58" s="53">
        <f>data78!M88</f>
        <v>11.904203747607847</v>
      </c>
      <c r="N58" s="53">
        <f>data78!N88</f>
        <v>11.892981109340475</v>
      </c>
      <c r="O58" s="53">
        <f>(filter!C88-filter!R88)*100</f>
        <v>1.1222638267371465</v>
      </c>
      <c r="P58" s="53">
        <f>data78!P88</f>
        <v>4.0587173845789497</v>
      </c>
      <c r="Q58" s="53">
        <f>(filter!D88-filter!S88)*100</f>
        <v>-1.8173117426248275</v>
      </c>
      <c r="R58" s="53">
        <f>data78!R88</f>
        <v>4.0306589501875951</v>
      </c>
      <c r="S58" s="53">
        <f>data78!S88</f>
        <v>1.4938707980867827E-2</v>
      </c>
      <c r="T58" s="53">
        <f>filter!I88</f>
        <v>2.8627819760270783</v>
      </c>
      <c r="U58" s="53">
        <f>(filter!I88-AVERAGE(filter!$I$2:$I$179))</f>
        <v>-1.2308656321813705</v>
      </c>
      <c r="V58" s="53">
        <f>(filter!I88-filter!BA88)</f>
        <v>-1.3117153637386383</v>
      </c>
      <c r="W58" s="53">
        <f>(filter!I88-filter!X88)</f>
        <v>0.56170186400563082</v>
      </c>
      <c r="X58" s="53">
        <f>data78!X88</f>
        <v>4.2297491992283041</v>
      </c>
      <c r="Y58" s="53">
        <f>data78!Y88</f>
        <v>1.7777777777777892E-2</v>
      </c>
      <c r="Z58" s="53">
        <f>filter!J88</f>
        <v>3.5087944291348165</v>
      </c>
      <c r="AA58" s="53">
        <f>(filter!J88-AVERAGE(filter!$J$2:$J$179))</f>
        <v>-0.51941412198305237</v>
      </c>
      <c r="AB58" s="53">
        <f>(filter!J88-filter!BB88)</f>
        <v>-0.61516446622902876</v>
      </c>
      <c r="AC58" s="53">
        <f>(filter!J88-filter!Y88)</f>
        <v>0.95891750857390923</v>
      </c>
      <c r="AD58" s="53">
        <f>filter!K88</f>
        <v>5.166666666666667</v>
      </c>
      <c r="AE58" s="53">
        <f>(filter!K88-AVERAGE(filter!$K$2:$K$179))</f>
        <v>0.42383734581883115</v>
      </c>
      <c r="AF58" s="53">
        <f>(filter!K88-filter!BC88)</f>
        <v>0.24308969410888981</v>
      </c>
      <c r="AG58" s="53">
        <f>(filter!K88-filter!Z88)</f>
        <v>0.28129834526038877</v>
      </c>
      <c r="AH58" s="53">
        <f>filter!O88</f>
        <v>3.2222222222222219</v>
      </c>
      <c r="AI58" s="53">
        <f>(filter!O88-AVERAGE(filter!$O$2:$O$179))</f>
        <v>-0.74544528775430274</v>
      </c>
      <c r="AJ58" s="53">
        <f>(filter!O88-filter!BD88)</f>
        <v>-0.90238386145385574</v>
      </c>
      <c r="AK58" s="53">
        <f>(filter!O88-filter!AD88)</f>
        <v>0.10784152512018119</v>
      </c>
      <c r="AL58" s="53">
        <f>data78!AL88</f>
        <v>5.8704826505471983</v>
      </c>
      <c r="AM58" s="53">
        <f>data78!AM88</f>
        <v>7.1102176411777274</v>
      </c>
      <c r="AN58" s="53">
        <f>(filter!L88-filter!AA88)*100</f>
        <v>-3.7077444444665986</v>
      </c>
      <c r="AO58" s="53">
        <f>(filter!M88-filter!AB88)*100</f>
        <v>1.2706624196018979</v>
      </c>
      <c r="AP58" s="53">
        <f>RBA!O101</f>
        <v>109.3837648448708</v>
      </c>
      <c r="AQ58" s="53">
        <f>RBA!Q101</f>
        <v>0.64783333333333337</v>
      </c>
      <c r="AR58" s="53">
        <f>RBA!P101</f>
        <v>9.1421245320839929E-3</v>
      </c>
      <c r="AS58" s="53">
        <f>RBA!R101</f>
        <v>1.5436068947774633</v>
      </c>
      <c r="AT58" s="53">
        <f t="shared" si="3"/>
        <v>-4.6948624771916156</v>
      </c>
      <c r="AU58" s="53">
        <f t="shared" si="0"/>
        <v>0.43412181735796884</v>
      </c>
      <c r="AV58" s="53">
        <f>RBA!T101*100</f>
        <v>0.98030979822842923</v>
      </c>
      <c r="AW58" s="53">
        <f>RBA!U101*100</f>
        <v>-1.2781360091514316</v>
      </c>
      <c r="AX58" s="53">
        <f t="shared" si="4"/>
        <v>1.1527546751986848</v>
      </c>
      <c r="AY58" s="53">
        <f t="shared" si="5"/>
        <v>-1.3264969174035643</v>
      </c>
      <c r="AZ58" s="53">
        <f>filter2!O58</f>
        <v>11.081373022098745</v>
      </c>
      <c r="BA58" s="53">
        <f>filter2!AC58</f>
        <v>11.075094726406361</v>
      </c>
      <c r="BB58" s="53">
        <f>(filter2!O58-filter2!AC58)*100</f>
        <v>0.62782956923843614</v>
      </c>
      <c r="BC58" s="53">
        <f>data78!AZ88</f>
        <v>1.6407334513188943</v>
      </c>
      <c r="BD58" s="53">
        <f>data78!BA88</f>
        <v>0.71030334194785993</v>
      </c>
    </row>
    <row r="59" spans="1:56">
      <c r="A59" s="31">
        <v>36525</v>
      </c>
      <c r="B59" s="53">
        <f>filter!E89</f>
        <v>4.8999999999999995</v>
      </c>
      <c r="C59" s="53">
        <f>(RBA!B102-AVERAGE(RBA!$B$11:$B$192))</f>
        <v>-2.0966996336996315</v>
      </c>
      <c r="D59" s="53">
        <f>(filter!E89-filter!AY89)</f>
        <v>-2.1784096171093763</v>
      </c>
      <c r="E59" s="52">
        <f>(filter!E89-filter!T89)</f>
        <v>-0.25215345259469668</v>
      </c>
      <c r="F59" s="52">
        <f>filter!F89</f>
        <v>5.4666666666666659</v>
      </c>
      <c r="G59" s="53">
        <f>(RBA!C102-AVERAGE(RBA!$C$11:$C$192))</f>
        <v>-1.7950394645037493</v>
      </c>
      <c r="H59" s="53">
        <f>(filter!F89-filter!AZ89)</f>
        <v>-1.8509315210519057</v>
      </c>
      <c r="I59" s="53">
        <f>(filter!F89-filter!U89)</f>
        <v>0.2156034617338829</v>
      </c>
      <c r="J59" s="53">
        <f>data78!J89</f>
        <v>12.576863489704317</v>
      </c>
      <c r="K59" s="53">
        <f>data78!K89</f>
        <v>12.563062812933294</v>
      </c>
      <c r="L59" s="53">
        <f>(filter!B89-filter!Q89)*100</f>
        <v>1.3800676771023035</v>
      </c>
      <c r="M59" s="53">
        <f>data78!M89</f>
        <v>11.917997162369213</v>
      </c>
      <c r="N59" s="53">
        <f>data78!N89</f>
        <v>11.903331101215027</v>
      </c>
      <c r="O59" s="53">
        <f>(filter!C89-filter!R89)*100</f>
        <v>1.4666061154185783</v>
      </c>
      <c r="P59" s="53">
        <f>data78!P89</f>
        <v>4.0775374439057197</v>
      </c>
      <c r="Q59" s="53">
        <f>(filter!D89-filter!S89)*100</f>
        <v>-0.1822824873267237</v>
      </c>
      <c r="R59" s="53">
        <f>data78!R89</f>
        <v>4.0311609593070079</v>
      </c>
      <c r="S59" s="53">
        <f>data78!S89</f>
        <v>1.1822866702068113E-2</v>
      </c>
      <c r="T59" s="53">
        <f>filter!I89</f>
        <v>0.200803647765365</v>
      </c>
      <c r="U59" s="53">
        <f>(filter!I89-AVERAGE(filter!$I$2:$I$179))</f>
        <v>-3.8928439604430838</v>
      </c>
      <c r="V59" s="53">
        <f>(filter!I89-filter!BA89)</f>
        <v>-3.9413537993774441</v>
      </c>
      <c r="W59" s="53">
        <f>(filter!I89-filter!X89)</f>
        <v>-2.224577817235907</v>
      </c>
      <c r="X59" s="53">
        <f>data78!X89</f>
        <v>4.2355547307736243</v>
      </c>
      <c r="Y59" s="53">
        <f>data78!Y89</f>
        <v>1.9174041297935096E-2</v>
      </c>
      <c r="Z59" s="53">
        <f>filter!J89</f>
        <v>2.3222126181281983</v>
      </c>
      <c r="AA59" s="53">
        <f>(filter!J89-AVERAGE(filter!$J$2:$J$179))</f>
        <v>-1.7059959329896706</v>
      </c>
      <c r="AB59" s="53">
        <f>(filter!J89-filter!BB89)</f>
        <v>-1.763446139537256</v>
      </c>
      <c r="AC59" s="53">
        <f>(filter!J89-filter!Y89)</f>
        <v>-0.34908383082008854</v>
      </c>
      <c r="AD59" s="53">
        <f>filter!K89</f>
        <v>5.416666666666667</v>
      </c>
      <c r="AE59" s="53">
        <f>(filter!K89-AVERAGE(filter!$K$2:$K$179))</f>
        <v>0.67383734581883115</v>
      </c>
      <c r="AF59" s="53">
        <f>(filter!K89-filter!BC89)</f>
        <v>0.56538875479286599</v>
      </c>
      <c r="AG59" s="53">
        <f>(filter!K89-filter!Z89)</f>
        <v>0.64340752683275948</v>
      </c>
      <c r="AH59" s="53">
        <f>filter!O89</f>
        <v>3.3611111111111107</v>
      </c>
      <c r="AI59" s="53">
        <f>(filter!O89-AVERAGE(filter!$O$2:$O$179))</f>
        <v>-0.6065563988654139</v>
      </c>
      <c r="AJ59" s="53">
        <f>(filter!O89-filter!BD89)</f>
        <v>-0.70071954308514606</v>
      </c>
      <c r="AK59" s="53">
        <f>(filter!O89-filter!AD89)</f>
        <v>0.30640257544970417</v>
      </c>
      <c r="AL59" s="53">
        <f>data78!AL89</f>
        <v>5.8966812284879255</v>
      </c>
      <c r="AM59" s="53">
        <f>data78!AM89</f>
        <v>7.1310548181296118</v>
      </c>
      <c r="AN59" s="53">
        <f>(filter!L89-filter!AA89)*100</f>
        <v>-4.1312568844536379</v>
      </c>
      <c r="AO59" s="53">
        <f>(filter!M89-filter!AB89)*100</f>
        <v>1.3689836859287041</v>
      </c>
      <c r="AP59" s="53">
        <f>RBA!O102</f>
        <v>106.46814798748179</v>
      </c>
      <c r="AQ59" s="53">
        <f>RBA!Q102</f>
        <v>0.64533333333333331</v>
      </c>
      <c r="AR59" s="53">
        <f>RBA!P102</f>
        <v>9.3924804638996547E-3</v>
      </c>
      <c r="AS59" s="53">
        <f>RBA!R102</f>
        <v>1.5495867768595042</v>
      </c>
      <c r="AT59" s="53">
        <f t="shared" si="3"/>
        <v>-4.6678458604864099</v>
      </c>
      <c r="AU59" s="53">
        <f t="shared" si="0"/>
        <v>0.43798829981372445</v>
      </c>
      <c r="AV59" s="53">
        <f>RBA!T102*100</f>
        <v>2.701661670520572</v>
      </c>
      <c r="AW59" s="53">
        <f>RBA!U102*100</f>
        <v>-0.38664824557556043</v>
      </c>
      <c r="AX59" s="53">
        <f t="shared" si="4"/>
        <v>2.8741065474908276</v>
      </c>
      <c r="AY59" s="53">
        <f t="shared" si="5"/>
        <v>-0.43500915382769312</v>
      </c>
      <c r="AZ59" s="53">
        <f>filter2!O59</f>
        <v>11.093633200824035</v>
      </c>
      <c r="BA59" s="53">
        <f>filter2!AC59</f>
        <v>11.082171399170717</v>
      </c>
      <c r="BB59" s="53">
        <f>(filter2!O59-filter2!AC59)*100</f>
        <v>1.146180165331856</v>
      </c>
      <c r="BC59" s="53">
        <f>data78!AZ89</f>
        <v>1.6611264977143012</v>
      </c>
      <c r="BD59" s="53">
        <f>data78!BA89</f>
        <v>2.0393046395406955</v>
      </c>
    </row>
    <row r="60" spans="1:56">
      <c r="A60" s="31">
        <v>36616</v>
      </c>
      <c r="B60" s="53">
        <f>filter!E90</f>
        <v>5.3100000000000005</v>
      </c>
      <c r="C60" s="53">
        <f>(RBA!B103-AVERAGE(RBA!$B$11:$B$192))</f>
        <v>-1.6866996336996305</v>
      </c>
      <c r="D60" s="53">
        <f>(filter!E90-filter!AY90)</f>
        <v>-1.6893874753660452</v>
      </c>
      <c r="E60" s="52">
        <f>(filter!E90-filter!T90)</f>
        <v>0.17865467176274663</v>
      </c>
      <c r="F60" s="52">
        <f>filter!F90</f>
        <v>5.7833333333333341</v>
      </c>
      <c r="G60" s="53">
        <f>(RBA!C103-AVERAGE(RBA!$C$11:$C$192))</f>
        <v>-1.4783727978370811</v>
      </c>
      <c r="H60" s="53">
        <f>(filter!F90-filter!AZ90)</f>
        <v>-1.4527968336328421</v>
      </c>
      <c r="I60" s="53">
        <f>(filter!F90-filter!U90)</f>
        <v>0.55086982656413053</v>
      </c>
      <c r="J60" s="53">
        <f>data78!J90</f>
        <v>12.580855153505755</v>
      </c>
      <c r="K60" s="53">
        <f>data78!K90</f>
        <v>12.572265915417921</v>
      </c>
      <c r="L60" s="53">
        <f>(filter!B90-filter!Q90)*100</f>
        <v>0.85892380878345165</v>
      </c>
      <c r="M60" s="53">
        <f>data78!M90</f>
        <v>11.920980549525268</v>
      </c>
      <c r="N60" s="53">
        <f>data78!N90</f>
        <v>11.91360568786784</v>
      </c>
      <c r="O60" s="53">
        <f>(filter!C90-filter!R90)*100</f>
        <v>0.73748616574285109</v>
      </c>
      <c r="P60" s="53">
        <f>data78!P90</f>
        <v>4.1092331747158513</v>
      </c>
      <c r="Q60" s="53">
        <f>(filter!D90-filter!S90)*100</f>
        <v>2.6912258106169595</v>
      </c>
      <c r="R60" s="53">
        <f>data78!R90</f>
        <v>4.0571051458692251</v>
      </c>
      <c r="S60" s="53">
        <f>data78!S90</f>
        <v>3.6828065968399937E-2</v>
      </c>
      <c r="T60" s="53">
        <f>filter!I90</f>
        <v>10.377674624886593</v>
      </c>
      <c r="U60" s="53">
        <f>(filter!I90-AVERAGE(filter!$I$2:$I$179))</f>
        <v>6.2840270166781442</v>
      </c>
      <c r="V60" s="53">
        <f>(filter!I90-filter!BA90)</f>
        <v>6.2678570703666905</v>
      </c>
      <c r="W60" s="53">
        <f>(filter!I90-filter!X90)</f>
        <v>7.8312553070205357</v>
      </c>
      <c r="X60" s="53">
        <f>data78!X90</f>
        <v>4.2442003177664782</v>
      </c>
      <c r="Y60" s="53">
        <f>data78!Y90</f>
        <v>2.8023598820059004E-2</v>
      </c>
      <c r="Z60" s="53">
        <f>filter!J90</f>
        <v>3.4582347971416127</v>
      </c>
      <c r="AA60" s="53">
        <f>(filter!J90-AVERAGE(filter!$J$2:$J$179))</f>
        <v>-0.56997375397625616</v>
      </c>
      <c r="AB60" s="53">
        <f>(filter!J90-filter!BB90)</f>
        <v>-0.5891238228254525</v>
      </c>
      <c r="AC60" s="53">
        <f>(filter!J90-filter!Y90)</f>
        <v>0.6736844422057322</v>
      </c>
      <c r="AD60" s="53">
        <f>filter!K90</f>
        <v>5.75</v>
      </c>
      <c r="AE60" s="53">
        <f>(filter!K90-AVERAGE(filter!$K$2:$K$179))</f>
        <v>1.0071706791521642</v>
      </c>
      <c r="AF60" s="53">
        <f>(filter!K90-filter!BC90)</f>
        <v>0.97102114881017521</v>
      </c>
      <c r="AG60" s="53">
        <f>(filter!K90-filter!Z90)</f>
        <v>1.1049517052089382</v>
      </c>
      <c r="AH60" s="53">
        <f>filter!O90</f>
        <v>3.5833333333333335</v>
      </c>
      <c r="AI60" s="53">
        <f>(filter!O90-AVERAGE(filter!$O$2:$O$179))</f>
        <v>-0.38433417664319114</v>
      </c>
      <c r="AJ60" s="53">
        <f>(filter!O90-filter!BD90)</f>
        <v>-0.41572189138310245</v>
      </c>
      <c r="AK60" s="53">
        <f>(filter!O90-filter!AD90)</f>
        <v>0.59514972154981471</v>
      </c>
      <c r="AL60" s="53">
        <f>data78!AL90</f>
        <v>5.9233302355244053</v>
      </c>
      <c r="AM60" s="53">
        <f>data78!AM90</f>
        <v>7.1405774410686398</v>
      </c>
      <c r="AN60" s="53">
        <f>(filter!L90-filter!AA90)*100</f>
        <v>-4.5991619970003228</v>
      </c>
      <c r="AO60" s="53">
        <f>(filter!M90-filter!AB90)*100</f>
        <v>0.32442798753242741</v>
      </c>
      <c r="AP60" s="53">
        <f>RBA!O103</f>
        <v>105.87412336309725</v>
      </c>
      <c r="AQ60" s="53">
        <f>RBA!Q103</f>
        <v>0.6193333333333334</v>
      </c>
      <c r="AR60" s="53">
        <f>RBA!P103</f>
        <v>9.4451785595473757E-3</v>
      </c>
      <c r="AS60" s="53">
        <f>RBA!R103</f>
        <v>1.6146393972012916</v>
      </c>
      <c r="AT60" s="53">
        <f t="shared" si="3"/>
        <v>-4.6622508730144192</v>
      </c>
      <c r="AU60" s="53">
        <f t="shared" si="0"/>
        <v>0.47911164827646285</v>
      </c>
      <c r="AV60" s="53">
        <f>RBA!T103*100</f>
        <v>0.559498747199072</v>
      </c>
      <c r="AW60" s="53">
        <f>RBA!U103*100</f>
        <v>-4.1123348462738356</v>
      </c>
      <c r="AX60" s="53">
        <f t="shared" si="4"/>
        <v>0.73194362416932757</v>
      </c>
      <c r="AY60" s="53">
        <f t="shared" si="5"/>
        <v>-4.1606957545259684</v>
      </c>
      <c r="AZ60" s="53">
        <f>filter2!O60</f>
        <v>11.127029133287849</v>
      </c>
      <c r="BA60" s="53">
        <f>filter2!AC60</f>
        <v>11.089074389339702</v>
      </c>
      <c r="BB60" s="53">
        <f>(filter2!O60-filter2!AC60)*100</f>
        <v>3.7954743948146685</v>
      </c>
      <c r="BC60" s="53">
        <f>data78!AZ90</f>
        <v>1.6791299177579271</v>
      </c>
      <c r="BD60" s="53">
        <f>data78!BA90</f>
        <v>1.8003420043625873</v>
      </c>
    </row>
    <row r="61" spans="1:56">
      <c r="A61" s="31">
        <v>36707</v>
      </c>
      <c r="B61" s="53">
        <f>filter!E91</f>
        <v>5.8999999999999995</v>
      </c>
      <c r="C61" s="53">
        <f>(RBA!B104-AVERAGE(RBA!$B$11:$B$192))</f>
        <v>-1.0966996336996315</v>
      </c>
      <c r="D61" s="53">
        <f>(filter!E91-filter!AY91)</f>
        <v>-1.0203653336227161</v>
      </c>
      <c r="E61" s="52">
        <f>(filter!E91-filter!T91)</f>
        <v>0.78733006152907414</v>
      </c>
      <c r="F61" s="52">
        <f>filter!F91</f>
        <v>6.1933333333333325</v>
      </c>
      <c r="G61" s="53">
        <f>(RBA!C104-AVERAGE(RBA!$C$11:$C$192))</f>
        <v>-1.0683727978370827</v>
      </c>
      <c r="H61" s="53">
        <f>(filter!F91-filter!AZ91)</f>
        <v>-0.96132881288044914</v>
      </c>
      <c r="I61" s="53">
        <f>(filter!F91-filter!U91)</f>
        <v>0.97825204957991918</v>
      </c>
      <c r="J61" s="53">
        <f>data78!J91</f>
        <v>12.590218777265772</v>
      </c>
      <c r="K61" s="53">
        <f>data78!K91</f>
        <v>12.581328330188223</v>
      </c>
      <c r="L61" s="53">
        <f>(filter!B91-filter!Q91)*100</f>
        <v>0.88904470775492683</v>
      </c>
      <c r="M61" s="53">
        <f>data78!M91</f>
        <v>11.929548095774269</v>
      </c>
      <c r="N61" s="53">
        <f>data78!N91</f>
        <v>11.923812229815578</v>
      </c>
      <c r="O61" s="53">
        <f>(filter!C91-filter!R91)*100</f>
        <v>0.57358659586910221</v>
      </c>
      <c r="P61" s="53">
        <f>data78!P91</f>
        <v>4.0926765051214034</v>
      </c>
      <c r="Q61" s="53">
        <f>(filter!D91-filter!S91)*100</f>
        <v>0.68773815823304218</v>
      </c>
      <c r="R61" s="53">
        <f>data78!R91</f>
        <v>4.0597866561835998</v>
      </c>
      <c r="S61" s="53">
        <f>data78!S91</f>
        <v>3.6950983919626701E-2</v>
      </c>
      <c r="T61" s="53">
        <f>filter!I91</f>
        <v>1.0726041257500851</v>
      </c>
      <c r="U61" s="53">
        <f>(filter!I91-AVERAGE(filter!$I$2:$I$179))</f>
        <v>-3.0210434824583636</v>
      </c>
      <c r="V61" s="53">
        <f>(filter!I91-filter!BA91)</f>
        <v>-3.0048735361469108</v>
      </c>
      <c r="W61" s="53">
        <f>(filter!I91-filter!X91)</f>
        <v>-1.5865238978702223</v>
      </c>
      <c r="X61" s="53">
        <f>data78!X91</f>
        <v>4.2513483110317658</v>
      </c>
      <c r="Y61" s="53">
        <f>data78!Y91</f>
        <v>3.0837004405286361E-2</v>
      </c>
      <c r="Z61" s="53">
        <f>filter!J91</f>
        <v>2.8591973061148601</v>
      </c>
      <c r="AA61" s="53">
        <f>(filter!J91-AVERAGE(filter!$J$2:$J$179))</f>
        <v>-1.1690112450030088</v>
      </c>
      <c r="AB61" s="53">
        <f>(filter!J91-filter!BB91)</f>
        <v>-1.1498611761538142</v>
      </c>
      <c r="AC61" s="53">
        <f>(filter!J91-filter!Y91)</f>
        <v>-2.5625538808139225E-2</v>
      </c>
      <c r="AD61" s="53">
        <f>filter!K91</f>
        <v>6.333333333333333</v>
      </c>
      <c r="AE61" s="53">
        <f>(filter!K91-AVERAGE(filter!$K$2:$K$179))</f>
        <v>1.5905040124854972</v>
      </c>
      <c r="AF61" s="53">
        <f>(filter!K91-filter!BC91)</f>
        <v>1.6266535428274853</v>
      </c>
      <c r="AG61" s="53">
        <f>(filter!K91-filter!Z91)</f>
        <v>1.8326113976547411</v>
      </c>
      <c r="AH61" s="53">
        <f>filter!O91</f>
        <v>3.9722222222222219</v>
      </c>
      <c r="AI61" s="53">
        <f>(filter!O91-AVERAGE(filter!$O$2:$O$179))</f>
        <v>4.5547122456972566E-3</v>
      </c>
      <c r="AJ61" s="53">
        <f>(filter!O91-filter!BD91)</f>
        <v>3.594242698560679E-2</v>
      </c>
      <c r="AK61" s="53">
        <f>(filter!O91-filter!AD91)</f>
        <v>1.0579511865891313</v>
      </c>
      <c r="AL61" s="53">
        <f>data78!AL91</f>
        <v>5.9419328580769326</v>
      </c>
      <c r="AM61" s="53">
        <f>data78!AM91</f>
        <v>7.1607340991718385</v>
      </c>
      <c r="AN61" s="53">
        <f>(filter!L91-filter!AA91)*100</f>
        <v>-5.9648435396437272</v>
      </c>
      <c r="AO61" s="53">
        <f>(filter!M91-filter!AB91)*100</f>
        <v>0.32917514509183121</v>
      </c>
      <c r="AP61" s="53">
        <f>RBA!O104</f>
        <v>100.45053298429994</v>
      </c>
      <c r="AQ61" s="53">
        <f>RBA!Q104</f>
        <v>0.58766666666666667</v>
      </c>
      <c r="AR61" s="53">
        <f>RBA!P104</f>
        <v>9.9551487711498406E-3</v>
      </c>
      <c r="AS61" s="53">
        <f>RBA!R104</f>
        <v>1.7016449234259785</v>
      </c>
      <c r="AT61" s="53">
        <f t="shared" si="3"/>
        <v>-4.6096653972130186</v>
      </c>
      <c r="AU61" s="53">
        <f t="shared" si="0"/>
        <v>0.5315953852523766</v>
      </c>
      <c r="AV61" s="53">
        <f>RBA!T104*100</f>
        <v>5.2585475801400605</v>
      </c>
      <c r="AW61" s="53">
        <f>RBA!U104*100</f>
        <v>-5.2483736975913686</v>
      </c>
      <c r="AX61" s="53">
        <f t="shared" si="4"/>
        <v>5.4309924571103165</v>
      </c>
      <c r="AY61" s="53">
        <f t="shared" si="5"/>
        <v>-5.2967346058435014</v>
      </c>
      <c r="AZ61" s="53">
        <f>filter2!O61</f>
        <v>11.119583572814374</v>
      </c>
      <c r="BA61" s="53">
        <f>filter2!AC61</f>
        <v>11.09582251706181</v>
      </c>
      <c r="BB61" s="53">
        <f>(filter2!O61-filter2!AC61)*100</f>
        <v>2.376105575256382</v>
      </c>
      <c r="BC61" s="53">
        <f>data78!AZ91</f>
        <v>1.6905845470451668</v>
      </c>
      <c r="BD61" s="53">
        <f>data78!BA91</f>
        <v>1.1454629287239726</v>
      </c>
    </row>
    <row r="62" spans="1:56">
      <c r="A62" s="31">
        <v>36799</v>
      </c>
      <c r="B62" s="53">
        <f>filter!E92</f>
        <v>6.1566666666666663</v>
      </c>
      <c r="C62" s="53">
        <f>(RBA!B105-AVERAGE(RBA!$B$11:$B$192))</f>
        <v>-0.84003296703296471</v>
      </c>
      <c r="D62" s="53">
        <f>(filter!E92-filter!AY92)</f>
        <v>-0.68467652521271827</v>
      </c>
      <c r="E62" s="52">
        <f>(filter!E92-filter!T92)</f>
        <v>1.0615417534311993</v>
      </c>
      <c r="F62" s="52">
        <f>filter!F92</f>
        <v>6.4200000000000008</v>
      </c>
      <c r="G62" s="53">
        <f>(RBA!C105-AVERAGE(RBA!$C$11:$C$192))</f>
        <v>-0.84170613117041437</v>
      </c>
      <c r="H62" s="53">
        <f>(filter!F92-filter!AZ92)</f>
        <v>-0.65319412546138622</v>
      </c>
      <c r="I62" s="53">
        <f>(filter!F92-filter!U92)</f>
        <v>1.2218265424200805</v>
      </c>
      <c r="J62" s="53">
        <f>data78!J92</f>
        <v>12.59269806257022</v>
      </c>
      <c r="K62" s="53">
        <f>data78!K92</f>
        <v>12.590267212521162</v>
      </c>
      <c r="L62" s="53">
        <f>(filter!B92-filter!Q92)*100</f>
        <v>0.24308500490572982</v>
      </c>
      <c r="M62" s="53">
        <f>data78!M92</f>
        <v>11.9400020209881</v>
      </c>
      <c r="N62" s="53">
        <f>data78!N92</f>
        <v>11.933962696863443</v>
      </c>
      <c r="O62" s="53">
        <f>(filter!C92-filter!R92)*100</f>
        <v>0.60393241246572416</v>
      </c>
      <c r="P62" s="53">
        <f>data78!P92</f>
        <v>4.1075897889721213</v>
      </c>
      <c r="Q62" s="53">
        <f>(filter!D92-filter!S92)*100</f>
        <v>1.7751401201853589</v>
      </c>
      <c r="R62" s="53">
        <f>data78!R92</f>
        <v>4.081831175632197</v>
      </c>
      <c r="S62" s="53">
        <f>data78!S92</f>
        <v>5.2504145669052926E-2</v>
      </c>
      <c r="T62" s="53">
        <f>filter!I92</f>
        <v>8.8178077794387555</v>
      </c>
      <c r="U62" s="53">
        <f>(filter!I92-AVERAGE(filter!$I$2:$I$179))</f>
        <v>4.7241601712303067</v>
      </c>
      <c r="V62" s="53">
        <f>(filter!I92-filter!BA92)</f>
        <v>4.7726700101646671</v>
      </c>
      <c r="W62" s="53">
        <f>(filter!I92-filter!X92)</f>
        <v>6.0544713096033389</v>
      </c>
      <c r="X62" s="53">
        <f>data78!X92</f>
        <v>4.2890886390146123</v>
      </c>
      <c r="Y62" s="53">
        <f>data78!Y92</f>
        <v>6.1135371179039444E-2</v>
      </c>
      <c r="Z62" s="53">
        <f>filter!J92</f>
        <v>15.096131193138845</v>
      </c>
      <c r="AA62" s="53">
        <f>(filter!J92-AVERAGE(filter!$J$2:$J$179))</f>
        <v>11.067922642020976</v>
      </c>
      <c r="AB62" s="53">
        <f>(filter!J92-filter!BB92)</f>
        <v>11.12537284856856</v>
      </c>
      <c r="AC62" s="53">
        <f>(filter!J92-filter!Y92)</f>
        <v>12.128412015053513</v>
      </c>
      <c r="AD62" s="53">
        <f>filter!K92</f>
        <v>6.5</v>
      </c>
      <c r="AE62" s="53">
        <f>(filter!K92-AVERAGE(filter!$K$2:$K$179))</f>
        <v>1.7571706791521642</v>
      </c>
      <c r="AF62" s="53">
        <f>(filter!K92-filter!BC92)</f>
        <v>1.8656192701781285</v>
      </c>
      <c r="AG62" s="53">
        <f>(filter!K92-filter!Z92)</f>
        <v>2.1590431932868954</v>
      </c>
      <c r="AH62" s="53">
        <f>filter!O92</f>
        <v>4.1388888888888893</v>
      </c>
      <c r="AI62" s="53">
        <f>(filter!O92-AVERAGE(filter!$O$2:$O$179))</f>
        <v>0.17122137891236466</v>
      </c>
      <c r="AJ62" s="53">
        <f>(filter!O92-filter!BD92)</f>
        <v>0.26538452313209504</v>
      </c>
      <c r="AK62" s="53">
        <f>(filter!O92-filter!AD92)</f>
        <v>1.3060810029380852</v>
      </c>
      <c r="AL62" s="53">
        <f>data78!AL92</f>
        <v>5.9660441697610711</v>
      </c>
      <c r="AM62" s="53">
        <f>data78!AM92</f>
        <v>7.1802054325172602</v>
      </c>
      <c r="AN62" s="53">
        <f>(filter!L92-filter!AA92)*100</f>
        <v>-6.873622074146013</v>
      </c>
      <c r="AO62" s="53">
        <f>(filter!M92-filter!AB92)*100</f>
        <v>0.24840730189596982</v>
      </c>
      <c r="AP62" s="53">
        <f>RBA!O105</f>
        <v>100.03673680448586</v>
      </c>
      <c r="AQ62" s="53">
        <f>RBA!Q105</f>
        <v>0.56676666666666664</v>
      </c>
      <c r="AR62" s="53">
        <f>RBA!P105</f>
        <v>9.9963276686486028E-3</v>
      </c>
      <c r="AS62" s="53">
        <f>RBA!R105</f>
        <v>1.7643945186143624</v>
      </c>
      <c r="AT62" s="53">
        <f t="shared" si="3"/>
        <v>-4.6055374865698315</v>
      </c>
      <c r="AU62" s="53">
        <f t="shared" si="0"/>
        <v>0.56780758258680675</v>
      </c>
      <c r="AV62" s="53">
        <f>RBA!T105*100</f>
        <v>0.41279106431870716</v>
      </c>
      <c r="AW62" s="53">
        <f>RBA!U105*100</f>
        <v>-3.6212197334430152</v>
      </c>
      <c r="AX62" s="53">
        <f t="shared" si="4"/>
        <v>0.58523594128896272</v>
      </c>
      <c r="AY62" s="53">
        <f t="shared" si="5"/>
        <v>-3.669580641695148</v>
      </c>
      <c r="AZ62" s="53">
        <f>filter2!O62</f>
        <v>11.110353168644458</v>
      </c>
      <c r="BA62" s="53">
        <f>filter2!AC62</f>
        <v>11.1024583242005</v>
      </c>
      <c r="BB62" s="53">
        <f>(filter2!O62-filter2!AC62)*100</f>
        <v>0.78948444439586041</v>
      </c>
      <c r="BC62" s="53">
        <f>data78!AZ92</f>
        <v>1.6769555307464588</v>
      </c>
      <c r="BD62" s="53">
        <f>data78!BA92</f>
        <v>-1.3629016298708052</v>
      </c>
    </row>
    <row r="63" spans="1:56">
      <c r="A63" s="31">
        <v>36891</v>
      </c>
      <c r="B63" s="53">
        <f>filter!E93</f>
        <v>6.2266666666666666</v>
      </c>
      <c r="C63" s="53">
        <f>(RBA!B106-AVERAGE(RBA!$B$11:$B$192))</f>
        <v>-0.77003296703296442</v>
      </c>
      <c r="D63" s="53">
        <f>(filter!E93-filter!AY93)</f>
        <v>-0.53565438346938787</v>
      </c>
      <c r="E63" s="52">
        <f>(filter!E93-filter!T93)</f>
        <v>1.1484667029075757</v>
      </c>
      <c r="F63" s="52">
        <f>filter!F93</f>
        <v>6.3133333333333335</v>
      </c>
      <c r="G63" s="53">
        <f>(RBA!C106-AVERAGE(RBA!$C$11:$C$192))</f>
        <v>-0.94837279783708173</v>
      </c>
      <c r="H63" s="53">
        <f>(filter!F93-filter!AZ93)</f>
        <v>-0.67839277137565812</v>
      </c>
      <c r="I63" s="53">
        <f>(filter!F93-filter!U93)</f>
        <v>1.1317249758591146</v>
      </c>
      <c r="J63" s="53">
        <f>data78!J93</f>
        <v>12.589063761421997</v>
      </c>
      <c r="K63" s="53">
        <f>data78!K93</f>
        <v>12.599105274223124</v>
      </c>
      <c r="L63" s="53">
        <f>(filter!B93-filter!Q93)*100</f>
        <v>-1.0041512801127084</v>
      </c>
      <c r="M63" s="53">
        <f>data78!M93</f>
        <v>11.946764207266233</v>
      </c>
      <c r="N63" s="53">
        <f>data78!N93</f>
        <v>11.944072643732857</v>
      </c>
      <c r="O63" s="53">
        <f>(filter!C93-filter!R93)*100</f>
        <v>0.26915635333750743</v>
      </c>
      <c r="P63" s="53">
        <f>data78!P93</f>
        <v>4.1009891049407692</v>
      </c>
      <c r="Q63" s="53">
        <f>(filter!D93-filter!S93)*100</f>
        <v>0.65025990709077774</v>
      </c>
      <c r="R63" s="53">
        <f>data78!R93</f>
        <v>4.0800796479425996</v>
      </c>
      <c r="S63" s="53">
        <f>data78!S93</f>
        <v>5.0134959362071685E-2</v>
      </c>
      <c r="T63" s="53">
        <f>filter!I93</f>
        <v>-0.70061107583886217</v>
      </c>
      <c r="U63" s="53">
        <f>(filter!I93-AVERAGE(filter!$I$2:$I$179))</f>
        <v>-4.7942586840473105</v>
      </c>
      <c r="V63" s="53">
        <f>(filter!I93-filter!BA93)</f>
        <v>-4.7134089524900435</v>
      </c>
      <c r="W63" s="53">
        <f>(filter!I93-filter!X93)</f>
        <v>-3.5584930424854702</v>
      </c>
      <c r="X63" s="53">
        <f>data78!X93</f>
        <v>4.2918283667557331</v>
      </c>
      <c r="Y63" s="53">
        <f>data78!Y93</f>
        <v>5.7887120115774238E-2</v>
      </c>
      <c r="Z63" s="53">
        <f>filter!J93</f>
        <v>1.0958910964481077</v>
      </c>
      <c r="AA63" s="53">
        <f>(filter!J93-AVERAGE(filter!$J$2:$J$179))</f>
        <v>-2.9323174546697612</v>
      </c>
      <c r="AB63" s="53">
        <f>(filter!J93-filter!BB93)</f>
        <v>-2.8365671104237866</v>
      </c>
      <c r="AC63" s="53">
        <f>(filter!J93-filter!Y93)</f>
        <v>-1.9329375011887078</v>
      </c>
      <c r="AD63" s="53">
        <f>filter!K93</f>
        <v>6.5</v>
      </c>
      <c r="AE63" s="53">
        <f>(filter!K93-AVERAGE(filter!$K$2:$K$179))</f>
        <v>1.7571706791521642</v>
      </c>
      <c r="AF63" s="53">
        <f>(filter!K93-filter!BC93)</f>
        <v>1.9379183308621046</v>
      </c>
      <c r="AG63" s="53">
        <f>(filter!K93-filter!Z93)</f>
        <v>2.3324249657652603</v>
      </c>
      <c r="AH63" s="53">
        <f>filter!O93</f>
        <v>4.166666666666667</v>
      </c>
      <c r="AI63" s="53">
        <f>(filter!O93-AVERAGE(filter!$O$2:$O$179))</f>
        <v>0.19899915669014234</v>
      </c>
      <c r="AJ63" s="53">
        <f>(filter!O93-filter!BD93)</f>
        <v>0.35593773038969356</v>
      </c>
      <c r="AK63" s="53">
        <f>(filter!O93-filter!AD93)</f>
        <v>1.4223742056977078</v>
      </c>
      <c r="AL63" s="53">
        <f>data78!AL93</f>
        <v>5.9954615484448004</v>
      </c>
      <c r="AM63" s="53">
        <f>data78!AM93</f>
        <v>7.1833781810408972</v>
      </c>
      <c r="AN63" s="53">
        <f>(filter!L93-filter!AA93)*100</f>
        <v>-7.342859709815297</v>
      </c>
      <c r="AO63" s="53">
        <f>(filter!M93-filter!AB93)*100</f>
        <v>-1.4822891474377542</v>
      </c>
      <c r="AP63" s="53">
        <f>RBA!O106</f>
        <v>95.56453463087152</v>
      </c>
      <c r="AQ63" s="53">
        <f>RBA!Q106</f>
        <v>0.53050000000000008</v>
      </c>
      <c r="AR63" s="53">
        <f>RBA!P106</f>
        <v>1.0464132995180791E-2</v>
      </c>
      <c r="AS63" s="53">
        <f>RBA!R106</f>
        <v>1.8850141376060316</v>
      </c>
      <c r="AT63" s="53">
        <f t="shared" si="3"/>
        <v>-4.5598017745639661</v>
      </c>
      <c r="AU63" s="53">
        <f t="shared" si="0"/>
        <v>0.63393532092809901</v>
      </c>
      <c r="AV63" s="53">
        <f>RBA!T106*100</f>
        <v>4.5735712005865459</v>
      </c>
      <c r="AW63" s="53">
        <f>RBA!U106*100</f>
        <v>-6.6127738341292481</v>
      </c>
      <c r="AX63" s="53">
        <f t="shared" si="4"/>
        <v>4.7460160775568019</v>
      </c>
      <c r="AY63" s="53">
        <f t="shared" si="5"/>
        <v>-6.6611347423813809</v>
      </c>
      <c r="AZ63" s="53">
        <f>filter2!O63</f>
        <v>11.0887728276129</v>
      </c>
      <c r="BA63" s="53">
        <f>filter2!AC63</f>
        <v>11.109039203279078</v>
      </c>
      <c r="BB63" s="53">
        <f>(filter2!O63-filter2!AC63)*100</f>
        <v>-2.0266375666178504</v>
      </c>
      <c r="BC63" s="53">
        <f>data78!AZ93</f>
        <v>1.7036331816890673</v>
      </c>
      <c r="BD63" s="53">
        <f>data78!BA93</f>
        <v>2.6677650942608544</v>
      </c>
    </row>
    <row r="64" spans="1:56">
      <c r="A64" s="31">
        <v>36981</v>
      </c>
      <c r="B64" s="53">
        <f>filter!E94</f>
        <v>5.873333333333334</v>
      </c>
      <c r="C64" s="53">
        <f>(RBA!B107-AVERAGE(RBA!$B$11:$B$192))</f>
        <v>-1.123366300366297</v>
      </c>
      <c r="D64" s="53">
        <f>(filter!E94-filter!AY94)</f>
        <v>-0.80996557505939037</v>
      </c>
      <c r="E64" s="52">
        <f>(filter!E94-filter!T94)</f>
        <v>0.81128506846743331</v>
      </c>
      <c r="F64" s="52">
        <f>filter!F94</f>
        <v>5.5466666666666669</v>
      </c>
      <c r="G64" s="53">
        <f>(RBA!C107-AVERAGE(RBA!$C$11:$C$192))</f>
        <v>-1.7150394645037483</v>
      </c>
      <c r="H64" s="53">
        <f>(filter!F94-filter!AZ94)</f>
        <v>-1.3635914172899302</v>
      </c>
      <c r="I64" s="53">
        <f>(filter!F94-filter!U94)</f>
        <v>0.38064871241585241</v>
      </c>
      <c r="J64" s="53">
        <f>data78!J94</f>
        <v>12.599421311793083</v>
      </c>
      <c r="K64" s="53">
        <f>data78!K94</f>
        <v>12.607866746381776</v>
      </c>
      <c r="L64" s="53">
        <f>(filter!B94-filter!Q94)*100</f>
        <v>-0.844543458869218</v>
      </c>
      <c r="M64" s="53">
        <f>data78!M94</f>
        <v>11.955853331678226</v>
      </c>
      <c r="N64" s="53">
        <f>data78!N94</f>
        <v>11.954161399722823</v>
      </c>
      <c r="O64" s="53">
        <f>(filter!C94-filter!R94)*100</f>
        <v>0.16919319554027368</v>
      </c>
      <c r="P64" s="53">
        <f>data78!P94</f>
        <v>4.1009891049407692</v>
      </c>
      <c r="Q64" s="53">
        <f>(filter!D94-filter!S94)*100</f>
        <v>0.11867359105686148</v>
      </c>
      <c r="R64" s="53">
        <f>data78!R94</f>
        <v>4.0979751004170568</v>
      </c>
      <c r="S64" s="53">
        <f>data78!S94</f>
        <v>4.1716626226747655E-2</v>
      </c>
      <c r="T64" s="53">
        <f>filter!I94</f>
        <v>7.1581809897829061</v>
      </c>
      <c r="U64" s="53">
        <f>(filter!I94-AVERAGE(filter!$I$2:$I$179))</f>
        <v>3.0645333815744573</v>
      </c>
      <c r="V64" s="53">
        <f>(filter!I94-filter!BA94)</f>
        <v>3.1777230057546308</v>
      </c>
      <c r="W64" s="53">
        <f>(filter!I94-filter!X94)</f>
        <v>4.2127951210252981</v>
      </c>
      <c r="X64" s="53">
        <f>data78!X94</f>
        <v>4.3027128279541564</v>
      </c>
      <c r="Y64" s="53">
        <f>data78!Y94</f>
        <v>6.0258249641319983E-2</v>
      </c>
      <c r="Z64" s="53">
        <f>filter!J94</f>
        <v>4.3537844793693523</v>
      </c>
      <c r="AA64" s="53">
        <f>(filter!J94-AVERAGE(filter!$J$2:$J$179))</f>
        <v>0.3255759282514834</v>
      </c>
      <c r="AB64" s="53">
        <f>(filter!J94-filter!BB94)</f>
        <v>0.45962641019584805</v>
      </c>
      <c r="AC64" s="53">
        <f>(filter!J94-filter!Y94)</f>
        <v>1.282463875068562</v>
      </c>
      <c r="AD64" s="53">
        <f>filter!K94</f>
        <v>5.333333333333333</v>
      </c>
      <c r="AE64" s="53">
        <f>(filter!K94-AVERAGE(filter!$K$2:$K$179))</f>
        <v>0.59050401248549722</v>
      </c>
      <c r="AF64" s="53">
        <f>(filter!K94-filter!BC94)</f>
        <v>0.84355072487941474</v>
      </c>
      <c r="AG64" s="53">
        <f>(filter!K94-filter!Z94)</f>
        <v>1.3495851867538908</v>
      </c>
      <c r="AH64" s="53">
        <f>filter!O94</f>
        <v>3.6</v>
      </c>
      <c r="AI64" s="53">
        <f>(filter!O94-AVERAGE(filter!$O$2:$O$179))</f>
        <v>-0.36766750997652453</v>
      </c>
      <c r="AJ64" s="53">
        <f>(filter!O94-filter!BD94)</f>
        <v>-0.14795350679715247</v>
      </c>
      <c r="AK64" s="53">
        <f>(filter!O94-filter!AD94)</f>
        <v>0.94996064045330986</v>
      </c>
      <c r="AL64" s="53">
        <f>data78!AL94</f>
        <v>6.0337119252861156</v>
      </c>
      <c r="AM64" s="53">
        <f>data78!AM94</f>
        <v>7.2045521848414271</v>
      </c>
      <c r="AN64" s="53">
        <f>(filter!L94-filter!AA94)*100</f>
        <v>-7.0126672131616274</v>
      </c>
      <c r="AO64" s="53">
        <f>(filter!M94-filter!AB94)*100</f>
        <v>-1.4361730465865641</v>
      </c>
      <c r="AP64" s="53">
        <f>RBA!O107</f>
        <v>97.70947940161102</v>
      </c>
      <c r="AQ64" s="53">
        <f>RBA!Q107</f>
        <v>0.5202</v>
      </c>
      <c r="AR64" s="53">
        <f>RBA!P107</f>
        <v>1.0234421533347277E-2</v>
      </c>
      <c r="AS64" s="53">
        <f>RBA!R107</f>
        <v>1.9223375624759709</v>
      </c>
      <c r="AT64" s="53">
        <f t="shared" si="3"/>
        <v>-4.5819985799470837</v>
      </c>
      <c r="AU64" s="53">
        <f t="shared" si="0"/>
        <v>0.65354192596758598</v>
      </c>
      <c r="AV64" s="53">
        <f>RBA!T107*100</f>
        <v>-2.2196805383117635</v>
      </c>
      <c r="AW64" s="53">
        <f>RBA!U107*100</f>
        <v>-1.9606605039486746</v>
      </c>
      <c r="AX64" s="53">
        <f t="shared" si="4"/>
        <v>-2.0472356613415079</v>
      </c>
      <c r="AY64" s="53">
        <f t="shared" si="5"/>
        <v>-2.0090214122008074</v>
      </c>
      <c r="AZ64" s="53">
        <f>filter2!O64</f>
        <v>11.106509404850492</v>
      </c>
      <c r="BA64" s="53">
        <f>filter2!AC64</f>
        <v>11.115627481098626</v>
      </c>
      <c r="BB64" s="53">
        <f>(filter2!O64-filter2!AC64)*100</f>
        <v>-0.91180762481339883</v>
      </c>
      <c r="BC64" s="53">
        <f>data78!AZ94</f>
        <v>1.7309990973319591</v>
      </c>
      <c r="BD64" s="53">
        <f>data78!BA94</f>
        <v>2.7365915642891814</v>
      </c>
    </row>
    <row r="65" spans="1:56">
      <c r="A65" s="31">
        <v>37072</v>
      </c>
      <c r="B65" s="53">
        <f>filter!E95</f>
        <v>5.0133333333333328</v>
      </c>
      <c r="C65" s="53">
        <f>(RBA!B108-AVERAGE(RBA!$B$11:$B$192))</f>
        <v>-1.9833663003662982</v>
      </c>
      <c r="D65" s="53">
        <f>(filter!E95-filter!AY95)</f>
        <v>-1.5909434333160615</v>
      </c>
      <c r="E65" s="52">
        <f>(filter!E95-filter!T95)</f>
        <v>-3.4207449735982998E-2</v>
      </c>
      <c r="F65" s="52">
        <f>filter!F95</f>
        <v>4.9066666666666663</v>
      </c>
      <c r="G65" s="53">
        <f>(RBA!C108-AVERAGE(RBA!$C$11:$C$192))</f>
        <v>-2.3550394645037489</v>
      </c>
      <c r="H65" s="53">
        <f>(filter!F95-filter!AZ95)</f>
        <v>-1.9221233965375362</v>
      </c>
      <c r="I65" s="53">
        <f>(filter!F95-filter!U95)</f>
        <v>-0.24607488016745727</v>
      </c>
      <c r="J65" s="53">
        <f>data78!J95</f>
        <v>12.607556505644101</v>
      </c>
      <c r="K65" s="53">
        <f>data78!K95</f>
        <v>12.616569584139283</v>
      </c>
      <c r="L65" s="53">
        <f>(filter!B95-filter!Q95)*100</f>
        <v>-0.90130784951814036</v>
      </c>
      <c r="M65" s="53">
        <f>data78!M95</f>
        <v>11.962311760136322</v>
      </c>
      <c r="N65" s="53">
        <f>data78!N95</f>
        <v>11.964249976359548</v>
      </c>
      <c r="O65" s="53">
        <f>(filter!C95-filter!R95)*100</f>
        <v>-0.1938216223226874</v>
      </c>
      <c r="P65" s="53">
        <f>data78!P95</f>
        <v>4.0960098415411617</v>
      </c>
      <c r="Q65" s="53">
        <f>(filter!D95-filter!S95)*100</f>
        <v>-0.98390910268886245</v>
      </c>
      <c r="R65" s="53">
        <f>data78!R95</f>
        <v>4.0995916753375701</v>
      </c>
      <c r="S65" s="53">
        <f>data78!S95</f>
        <v>4.0607855810321336E-2</v>
      </c>
      <c r="T65" s="53">
        <f>filter!I95</f>
        <v>0.64662996820536833</v>
      </c>
      <c r="U65" s="53">
        <f>(filter!I95-AVERAGE(filter!$I$2:$I$179))</f>
        <v>-3.4470176400030805</v>
      </c>
      <c r="V65" s="53">
        <f>(filter!I95-filter!BA95)</f>
        <v>-3.3014881232</v>
      </c>
      <c r="W65" s="53">
        <f>(filter!I95-filter!X95)</f>
        <v>-2.3796155045152219</v>
      </c>
      <c r="X65" s="53">
        <f>data78!X95</f>
        <v>4.3107991253855138</v>
      </c>
      <c r="Y65" s="53">
        <f>data78!Y95</f>
        <v>6.1253561253561184E-2</v>
      </c>
      <c r="Z65" s="53">
        <f>filter!J95</f>
        <v>3.2345189725430483</v>
      </c>
      <c r="AA65" s="53">
        <f>(filter!J95-AVERAGE(filter!$J$2:$J$179))</f>
        <v>-0.79368957857482059</v>
      </c>
      <c r="AB65" s="53">
        <f>(filter!J95-filter!BB95)</f>
        <v>-0.62133895893206548</v>
      </c>
      <c r="AC65" s="53">
        <f>(filter!J95-filter!Y95)</f>
        <v>0.13736235968069144</v>
      </c>
      <c r="AD65" s="53">
        <f>filter!K95</f>
        <v>4.083333333333333</v>
      </c>
      <c r="AE65" s="53">
        <f>(filter!K95-AVERAGE(filter!$K$2:$K$179))</f>
        <v>-0.65949598751450278</v>
      </c>
      <c r="AF65" s="53">
        <f>(filter!K95-filter!BC95)</f>
        <v>-0.33415021443660908</v>
      </c>
      <c r="AG65" s="53">
        <f>(filter!K95-filter!Z95)</f>
        <v>0.28922789564657503</v>
      </c>
      <c r="AH65" s="53">
        <f>filter!O95</f>
        <v>2.8888888888888893</v>
      </c>
      <c r="AI65" s="53">
        <f>(filter!O95-AVERAGE(filter!$O$2:$O$179))</f>
        <v>-1.0787786210876353</v>
      </c>
      <c r="AJ65" s="53">
        <f>(filter!O95-filter!BD95)</f>
        <v>-0.79628918842844243</v>
      </c>
      <c r="AK65" s="53">
        <f>(filter!O95-filter!AD95)</f>
        <v>0.33663672446719639</v>
      </c>
      <c r="AL65" s="53">
        <f>data78!AL95</f>
        <v>6.0739634665912936</v>
      </c>
      <c r="AM65" s="53">
        <f>data78!AM95</f>
        <v>7.2369856421372347</v>
      </c>
      <c r="AN65" s="53">
        <f>(filter!L95-filter!AA95)*100</f>
        <v>-6.5544425485482449</v>
      </c>
      <c r="AO65" s="53">
        <f>(filter!M95-filter!AB95)*100</f>
        <v>-0.2897409965396669</v>
      </c>
      <c r="AP65" s="53">
        <f>RBA!O108</f>
        <v>97.397731437996754</v>
      </c>
      <c r="AQ65" s="53">
        <f>RBA!Q108</f>
        <v>0.5087666666666667</v>
      </c>
      <c r="AR65" s="53">
        <f>RBA!P108</f>
        <v>1.0267179586586146E-2</v>
      </c>
      <c r="AS65" s="53">
        <f>RBA!R108</f>
        <v>1.9655375745266328</v>
      </c>
      <c r="AT65" s="53">
        <f t="shared" si="3"/>
        <v>-4.5788029191862467</v>
      </c>
      <c r="AU65" s="53">
        <f t="shared" si="0"/>
        <v>0.67576578272917032</v>
      </c>
      <c r="AV65" s="53">
        <f>RBA!T108*100</f>
        <v>0.31956607608369936</v>
      </c>
      <c r="AW65" s="53">
        <f>RBA!U108*100</f>
        <v>-2.2223856761584448</v>
      </c>
      <c r="AX65" s="53">
        <f t="shared" si="4"/>
        <v>0.49201095305395498</v>
      </c>
      <c r="AY65" s="53">
        <f t="shared" si="5"/>
        <v>-2.2707465844105776</v>
      </c>
      <c r="AZ65" s="53">
        <f>filter2!O65</f>
        <v>11.109810094066075</v>
      </c>
      <c r="BA65" s="53">
        <f>filter2!AC65</f>
        <v>11.122272817975436</v>
      </c>
      <c r="BB65" s="53">
        <f>(filter2!O65-filter2!AC65)*100</f>
        <v>-1.2462723909360207</v>
      </c>
      <c r="BC65" s="53">
        <f>data78!AZ95</f>
        <v>1.7631643412057798</v>
      </c>
      <c r="BD65" s="53">
        <f>data78!BA95</f>
        <v>3.2165243873820692</v>
      </c>
    </row>
    <row r="66" spans="1:56">
      <c r="A66" s="31">
        <v>37164</v>
      </c>
      <c r="B66" s="53">
        <f>filter!E96</f>
        <v>4.9133333333333331</v>
      </c>
      <c r="C66" s="53">
        <f>(RBA!B109-AVERAGE(RBA!$B$11:$B$192))</f>
        <v>-2.0833663003662979</v>
      </c>
      <c r="D66" s="53">
        <f>(filter!E96-filter!AY96)</f>
        <v>-1.611921291572731</v>
      </c>
      <c r="E66" s="52">
        <f>(filter!E96-filter!T96)</f>
        <v>-0.12272220471721518</v>
      </c>
      <c r="F66" s="52">
        <f>filter!F96</f>
        <v>4.8466666666666667</v>
      </c>
      <c r="G66" s="53">
        <f>(RBA!C109-AVERAGE(RBA!$C$11:$C$192))</f>
        <v>-2.4150394645037485</v>
      </c>
      <c r="H66" s="53">
        <f>(filter!F96-filter!AZ96)</f>
        <v>-1.9006553757851403</v>
      </c>
      <c r="I66" s="53">
        <f>(filter!F96-filter!U96)</f>
        <v>-0.29668967292715642</v>
      </c>
      <c r="J66" s="53">
        <f>data78!J96</f>
        <v>12.619416633587022</v>
      </c>
      <c r="K66" s="53">
        <f>data78!K96</f>
        <v>12.625226464241198</v>
      </c>
      <c r="L66" s="53">
        <f>(filter!B96-filter!Q96)*100</f>
        <v>-0.58098306541758404</v>
      </c>
      <c r="M66" s="53">
        <f>data78!M96</f>
        <v>11.965166010635784</v>
      </c>
      <c r="N66" s="53">
        <f>data78!N96</f>
        <v>11.974360442626715</v>
      </c>
      <c r="O66" s="53">
        <f>(filter!C96-filter!R96)*100</f>
        <v>-0.91944319909309513</v>
      </c>
      <c r="P66" s="53">
        <f>data78!P96</f>
        <v>4.1092331747158513</v>
      </c>
      <c r="Q66" s="53">
        <f>(filter!D96-filter!S96)*100</f>
        <v>-0.34567187942702304</v>
      </c>
      <c r="R66" s="53">
        <f>data78!R96</f>
        <v>4.1085369760287254</v>
      </c>
      <c r="S66" s="53">
        <f>data78!S96</f>
        <v>2.7065596020029004E-2</v>
      </c>
      <c r="T66" s="53">
        <f>filter!I96</f>
        <v>3.578120276462101</v>
      </c>
      <c r="U66" s="53">
        <f>(filter!I96-AVERAGE(filter!$I$2:$I$179))</f>
        <v>-0.51552733174634779</v>
      </c>
      <c r="V66" s="53">
        <f>(filter!I96-filter!BA96)</f>
        <v>-0.33765792232036063</v>
      </c>
      <c r="W66" s="53">
        <f>(filter!I96-filter!X96)</f>
        <v>0.47462920442373457</v>
      </c>
      <c r="X66" s="53">
        <f>data78!X96</f>
        <v>4.3134800921387715</v>
      </c>
      <c r="Y66" s="53">
        <f>data78!Y96</f>
        <v>2.4691358024691246E-2</v>
      </c>
      <c r="Z66" s="53">
        <f>filter!J96</f>
        <v>1.072386701303097</v>
      </c>
      <c r="AA66" s="53">
        <f>(filter!J96-AVERAGE(filter!$J$2:$J$179))</f>
        <v>-2.9558218498147717</v>
      </c>
      <c r="AB66" s="53">
        <f>(filter!J96-filter!BB96)</f>
        <v>-2.745171092473627</v>
      </c>
      <c r="AC66" s="53">
        <f>(filter!J96-filter!Y96)</f>
        <v>-2.0367128767254359</v>
      </c>
      <c r="AD66" s="53">
        <f>filter!K96</f>
        <v>3.4166666666666665</v>
      </c>
      <c r="AE66" s="53">
        <f>(filter!K96-AVERAGE(filter!$K$2:$K$179))</f>
        <v>-1.3261626541811693</v>
      </c>
      <c r="AF66" s="53">
        <f>(filter!K96-filter!BC96)</f>
        <v>-0.92851782041929942</v>
      </c>
      <c r="AG66" s="53">
        <f>(filter!K96-filter!Z96)</f>
        <v>-0.18745302557128829</v>
      </c>
      <c r="AH66" s="53">
        <f>filter!O96</f>
        <v>2.4444444444444442</v>
      </c>
      <c r="AI66" s="53">
        <f>(filter!O96-AVERAGE(filter!$O$2:$O$179))</f>
        <v>-1.5232230655320804</v>
      </c>
      <c r="AJ66" s="53">
        <f>(filter!O96-filter!BD96)</f>
        <v>-1.1779582033930667</v>
      </c>
      <c r="AK66" s="53">
        <f>(filter!O96-filter!AD96)</f>
        <v>-9.2837392875027014E-3</v>
      </c>
      <c r="AL66" s="53">
        <f>data78!AL96</f>
        <v>6.1181126164246864</v>
      </c>
      <c r="AM66" s="53">
        <f>data78!AM96</f>
        <v>7.2599032918125701</v>
      </c>
      <c r="AN66" s="53">
        <f>(filter!L96-filter!AA96)*100</f>
        <v>-5.7623729875228236</v>
      </c>
      <c r="AO66" s="53">
        <f>(filter!M96-filter!AB96)*100</f>
        <v>-0.12193792354597832</v>
      </c>
      <c r="AP66" s="53">
        <f>RBA!O109</f>
        <v>97.233656789299459</v>
      </c>
      <c r="AQ66" s="53">
        <f>RBA!Q109</f>
        <v>0.51019999999999999</v>
      </c>
      <c r="AR66" s="53">
        <f>RBA!P109</f>
        <v>1.0284504697452146E-2</v>
      </c>
      <c r="AS66" s="53">
        <f>RBA!R109</f>
        <v>1.9600156801254411</v>
      </c>
      <c r="AT66" s="53">
        <f t="shared" si="3"/>
        <v>-4.5771169147955018</v>
      </c>
      <c r="AU66" s="53">
        <f t="shared" ref="AU66:AU129" si="6">LN(AS66)</f>
        <v>0.67295247327442609</v>
      </c>
      <c r="AV66" s="53">
        <f>RBA!T109*100</f>
        <v>0.16860043907449551</v>
      </c>
      <c r="AW66" s="53">
        <f>RBA!U109*100</f>
        <v>0.28133094547442283</v>
      </c>
      <c r="AX66" s="53">
        <f t="shared" ref="AX66:AX97" si="7">AV66-AVERAGE($AV$2:$AV$149)</f>
        <v>0.34104531604475113</v>
      </c>
      <c r="AY66" s="53">
        <f t="shared" ref="AY66:AY97" si="8">AW66-AVERAGE($AW$2:$AW$149)</f>
        <v>0.23297003722229015</v>
      </c>
      <c r="AZ66" s="53">
        <f>filter2!O66</f>
        <v>11.122611003987259</v>
      </c>
      <c r="BA66" s="53">
        <f>filter2!AC66</f>
        <v>11.12901917542815</v>
      </c>
      <c r="BB66" s="53">
        <f>(filter2!O66-filter2!AC66)*100</f>
        <v>-0.64081714408903423</v>
      </c>
      <c r="BC66" s="53">
        <f>data78!AZ96</f>
        <v>1.8046325242859149</v>
      </c>
      <c r="BD66" s="53">
        <f>data78!BA96</f>
        <v>4.1468183080135113</v>
      </c>
    </row>
    <row r="67" spans="1:56">
      <c r="A67" s="31">
        <v>37256</v>
      </c>
      <c r="B67" s="53">
        <f>filter!E97</f>
        <v>4.4233333333333329</v>
      </c>
      <c r="C67" s="53">
        <f>(RBA!B110-AVERAGE(RBA!$B$11:$B$192))</f>
        <v>-2.5733663003662981</v>
      </c>
      <c r="D67" s="53">
        <f>(filter!E97-filter!AY97)</f>
        <v>-2.0228991498294011</v>
      </c>
      <c r="E67" s="52">
        <f>(filter!E97-filter!T97)</f>
        <v>-0.60561583650139639</v>
      </c>
      <c r="F67" s="52">
        <f>filter!F97</f>
        <v>4.2966666666666669</v>
      </c>
      <c r="G67" s="53">
        <f>(RBA!C110-AVERAGE(RBA!$C$11:$C$192))</f>
        <v>-2.9650394645037483</v>
      </c>
      <c r="H67" s="53">
        <f>(filter!F97-filter!AZ97)</f>
        <v>-2.3691873550327456</v>
      </c>
      <c r="I67" s="53">
        <f>(filter!F97-filter!U97)</f>
        <v>-0.84261907343282161</v>
      </c>
      <c r="J67" s="53">
        <f>data78!J97</f>
        <v>12.631441682992833</v>
      </c>
      <c r="K67" s="53">
        <f>data78!K97</f>
        <v>12.633844430259018</v>
      </c>
      <c r="L67" s="53">
        <f>(filter!B97-filter!Q97)*100</f>
        <v>-0.24027472661849458</v>
      </c>
      <c r="M67" s="53">
        <f>data78!M97</f>
        <v>11.973087069997421</v>
      </c>
      <c r="N67" s="53">
        <f>data78!N97</f>
        <v>11.984513656122868</v>
      </c>
      <c r="O67" s="53">
        <f>(filter!C97-filter!R97)*100</f>
        <v>-1.1426586125447002</v>
      </c>
      <c r="P67" s="53">
        <f>data78!P97</f>
        <v>4.1075897889721213</v>
      </c>
      <c r="Q67" s="53">
        <f>(filter!D97-filter!S97)*100</f>
        <v>-1.2793010479112077</v>
      </c>
      <c r="R67" s="53">
        <f>data78!R97</f>
        <v>4.1106064709627184</v>
      </c>
      <c r="S67" s="53">
        <f>data78!S97</f>
        <v>3.0997544145764389E-2</v>
      </c>
      <c r="T67" s="53">
        <f>filter!I97</f>
        <v>0.82779797359695784</v>
      </c>
      <c r="U67" s="53">
        <f>(filter!I97-AVERAGE(filter!$I$2:$I$179))</f>
        <v>-3.2658496346114907</v>
      </c>
      <c r="V67" s="53">
        <f>(filter!I97-filter!BA97)</f>
        <v>-3.0556403325625965</v>
      </c>
      <c r="W67" s="53">
        <f>(filter!I97-filter!X97)</f>
        <v>-2.3508677269264719</v>
      </c>
      <c r="X67" s="53">
        <f>data78!X97</f>
        <v>4.3228072750139104</v>
      </c>
      <c r="Y67" s="53">
        <f>data78!Y97</f>
        <v>3.1463748290013749E-2</v>
      </c>
      <c r="Z67" s="53">
        <f>filter!J97</f>
        <v>3.7308731500555528</v>
      </c>
      <c r="AA67" s="53">
        <f>(filter!J97-AVERAGE(filter!$J$2:$J$179))</f>
        <v>-0.29733540106231615</v>
      </c>
      <c r="AB67" s="53">
        <f>(filter!J97-filter!BB97)</f>
        <v>-4.8384506022780993E-2</v>
      </c>
      <c r="AC67" s="53">
        <f>(filter!J97-filter!Y97)</f>
        <v>0.62087484407441673</v>
      </c>
      <c r="AD67" s="53">
        <f>filter!K97</f>
        <v>2.0833333333333335</v>
      </c>
      <c r="AE67" s="53">
        <f>(filter!K97-AVERAGE(filter!$K$2:$K$179))</f>
        <v>-2.6594959875145023</v>
      </c>
      <c r="AF67" s="53">
        <f>(filter!K97-filter!BC97)</f>
        <v>-2.1895520930686563</v>
      </c>
      <c r="AG67" s="53">
        <f>(filter!K97-filter!Z97)</f>
        <v>-1.3361111290157486</v>
      </c>
      <c r="AH67" s="53">
        <f>filter!O97</f>
        <v>1.5</v>
      </c>
      <c r="AI67" s="53">
        <f>(filter!O97-AVERAGE(filter!$O$2:$O$179))</f>
        <v>-2.4676675099765246</v>
      </c>
      <c r="AJ67" s="53">
        <f>(filter!O97-filter!BD97)</f>
        <v>-2.05962721835769</v>
      </c>
      <c r="AK67" s="53">
        <f>(filter!O97-filter!AD97)</f>
        <v>-0.85747512356822453</v>
      </c>
      <c r="AL67" s="53">
        <f>data78!AL97</f>
        <v>6.175526255625976</v>
      </c>
      <c r="AM67" s="53">
        <f>data78!AM97</f>
        <v>7.3004977970752396</v>
      </c>
      <c r="AN67" s="53">
        <f>(filter!L97-filter!AA97)*100</f>
        <v>-3.6795055975073154</v>
      </c>
      <c r="AO67" s="53">
        <f>(filter!M97-filter!AB97)*100</f>
        <v>1.7852647666239285</v>
      </c>
      <c r="AP67" s="53">
        <f>RBA!O110</f>
        <v>98.353239731141002</v>
      </c>
      <c r="AQ67" s="53">
        <f>RBA!Q110</f>
        <v>0.51196666666666679</v>
      </c>
      <c r="AR67" s="53">
        <f>RBA!P110</f>
        <v>1.0167433251142574E-2</v>
      </c>
      <c r="AS67" s="53">
        <f>RBA!R110</f>
        <v>1.9532521648544823</v>
      </c>
      <c r="AT67" s="53">
        <f t="shared" ref="AT67:AT130" si="9">LN(AR67)</f>
        <v>-4.5885654851277211</v>
      </c>
      <c r="AU67" s="53">
        <f t="shared" si="6"/>
        <v>0.66949576022866397</v>
      </c>
      <c r="AV67" s="53">
        <f>RBA!T110*100</f>
        <v>-1.1448570332219354</v>
      </c>
      <c r="AW67" s="53">
        <f>RBA!U110*100</f>
        <v>0.34567130457621165</v>
      </c>
      <c r="AX67" s="53">
        <f t="shared" si="7"/>
        <v>-0.97241215625167987</v>
      </c>
      <c r="AY67" s="53">
        <f t="shared" si="8"/>
        <v>0.29731039632407896</v>
      </c>
      <c r="AZ67" s="53">
        <f>filter2!O67</f>
        <v>11.126867317657283</v>
      </c>
      <c r="BA67" s="53">
        <f>filter2!AC67</f>
        <v>11.13590272577297</v>
      </c>
      <c r="BB67" s="53">
        <f>(filter2!O67-filter2!AC67)*100</f>
        <v>-0.90354081156878152</v>
      </c>
      <c r="BC67" s="53">
        <f>data78!AZ97</f>
        <v>1.8527189806120656</v>
      </c>
      <c r="BD67" s="53">
        <f>data78!BA97</f>
        <v>4.8086456326150717</v>
      </c>
    </row>
    <row r="68" spans="1:56">
      <c r="A68" s="31">
        <v>37346</v>
      </c>
      <c r="B68" s="53">
        <f>filter!E98</f>
        <v>4.2366666666666672</v>
      </c>
      <c r="C68" s="53">
        <f>(RBA!B111-AVERAGE(RBA!$B$11:$B$192))</f>
        <v>-2.7600329670329637</v>
      </c>
      <c r="D68" s="53">
        <f>(filter!E98-filter!AY98)</f>
        <v>-2.1305436747527366</v>
      </c>
      <c r="E68" s="52">
        <f>(filter!E98-filter!T98)</f>
        <v>-0.79083495040237484</v>
      </c>
      <c r="F68" s="52">
        <f>filter!F98</f>
        <v>4.3433333333333337</v>
      </c>
      <c r="G68" s="53">
        <f>(RBA!C111-AVERAGE(RBA!$C$11:$C$192))</f>
        <v>-2.9183727978370815</v>
      </c>
      <c r="H68" s="53">
        <f>(filter!F98-filter!AZ98)</f>
        <v>-2.2410526676136842</v>
      </c>
      <c r="I68" s="53">
        <f>(filter!F98-filter!U98)</f>
        <v>-0.79843439154178242</v>
      </c>
      <c r="J68" s="53">
        <f>data78!J98</f>
        <v>12.639032939414186</v>
      </c>
      <c r="K68" s="53">
        <f>data78!K98</f>
        <v>12.642426894620083</v>
      </c>
      <c r="L68" s="53">
        <f>(filter!B98-filter!Q98)*100</f>
        <v>-0.33939552058974698</v>
      </c>
      <c r="M68" s="53">
        <f>data78!M98</f>
        <v>11.985438443164746</v>
      </c>
      <c r="N68" s="53">
        <f>data78!N98</f>
        <v>11.994724727926567</v>
      </c>
      <c r="O68" s="53">
        <f>(filter!C98-filter!R98)*100</f>
        <v>-0.92862847618206956</v>
      </c>
      <c r="P68" s="53">
        <f>data78!P98</f>
        <v>4.1287459889394329</v>
      </c>
      <c r="Q68" s="53">
        <f>(filter!D98-filter!S98)*100</f>
        <v>-2.370485975289327E-2</v>
      </c>
      <c r="R68" s="53">
        <f>data78!R98</f>
        <v>4.1247041527078725</v>
      </c>
      <c r="S68" s="53">
        <f>data78!S98</f>
        <v>2.7089477518337013E-2</v>
      </c>
      <c r="T68" s="53">
        <f>filter!I98</f>
        <v>5.6390726980618142</v>
      </c>
      <c r="U68" s="53">
        <f>(filter!I98-AVERAGE(filter!$I$2:$I$179))</f>
        <v>1.5454250898533655</v>
      </c>
      <c r="V68" s="53">
        <f>(filter!I98-filter!BA98)</f>
        <v>1.7879742845251667</v>
      </c>
      <c r="W68" s="53">
        <f>(filter!I98-filter!X98)</f>
        <v>2.3854636628207762</v>
      </c>
      <c r="X68" s="53">
        <f>data78!X98</f>
        <v>4.3320482648676402</v>
      </c>
      <c r="Y68" s="53">
        <f>data78!Y98</f>
        <v>2.9769959404600588E-2</v>
      </c>
      <c r="Z68" s="53">
        <f>filter!J98</f>
        <v>3.6963959414918617</v>
      </c>
      <c r="AA68" s="53">
        <f>(filter!J98-AVERAGE(filter!$J$2:$J$179))</f>
        <v>-0.33181260962600723</v>
      </c>
      <c r="AB68" s="53">
        <f>(filter!J98-filter!BB98)</f>
        <v>-4.4561576888082044E-2</v>
      </c>
      <c r="AC68" s="53">
        <f>(filter!J98-filter!Y98)</f>
        <v>0.59496728413782751</v>
      </c>
      <c r="AD68" s="53">
        <f>filter!K98</f>
        <v>1.75</v>
      </c>
      <c r="AE68" s="53">
        <f>(filter!K98-AVERAGE(filter!$K$2:$K$179))</f>
        <v>-2.9928293208478358</v>
      </c>
      <c r="AF68" s="53">
        <f>(filter!K98-filter!BC98)</f>
        <v>-2.4505863657180127</v>
      </c>
      <c r="AG68" s="53">
        <f>(filter!K98-filter!Z98)</f>
        <v>-1.4956161419952081</v>
      </c>
      <c r="AH68" s="53">
        <f>filter!O98</f>
        <v>1.25</v>
      </c>
      <c r="AI68" s="53">
        <f>(filter!O98-AVERAGE(filter!$O$2:$O$179))</f>
        <v>-2.7176675099765246</v>
      </c>
      <c r="AJ68" s="53">
        <f>(filter!O98-filter!BD98)</f>
        <v>-2.2468517888778692</v>
      </c>
      <c r="AK68" s="53">
        <f>(filter!O98-filter!AD98)</f>
        <v>-1.016494887684245</v>
      </c>
      <c r="AL68" s="53">
        <f>data78!AL98</f>
        <v>6.2224909469713099</v>
      </c>
      <c r="AM68" s="53">
        <f>data78!AM98</f>
        <v>7.3284209377899812</v>
      </c>
      <c r="AN68" s="53">
        <f>(filter!L98-filter!AA98)*100</f>
        <v>-2.6533177691601573</v>
      </c>
      <c r="AO68" s="53">
        <f>(filter!M98-filter!AB98)*100</f>
        <v>2.3958835450947014</v>
      </c>
      <c r="AP68" s="53">
        <f>RBA!O111</f>
        <v>102.04808312832299</v>
      </c>
      <c r="AQ68" s="53">
        <f>RBA!Q111</f>
        <v>0.51860000000000006</v>
      </c>
      <c r="AR68" s="53">
        <f>RBA!P111</f>
        <v>9.7993021460532903E-3</v>
      </c>
      <c r="AS68" s="53">
        <f>RBA!R111</f>
        <v>1.9282684149633627</v>
      </c>
      <c r="AT68" s="53">
        <f t="shared" si="9"/>
        <v>-4.6254441054275324</v>
      </c>
      <c r="AU68" s="53">
        <f t="shared" si="6"/>
        <v>0.65662240587757292</v>
      </c>
      <c r="AV68" s="53">
        <f>RBA!T111*100</f>
        <v>-3.687862029981126</v>
      </c>
      <c r="AW68" s="53">
        <f>RBA!U111*100</f>
        <v>1.2873354351091049</v>
      </c>
      <c r="AX68" s="53">
        <f t="shared" si="7"/>
        <v>-3.5154171530108704</v>
      </c>
      <c r="AY68" s="53">
        <f t="shared" si="8"/>
        <v>1.2389745268569721</v>
      </c>
      <c r="AZ68" s="53">
        <f>filter2!O68</f>
        <v>11.119945097147122</v>
      </c>
      <c r="BA68" s="53">
        <f>filter2!AC68</f>
        <v>11.14295563621895</v>
      </c>
      <c r="BB68" s="53">
        <f>(filter2!O68-filter2!AC68)*100</f>
        <v>-2.3010539071828262</v>
      </c>
      <c r="BC68" s="53">
        <f>data78!AZ98</f>
        <v>1.8904426821036697</v>
      </c>
      <c r="BD68" s="53">
        <f>data78!BA98</f>
        <v>3.7723701491604089</v>
      </c>
    </row>
    <row r="69" spans="1:56">
      <c r="A69" s="31">
        <v>37437</v>
      </c>
      <c r="B69" s="53">
        <f>filter!E99</f>
        <v>4.4666666666666659</v>
      </c>
      <c r="C69" s="53">
        <f>(RBA!B112-AVERAGE(RBA!$B$11:$B$192))</f>
        <v>-2.5300329670329651</v>
      </c>
      <c r="D69" s="53">
        <f>(filter!E99-filter!AY99)</f>
        <v>-1.8215215330094079</v>
      </c>
      <c r="E69" s="52">
        <f>(filter!E99-filter!T99)</f>
        <v>-0.56594764183619262</v>
      </c>
      <c r="F69" s="52">
        <f>filter!F99</f>
        <v>4.833333333333333</v>
      </c>
      <c r="G69" s="53">
        <f>(RBA!C112-AVERAGE(RBA!$C$11:$C$192))</f>
        <v>-2.4283727978370822</v>
      </c>
      <c r="H69" s="53">
        <f>(filter!F99-filter!AZ99)</f>
        <v>-1.6695846468612894</v>
      </c>
      <c r="I69" s="53">
        <f>(filter!F99-filter!U99)</f>
        <v>-0.31818030019047505</v>
      </c>
      <c r="J69" s="53">
        <f>data78!J99</f>
        <v>12.656032993524889</v>
      </c>
      <c r="K69" s="53">
        <f>data78!K99</f>
        <v>12.650975768034698</v>
      </c>
      <c r="L69" s="53">
        <f>(filter!B99-filter!Q99)*100</f>
        <v>0.50572254901908309</v>
      </c>
      <c r="M69" s="53">
        <f>data78!M99</f>
        <v>12.00106980207306</v>
      </c>
      <c r="N69" s="53">
        <f>data78!N99</f>
        <v>12.00500162750004</v>
      </c>
      <c r="O69" s="53">
        <f>(filter!C99-filter!R99)*100</f>
        <v>-0.39318254269797848</v>
      </c>
      <c r="P69" s="53">
        <f>data78!P99</f>
        <v>4.1174098351530963</v>
      </c>
      <c r="Q69" s="53">
        <f>(filter!D99-filter!S99)*100</f>
        <v>-2.1128164128236371</v>
      </c>
      <c r="R69" s="53">
        <f>data78!R99</f>
        <v>4.1247557851345578</v>
      </c>
      <c r="S69" s="53">
        <f>data78!S99</f>
        <v>2.5483398588367567E-2</v>
      </c>
      <c r="T69" s="53">
        <f>filter!I99</f>
        <v>2.0652970673991234E-2</v>
      </c>
      <c r="U69" s="53">
        <f>(filter!I99-AVERAGE(filter!$I$2:$I$179))</f>
        <v>-4.0729946375344577</v>
      </c>
      <c r="V69" s="53">
        <f>(filter!I99-filter!BA99)</f>
        <v>-3.7981055502397498</v>
      </c>
      <c r="W69" s="53">
        <f>(filter!I99-filter!X99)</f>
        <v>-3.3080384902531303</v>
      </c>
      <c r="X69" s="53">
        <f>data78!X99</f>
        <v>4.3385970767465452</v>
      </c>
      <c r="Y69" s="53">
        <f>data78!Y99</f>
        <v>2.8187919463087185E-2</v>
      </c>
      <c r="Z69" s="53">
        <f>filter!J99</f>
        <v>2.6195247515621847</v>
      </c>
      <c r="AA69" s="53">
        <f>(filter!J99-AVERAGE(filter!$J$2:$J$179))</f>
        <v>-1.4086837995556842</v>
      </c>
      <c r="AB69" s="53">
        <f>(filter!J99-filter!BB99)</f>
        <v>-1.083132629119369</v>
      </c>
      <c r="AC69" s="53">
        <f>(filter!J99-filter!Y99)</f>
        <v>-0.46582978799645591</v>
      </c>
      <c r="AD69" s="53">
        <f>filter!K99</f>
        <v>1.75</v>
      </c>
      <c r="AE69" s="53">
        <f>(filter!K99-AVERAGE(filter!$K$2:$K$179))</f>
        <v>-2.9928293208478358</v>
      </c>
      <c r="AF69" s="53">
        <f>(filter!K99-filter!BC99)</f>
        <v>-2.3782873050340365</v>
      </c>
      <c r="AG69" s="53">
        <f>(filter!K99-filter!Z99)</f>
        <v>-1.3373360556957663</v>
      </c>
      <c r="AH69" s="53">
        <f>filter!O99</f>
        <v>1.3611111111111109</v>
      </c>
      <c r="AI69" s="53">
        <f>(filter!O99-AVERAGE(filter!$O$2:$O$179))</f>
        <v>-2.6065563988654139</v>
      </c>
      <c r="AJ69" s="53">
        <f>(filter!O99-filter!BD99)</f>
        <v>-2.0729652482869376</v>
      </c>
      <c r="AK69" s="53">
        <f>(filter!O99-filter!AD99)</f>
        <v>-0.82214234677038678</v>
      </c>
      <c r="AL69" s="53">
        <f>data78!AL99</f>
        <v>6.4095036040779929</v>
      </c>
      <c r="AM69" s="53">
        <f>data78!AM99</f>
        <v>7.3121151098297021</v>
      </c>
      <c r="AN69" s="53">
        <f>(filter!L99-filter!AA99)*100</f>
        <v>12.392047881974122</v>
      </c>
      <c r="AO69" s="53">
        <f>(filter!M99-filter!AB99)*100</f>
        <v>-1.448119306671547</v>
      </c>
      <c r="AP69" s="53">
        <f>RBA!O112</f>
        <v>105.59977472290065</v>
      </c>
      <c r="AQ69" s="53">
        <f>RBA!Q112</f>
        <v>0.55730000000000002</v>
      </c>
      <c r="AR69" s="53">
        <f>RBA!P112</f>
        <v>9.4697171715001516E-3</v>
      </c>
      <c r="AS69" s="53">
        <f>RBA!R112</f>
        <v>1.794365691727974</v>
      </c>
      <c r="AT69" s="53">
        <f t="shared" si="9"/>
        <v>-4.659656237964021</v>
      </c>
      <c r="AU69" s="53">
        <f t="shared" si="6"/>
        <v>0.58465158440664633</v>
      </c>
      <c r="AV69" s="53">
        <f>RBA!T112*100</f>
        <v>-3.4212132536488582</v>
      </c>
      <c r="AW69" s="53">
        <f>RBA!U112*100</f>
        <v>7.1970821470926598</v>
      </c>
      <c r="AX69" s="53">
        <f t="shared" si="7"/>
        <v>-3.2487683766786026</v>
      </c>
      <c r="AY69" s="53">
        <f t="shared" si="8"/>
        <v>7.148721238840527</v>
      </c>
      <c r="AZ69" s="53">
        <f>filter2!O69</f>
        <v>11.150970894010495</v>
      </c>
      <c r="BA69" s="53">
        <f>filter2!AC69</f>
        <v>11.150204426845065</v>
      </c>
      <c r="BB69" s="53">
        <f>(filter2!O69-filter2!AC69)*100</f>
        <v>7.6646716543038451E-2</v>
      </c>
      <c r="BC69" s="53">
        <f>data78!AZ99</f>
        <v>2.0709065273314478</v>
      </c>
      <c r="BD69" s="53">
        <f>data78!BA99</f>
        <v>18.046384522777803</v>
      </c>
    </row>
    <row r="70" spans="1:56">
      <c r="A70" s="31">
        <v>37529</v>
      </c>
      <c r="B70" s="53">
        <f>filter!E100</f>
        <v>4.75</v>
      </c>
      <c r="C70" s="53">
        <f>(RBA!B113-AVERAGE(RBA!$B$11:$B$192))</f>
        <v>-2.246699633699631</v>
      </c>
      <c r="D70" s="53">
        <f>(filter!E100-filter!AY100)</f>
        <v>-1.4591660579327437</v>
      </c>
      <c r="E70" s="52">
        <f>(filter!E100-filter!T100)</f>
        <v>-0.29469440104155087</v>
      </c>
      <c r="F70" s="52">
        <f>filter!F100</f>
        <v>4.953333333333334</v>
      </c>
      <c r="G70" s="53">
        <f>(RBA!C113-AVERAGE(RBA!$C$11:$C$192))</f>
        <v>-2.3083727978370812</v>
      </c>
      <c r="H70" s="53">
        <f>(filter!F100-filter!AZ100)</f>
        <v>-1.4681166261088938</v>
      </c>
      <c r="I70" s="53">
        <f>(filter!F100-filter!U100)</f>
        <v>-0.21540245082062093</v>
      </c>
      <c r="J70" s="53">
        <f>data78!J100</f>
        <v>12.659044554967315</v>
      </c>
      <c r="K70" s="53">
        <f>data78!K100</f>
        <v>12.659490839991165</v>
      </c>
      <c r="L70" s="53">
        <f>(filter!B100-filter!Q100)*100</f>
        <v>-4.4628502385002378E-2</v>
      </c>
      <c r="M70" s="53">
        <f>data78!M100</f>
        <v>12.014451985788121</v>
      </c>
      <c r="N70" s="53">
        <f>data78!N100</f>
        <v>12.015346520377545</v>
      </c>
      <c r="O70" s="53">
        <f>(filter!C100-filter!R100)*100</f>
        <v>-8.9453458942401198E-2</v>
      </c>
      <c r="P70" s="53">
        <f>data78!P100</f>
        <v>4.1206618705394744</v>
      </c>
      <c r="Q70" s="53">
        <f>(filter!D100-filter!S100)*100</f>
        <v>-2.8433057503526982</v>
      </c>
      <c r="R70" s="53">
        <f>data78!R100</f>
        <v>4.1361908384051338</v>
      </c>
      <c r="S70" s="53">
        <f>data78!S100</f>
        <v>2.8039779582687885E-2</v>
      </c>
      <c r="T70" s="53">
        <f>filter!I100</f>
        <v>4.5740213082304475</v>
      </c>
      <c r="U70" s="53">
        <f>(filter!I100-AVERAGE(filter!$I$2:$I$179))</f>
        <v>0.48037370002199875</v>
      </c>
      <c r="V70" s="53">
        <f>(filter!I100-filter!BA100)</f>
        <v>0.78760267993961364</v>
      </c>
      <c r="W70" s="53">
        <f>(filter!I100-filter!X100)</f>
        <v>1.168247031123574</v>
      </c>
      <c r="X70" s="53">
        <f>data78!X100</f>
        <v>4.3451032805692833</v>
      </c>
      <c r="Y70" s="53">
        <f>data78!Y100</f>
        <v>3.2128514056224855E-2</v>
      </c>
      <c r="Z70" s="53">
        <f>filter!J100</f>
        <v>2.6024815290953112</v>
      </c>
      <c r="AA70" s="53">
        <f>(filter!J100-AVERAGE(filter!$J$2:$J$179))</f>
        <v>-1.4257270220225577</v>
      </c>
      <c r="AB70" s="53">
        <f>(filter!J100-filter!BB100)</f>
        <v>-1.0618757138878521</v>
      </c>
      <c r="AC70" s="53">
        <f>(filter!J100-filter!Y100)</f>
        <v>-0.46163018546364532</v>
      </c>
      <c r="AD70" s="53">
        <f>filter!K100</f>
        <v>1.75</v>
      </c>
      <c r="AE70" s="53">
        <f>(filter!K100-AVERAGE(filter!$K$2:$K$179))</f>
        <v>-2.9928293208478358</v>
      </c>
      <c r="AF70" s="53">
        <f>(filter!K100-filter!BC100)</f>
        <v>-2.3059882443500603</v>
      </c>
      <c r="AG70" s="53">
        <f>(filter!K100-filter!Z100)</f>
        <v>-1.1983707678814439</v>
      </c>
      <c r="AH70" s="53">
        <f>filter!O100</f>
        <v>1.5</v>
      </c>
      <c r="AI70" s="53">
        <f>(filter!O100-AVERAGE(filter!$O$2:$O$179))</f>
        <v>-2.4676675099765246</v>
      </c>
      <c r="AJ70" s="53">
        <f>(filter!O100-filter!BD100)</f>
        <v>-1.8713009299182275</v>
      </c>
      <c r="AK70" s="53">
        <f>(filter!O100-filter!AD100)</f>
        <v>-0.60958150665666988</v>
      </c>
      <c r="AL70" s="53">
        <f>data78!AL100</f>
        <v>6.4152033364920511</v>
      </c>
      <c r="AM70" s="53">
        <f>data78!AM100</f>
        <v>7.336478475307457</v>
      </c>
      <c r="AN70" s="53">
        <f>(filter!L100-filter!AA100)*100</f>
        <v>9.3483266568288315</v>
      </c>
      <c r="AO70" s="53">
        <f>(filter!M100-filter!AB100)*100</f>
        <v>-1.2607023104139969</v>
      </c>
      <c r="AP70" s="53">
        <f>RBA!O113</f>
        <v>102.0704697597163</v>
      </c>
      <c r="AQ70" s="53">
        <f>RBA!Q113</f>
        <v>0.54816666666666658</v>
      </c>
      <c r="AR70" s="53">
        <f>RBA!P113</f>
        <v>9.7971529116510983E-3</v>
      </c>
      <c r="AS70" s="53">
        <f>RBA!R113</f>
        <v>1.8242626938279116</v>
      </c>
      <c r="AT70" s="53">
        <f t="shared" si="9"/>
        <v>-4.6256634547337701</v>
      </c>
      <c r="AU70" s="53">
        <f t="shared" si="6"/>
        <v>0.60117590202113536</v>
      </c>
      <c r="AV70" s="53">
        <f>RBA!T113*100</f>
        <v>3.39927832302509</v>
      </c>
      <c r="AW70" s="53">
        <f>RBA!U113*100</f>
        <v>-1.6524317614488915</v>
      </c>
      <c r="AX70" s="53">
        <f t="shared" si="7"/>
        <v>3.5717231999953456</v>
      </c>
      <c r="AY70" s="53">
        <f t="shared" si="8"/>
        <v>-1.7007926697010243</v>
      </c>
      <c r="AZ70" s="53">
        <f>filter2!O70</f>
        <v>11.155016903295072</v>
      </c>
      <c r="BA70" s="53">
        <f>filter2!AC70</f>
        <v>11.157661236143371</v>
      </c>
      <c r="BB70" s="53">
        <f>(filter2!O70-filter2!AC70)*100</f>
        <v>-0.26443328482983475</v>
      </c>
      <c r="BC70" s="53">
        <f>data78!AZ100</f>
        <v>2.0701000559227678</v>
      </c>
      <c r="BD70" s="53">
        <f>data78!BA100</f>
        <v>-8.0647140867995404E-2</v>
      </c>
    </row>
    <row r="71" spans="1:56">
      <c r="A71" s="31">
        <v>37621</v>
      </c>
      <c r="B71" s="53">
        <f>filter!E101</f>
        <v>4.75</v>
      </c>
      <c r="C71" s="53">
        <f>(RBA!B114-AVERAGE(RBA!$B$11:$B$192))</f>
        <v>-2.246699633699631</v>
      </c>
      <c r="D71" s="53">
        <f>(filter!E101-filter!AY101)</f>
        <v>-1.3801439161894136</v>
      </c>
      <c r="E71" s="52">
        <f>(filter!E101-filter!T101)</f>
        <v>-0.31379533431434137</v>
      </c>
      <c r="F71" s="52">
        <f>filter!F101</f>
        <v>4.8566666666666665</v>
      </c>
      <c r="G71" s="53">
        <f>(RBA!C114-AVERAGE(RBA!$C$11:$C$192))</f>
        <v>-2.4050394645037487</v>
      </c>
      <c r="H71" s="53">
        <f>(filter!F101-filter!AZ101)</f>
        <v>-1.4833152720231668</v>
      </c>
      <c r="I71" s="53">
        <f>(filter!F101-filter!U101)</f>
        <v>-0.33678096551965986</v>
      </c>
      <c r="J71" s="53">
        <f>data78!J101</f>
        <v>12.667177422175678</v>
      </c>
      <c r="K71" s="53">
        <f>data78!K101</f>
        <v>12.667975060743714</v>
      </c>
      <c r="L71" s="53">
        <f>(filter!B101-filter!Q101)*100</f>
        <v>-7.9763856803616306E-2</v>
      </c>
      <c r="M71" s="53">
        <f>data78!M101</f>
        <v>12.019152531560962</v>
      </c>
      <c r="N71" s="53">
        <f>data78!N101</f>
        <v>12.025759114702444</v>
      </c>
      <c r="O71" s="53">
        <f>(filter!C101-filter!R101)*100</f>
        <v>-0.66065831414814369</v>
      </c>
      <c r="P71" s="53">
        <f>data78!P101</f>
        <v>4.1287459889394329</v>
      </c>
      <c r="Q71" s="53">
        <f>(filter!D101-filter!S101)*100</f>
        <v>-3.1941873138608301</v>
      </c>
      <c r="R71" s="53">
        <f>data78!R101</f>
        <v>4.1445053125709723</v>
      </c>
      <c r="S71" s="53">
        <f>data78!S101</f>
        <v>3.447995510646007E-2</v>
      </c>
      <c r="T71" s="53">
        <f>filter!I101</f>
        <v>3.3257896663353583</v>
      </c>
      <c r="U71" s="53">
        <f>(filter!I101-AVERAGE(filter!$I$2:$I$179))</f>
        <v>-0.76785794187309042</v>
      </c>
      <c r="V71" s="53">
        <f>(filter!I101-filter!BA101)</f>
        <v>-0.42828906933256894</v>
      </c>
      <c r="W71" s="53">
        <f>(filter!I101-filter!X101)</f>
        <v>-0.15886159291372115</v>
      </c>
      <c r="X71" s="53">
        <f>data78!X101</f>
        <v>4.3515674271891731</v>
      </c>
      <c r="Y71" s="53">
        <f>data78!Y101</f>
        <v>2.9177718832890998E-2</v>
      </c>
      <c r="Z71" s="53">
        <f>filter!J101</f>
        <v>2.5856586479556949</v>
      </c>
      <c r="AA71" s="53">
        <f>(filter!J101-AVERAGE(filter!$J$2:$J$179))</f>
        <v>-1.442549903162174</v>
      </c>
      <c r="AB71" s="53">
        <f>(filter!J101-filter!BB101)</f>
        <v>-1.0403984573290783</v>
      </c>
      <c r="AC71" s="53">
        <f>(filter!J101-filter!Y101)</f>
        <v>-0.45408615274578956</v>
      </c>
      <c r="AD71" s="53">
        <f>filter!K101</f>
        <v>1.4166666666666667</v>
      </c>
      <c r="AE71" s="53">
        <f>(filter!K101-AVERAGE(filter!$K$2:$K$179))</f>
        <v>-3.3261626541811689</v>
      </c>
      <c r="AF71" s="53">
        <f>(filter!K101-filter!BC101)</f>
        <v>-2.5670225169994163</v>
      </c>
      <c r="AG71" s="53">
        <f>(filter!K101-filter!Z101)</f>
        <v>-1.4149843412814518</v>
      </c>
      <c r="AH71" s="53">
        <f>filter!O101</f>
        <v>1.3888888888888886</v>
      </c>
      <c r="AI71" s="53">
        <f>(filter!O101-AVERAGE(filter!$O$2:$O$179))</f>
        <v>-2.5787786210876362</v>
      </c>
      <c r="AJ71" s="53">
        <f>(filter!O101-filter!BD101)</f>
        <v>-1.919636611549518</v>
      </c>
      <c r="AK71" s="53">
        <f>(filter!O101-filter!AD101)</f>
        <v>-0.65790697865082826</v>
      </c>
      <c r="AL71" s="53">
        <f>data78!AL101</f>
        <v>6.4407710866452783</v>
      </c>
      <c r="AM71" s="53">
        <f>data78!AM101</f>
        <v>7.3633670910608853</v>
      </c>
      <c r="AN71" s="53">
        <f>(filter!L101-filter!AA101)*100</f>
        <v>8.3536921149880428</v>
      </c>
      <c r="AO71" s="53">
        <f>(filter!M101-filter!AB101)*100</f>
        <v>-0.85912944084629572</v>
      </c>
      <c r="AP71" s="53">
        <f>RBA!O114</f>
        <v>104.76263636548464</v>
      </c>
      <c r="AQ71" s="53">
        <f>RBA!Q114</f>
        <v>0.56013333333333326</v>
      </c>
      <c r="AR71" s="53">
        <f>RBA!P114</f>
        <v>9.5453878853459483E-3</v>
      </c>
      <c r="AS71" s="53">
        <f>RBA!R114</f>
        <v>1.7852892168531305</v>
      </c>
      <c r="AT71" s="53">
        <f t="shared" si="9"/>
        <v>-4.6516971850873166</v>
      </c>
      <c r="AU71" s="53">
        <f t="shared" si="6"/>
        <v>0.57958042835501988</v>
      </c>
      <c r="AV71" s="53">
        <f>RBA!T114*100</f>
        <v>-2.6033730353546503</v>
      </c>
      <c r="AW71" s="53">
        <f>RBA!U114*100</f>
        <v>2.1595473666115361</v>
      </c>
      <c r="AX71" s="53">
        <f t="shared" si="7"/>
        <v>-2.4309281583843947</v>
      </c>
      <c r="AY71" s="53">
        <f t="shared" si="8"/>
        <v>2.1111864583594033</v>
      </c>
      <c r="AZ71" s="53">
        <f>filter2!O71</f>
        <v>11.159710243569256</v>
      </c>
      <c r="BA71" s="53">
        <f>filter2!AC71</f>
        <v>11.165338681647901</v>
      </c>
      <c r="BB71" s="53">
        <f>(filter2!O71-filter2!AC71)*100</f>
        <v>-0.56284380786451038</v>
      </c>
      <c r="BC71" s="53">
        <f>data78!AZ101</f>
        <v>2.0892036594561052</v>
      </c>
      <c r="BD71" s="53">
        <f>data78!BA101</f>
        <v>1.9103603533337399</v>
      </c>
    </row>
    <row r="72" spans="1:56">
      <c r="A72" s="31">
        <v>37711</v>
      </c>
      <c r="B72" s="53">
        <f>filter!E102</f>
        <v>4.75</v>
      </c>
      <c r="C72" s="53">
        <f>(RBA!B115-AVERAGE(RBA!$B$11:$B$192))</f>
        <v>-2.246699633699631</v>
      </c>
      <c r="D72" s="53">
        <f>(filter!E102-filter!AY102)</f>
        <v>-1.3011217744460835</v>
      </c>
      <c r="E72" s="52">
        <f>(filter!E102-filter!T102)</f>
        <v>-0.33978636394980377</v>
      </c>
      <c r="F72" s="52">
        <f>filter!F102</f>
        <v>4.7700000000000005</v>
      </c>
      <c r="G72" s="53">
        <f>(RBA!C115-AVERAGE(RBA!$C$11:$C$192))</f>
        <v>-2.4917061311704147</v>
      </c>
      <c r="H72" s="53">
        <f>(filter!F102-filter!AZ102)</f>
        <v>-1.4885139179374383</v>
      </c>
      <c r="I72" s="53">
        <f>(filter!F102-filter!U102)</f>
        <v>-0.45552800650992964</v>
      </c>
      <c r="J72" s="53">
        <f>data78!J102</f>
        <v>12.669142919521581</v>
      </c>
      <c r="K72" s="53">
        <f>data78!K102</f>
        <v>12.676431101618439</v>
      </c>
      <c r="L72" s="53">
        <f>(filter!B102-filter!Q102)*100</f>
        <v>-0.72881820968575539</v>
      </c>
      <c r="M72" s="53">
        <f>data78!M102</f>
        <v>12.025138126354641</v>
      </c>
      <c r="N72" s="53">
        <f>data78!N102</f>
        <v>12.036238559533984</v>
      </c>
      <c r="O72" s="53">
        <f>(filter!C102-filter!R102)*100</f>
        <v>-1.1100433179343838</v>
      </c>
      <c r="P72" s="53">
        <f>data78!P102</f>
        <v>4.138361447638875</v>
      </c>
      <c r="Q72" s="53">
        <f>(filter!D102-filter!S102)*100</f>
        <v>-3.4971621342711146</v>
      </c>
      <c r="R72" s="53">
        <f>data78!R102</f>
        <v>4.1533414880417645</v>
      </c>
      <c r="S72" s="53">
        <f>data78!S102</f>
        <v>2.9051326237984121E-2</v>
      </c>
      <c r="T72" s="53">
        <f>filter!I102</f>
        <v>3.5344701883171723</v>
      </c>
      <c r="U72" s="53">
        <f>(filter!I102-AVERAGE(filter!$I$2:$I$179))</f>
        <v>-0.55917741989127645</v>
      </c>
      <c r="V72" s="53">
        <f>(filter!I102-filter!BA102)</f>
        <v>-0.18726865472784793</v>
      </c>
      <c r="W72" s="53">
        <f>(filter!I102-filter!X102)</f>
        <v>-3.1376148899804779E-2</v>
      </c>
      <c r="X72" s="53">
        <f>data78!X102</f>
        <v>4.3643716994351607</v>
      </c>
      <c r="Y72" s="53">
        <f>data78!Y102</f>
        <v>3.2851511169513792E-2</v>
      </c>
      <c r="Z72" s="53">
        <f>filter!J102</f>
        <v>5.1217088983950996</v>
      </c>
      <c r="AA72" s="53">
        <f>(filter!J102-AVERAGE(filter!$J$2:$J$179))</f>
        <v>1.0935003472772307</v>
      </c>
      <c r="AB72" s="53">
        <f>(filter!J102-filter!BB102)</f>
        <v>1.5339519308087164</v>
      </c>
      <c r="AC72" s="53">
        <f>(filter!J102-filter!Y102)</f>
        <v>2.1076990009282874</v>
      </c>
      <c r="AD72" s="53">
        <f>filter!K102</f>
        <v>1.25</v>
      </c>
      <c r="AE72" s="53">
        <f>(filter!K102-AVERAGE(filter!$K$2:$K$179))</f>
        <v>-3.4928293208478358</v>
      </c>
      <c r="AF72" s="53">
        <f>(filter!K102-filter!BC102)</f>
        <v>-2.6613901229821071</v>
      </c>
      <c r="AG72" s="53">
        <f>(filter!K102-filter!Z102)</f>
        <v>-1.4893585235617413</v>
      </c>
      <c r="AH72" s="53">
        <f>filter!O102</f>
        <v>1.3611111111111109</v>
      </c>
      <c r="AI72" s="53">
        <f>(filter!O102-AVERAGE(filter!$O$2:$O$179))</f>
        <v>-2.6065563988654139</v>
      </c>
      <c r="AJ72" s="53">
        <f>(filter!O102-filter!BD102)</f>
        <v>-1.8846389598474749</v>
      </c>
      <c r="AK72" s="53">
        <f>(filter!O102-filter!AD102)</f>
        <v>-0.63472127450782256</v>
      </c>
      <c r="AL72" s="53">
        <f>data78!AL102</f>
        <v>6.4620914195972929</v>
      </c>
      <c r="AM72" s="53">
        <f>data78!AM102</f>
        <v>7.3936623996464155</v>
      </c>
      <c r="AN72" s="53">
        <f>(filter!L102-filter!AA102)*100</f>
        <v>7.010837374657708</v>
      </c>
      <c r="AO72" s="53">
        <f>(filter!M102-filter!AB102)*100</f>
        <v>-0.15733816185923288</v>
      </c>
      <c r="AP72" s="53">
        <f>RBA!O115</f>
        <v>108.92796138009109</v>
      </c>
      <c r="AQ72" s="53">
        <f>RBA!Q115</f>
        <v>0.59913333333333341</v>
      </c>
      <c r="AR72" s="53">
        <f>RBA!P115</f>
        <v>9.1803792830623138E-3</v>
      </c>
      <c r="AS72" s="53">
        <f>RBA!R115</f>
        <v>1.6690775564704572</v>
      </c>
      <c r="AT72" s="53">
        <f t="shared" si="9"/>
        <v>-4.690686758965505</v>
      </c>
      <c r="AU72" s="53">
        <f t="shared" si="6"/>
        <v>0.51227111242597356</v>
      </c>
      <c r="AV72" s="53">
        <f>RBA!T115*100</f>
        <v>-3.8989573878188466</v>
      </c>
      <c r="AW72" s="53">
        <f>RBA!U115*100</f>
        <v>6.7309315929046321</v>
      </c>
      <c r="AX72" s="53">
        <f t="shared" si="7"/>
        <v>-3.726512510848591</v>
      </c>
      <c r="AY72" s="53">
        <f t="shared" si="8"/>
        <v>6.6825706846524993</v>
      </c>
      <c r="AZ72" s="53">
        <f>filter2!O72</f>
        <v>11.170964593311583</v>
      </c>
      <c r="BA72" s="53">
        <f>filter2!AC72</f>
        <v>11.173247728184661</v>
      </c>
      <c r="BB72" s="53">
        <f>(filter2!O72-filter2!AC72)*100</f>
        <v>-0.22831348730782963</v>
      </c>
      <c r="BC72" s="53">
        <f>data78!AZ102</f>
        <v>2.0977197201621323</v>
      </c>
      <c r="BD72" s="53">
        <f>data78!BA102</f>
        <v>0.85160607060270621</v>
      </c>
    </row>
    <row r="73" spans="1:56">
      <c r="A73" s="31">
        <v>37802</v>
      </c>
      <c r="B73" s="53">
        <f>filter!E103</f>
        <v>4.75</v>
      </c>
      <c r="C73" s="53">
        <f>(RBA!B116-AVERAGE(RBA!$B$11:$B$192))</f>
        <v>-2.246699633699631</v>
      </c>
      <c r="D73" s="53">
        <f>(filter!E103-filter!AY103)</f>
        <v>-1.2220996327027525</v>
      </c>
      <c r="E73" s="52">
        <f>(filter!E103-filter!T103)</f>
        <v>-0.37234062349256636</v>
      </c>
      <c r="F73" s="52">
        <f>filter!F103</f>
        <v>4.746666666666667</v>
      </c>
      <c r="G73" s="53">
        <f>(RBA!C116-AVERAGE(RBA!$C$11:$C$192))</f>
        <v>-2.5150394645037482</v>
      </c>
      <c r="H73" s="53">
        <f>(filter!F103-filter!AZ103)</f>
        <v>-1.4303792305183753</v>
      </c>
      <c r="I73" s="53">
        <f>(filter!F103-filter!U103)</f>
        <v>-0.51797858124366059</v>
      </c>
      <c r="J73" s="53">
        <f>data78!J103</f>
        <v>12.673378890102644</v>
      </c>
      <c r="K73" s="53">
        <f>data78!K103</f>
        <v>12.684861135417334</v>
      </c>
      <c r="L73" s="53">
        <f>(filter!B103-filter!Q103)*100</f>
        <v>-1.1482245314690331</v>
      </c>
      <c r="M73" s="53">
        <f>data78!M103</f>
        <v>12.033051703619174</v>
      </c>
      <c r="N73" s="53">
        <f>data78!N103</f>
        <v>12.046779874816959</v>
      </c>
      <c r="O73" s="53">
        <f>(filter!C103-filter!R103)*100</f>
        <v>-1.3728171197785244</v>
      </c>
      <c r="P73" s="53">
        <f>data78!P103</f>
        <v>4.1415461637063951</v>
      </c>
      <c r="Q73" s="53">
        <f>(filter!D103-filter!S103)*100</f>
        <v>-4.5480688971665906</v>
      </c>
      <c r="R73" s="53">
        <f>data78!R103</f>
        <v>4.1588570362945818</v>
      </c>
      <c r="S73" s="53">
        <f>data78!S103</f>
        <v>3.468936492304775E-2</v>
      </c>
      <c r="T73" s="53">
        <f>filter!I103</f>
        <v>2.2062193011268905</v>
      </c>
      <c r="U73" s="53">
        <f>(filter!I103-AVERAGE(filter!$I$2:$I$179))</f>
        <v>-1.8874283070815583</v>
      </c>
      <c r="V73" s="53">
        <f>(filter!I103-filter!BA103)</f>
        <v>-1.4831796492952227</v>
      </c>
      <c r="W73" s="53">
        <f>(filter!I103-filter!X103)</f>
        <v>-1.4435648512513439</v>
      </c>
      <c r="X73" s="53">
        <f>data78!X103</f>
        <v>4.3643716994351607</v>
      </c>
      <c r="Y73" s="53">
        <f>data78!Y103</f>
        <v>2.6109660574412441E-2</v>
      </c>
      <c r="Z73" s="53">
        <f>filter!J103</f>
        <v>0</v>
      </c>
      <c r="AA73" s="53">
        <f>(filter!J103-AVERAGE(filter!$J$2:$J$179))</f>
        <v>-4.0282085511178689</v>
      </c>
      <c r="AB73" s="53">
        <f>(filter!J103-filter!BB103)</f>
        <v>-3.5494568298879932</v>
      </c>
      <c r="AC73" s="53">
        <f>(filter!J103-filter!Y103)</f>
        <v>-2.9883793004900627</v>
      </c>
      <c r="AD73" s="53">
        <f>filter!K103</f>
        <v>1.1666666666666667</v>
      </c>
      <c r="AE73" s="53">
        <f>(filter!K103-AVERAGE(filter!$K$2:$K$179))</f>
        <v>-3.5761626541811689</v>
      </c>
      <c r="AF73" s="53">
        <f>(filter!K103-filter!BC103)</f>
        <v>-2.6724243956314639</v>
      </c>
      <c r="AG73" s="53">
        <f>(filter!K103-filter!Z103)</f>
        <v>-1.5061240305082972</v>
      </c>
      <c r="AH73" s="53">
        <f>filter!O103</f>
        <v>1.4722222222222223</v>
      </c>
      <c r="AI73" s="53">
        <f>(filter!O103-AVERAGE(filter!$O$2:$O$179))</f>
        <v>-2.4954452877543023</v>
      </c>
      <c r="AJ73" s="53">
        <f>(filter!O103-filter!BD103)</f>
        <v>-1.7107524192565426</v>
      </c>
      <c r="AK73" s="53">
        <f>(filter!O103-filter!AD103)</f>
        <v>-0.48499349189873664</v>
      </c>
      <c r="AL73" s="53">
        <f>data78!AL103</f>
        <v>6.4735650260435058</v>
      </c>
      <c r="AM73" s="53">
        <f>data78!AM103</f>
        <v>7.4272125427283715</v>
      </c>
      <c r="AN73" s="53">
        <f>(filter!L103-filter!AA103)*100</f>
        <v>4.768847060050696</v>
      </c>
      <c r="AO73" s="53">
        <f>(filter!M103-filter!AB103)*100</f>
        <v>0.82794092934594943</v>
      </c>
      <c r="AP73" s="53">
        <f>RBA!O116</f>
        <v>116.37791303993615</v>
      </c>
      <c r="AQ73" s="53">
        <f>RBA!Q116</f>
        <v>0.64753333333333329</v>
      </c>
      <c r="AR73" s="53">
        <f>RBA!P116</f>
        <v>8.5926957605507222E-3</v>
      </c>
      <c r="AS73" s="53">
        <f>RBA!R116</f>
        <v>1.5443220426232884</v>
      </c>
      <c r="AT73" s="53">
        <f t="shared" si="9"/>
        <v>-4.7568427667764182</v>
      </c>
      <c r="AU73" s="53">
        <f t="shared" si="6"/>
        <v>0.43458500668201661</v>
      </c>
      <c r="AV73" s="53">
        <f>RBA!T116*100</f>
        <v>-6.6156007810913131</v>
      </c>
      <c r="AW73" s="53">
        <f>RBA!U116*100</f>
        <v>7.7686105743956961</v>
      </c>
      <c r="AX73" s="53">
        <f t="shared" si="7"/>
        <v>-6.4431559041210571</v>
      </c>
      <c r="AY73" s="53">
        <f t="shared" si="8"/>
        <v>7.7202496661435633</v>
      </c>
      <c r="AZ73" s="53">
        <f>filter2!O73</f>
        <v>11.164329228788798</v>
      </c>
      <c r="BA73" s="53">
        <f>filter2!AC73</f>
        <v>11.181395822805866</v>
      </c>
      <c r="BB73" s="53">
        <f>(filter2!O73-filter2!AC73)*100</f>
        <v>-1.7066594017068226</v>
      </c>
      <c r="BC73" s="53">
        <f>data78!AZ103</f>
        <v>2.1091933266083451</v>
      </c>
      <c r="BD73" s="53">
        <f>data78!BA103</f>
        <v>1.147360644621287</v>
      </c>
    </row>
    <row r="74" spans="1:56">
      <c r="A74" s="31">
        <v>37894</v>
      </c>
      <c r="B74" s="53">
        <f>filter!E104</f>
        <v>4.75</v>
      </c>
      <c r="C74" s="53">
        <f>(RBA!B117-AVERAGE(RBA!$B$11:$B$192))</f>
        <v>-2.246699633699631</v>
      </c>
      <c r="D74" s="53">
        <f>(filter!E104-filter!AY104)</f>
        <v>-1.1430774909594223</v>
      </c>
      <c r="E74" s="52">
        <f>(filter!E104-filter!T104)</f>
        <v>-0.41091888000978738</v>
      </c>
      <c r="F74" s="52">
        <f>filter!F104</f>
        <v>4.8166666666666664</v>
      </c>
      <c r="G74" s="53">
        <f>(RBA!C117-AVERAGE(RBA!$C$11:$C$192))</f>
        <v>-2.4450394645037488</v>
      </c>
      <c r="H74" s="53">
        <f>(filter!F104-filter!AZ104)</f>
        <v>-1.2789112097659814</v>
      </c>
      <c r="I74" s="53">
        <f>(filter!F104-filter!U104)</f>
        <v>-0.49351632550234381</v>
      </c>
      <c r="J74" s="53">
        <f>data78!J104</f>
        <v>12.690573800953159</v>
      </c>
      <c r="K74" s="53">
        <f>data78!K104</f>
        <v>12.693262779828581</v>
      </c>
      <c r="L74" s="53">
        <f>(filter!B104-filter!Q104)*100</f>
        <v>-0.26889788754225208</v>
      </c>
      <c r="M74" s="53">
        <f>data78!M104</f>
        <v>12.046314607144971</v>
      </c>
      <c r="N74" s="53">
        <f>data78!N104</f>
        <v>12.057371142725422</v>
      </c>
      <c r="O74" s="53">
        <f>(filter!C104-filter!R104)*100</f>
        <v>-1.1056535580451055</v>
      </c>
      <c r="P74" s="53">
        <f>data78!P104</f>
        <v>4.1620032106959153</v>
      </c>
      <c r="Q74" s="53">
        <f>(filter!D104-filter!S104)*100</f>
        <v>-3.974044913263608</v>
      </c>
      <c r="R74" s="53">
        <f>data78!R104</f>
        <v>4.1649490392566531</v>
      </c>
      <c r="S74" s="53">
        <f>data78!S104</f>
        <v>2.9175710575932046E-2</v>
      </c>
      <c r="T74" s="53">
        <f>filter!I104</f>
        <v>2.4368011848282842</v>
      </c>
      <c r="U74" s="53">
        <f>(filter!I104-AVERAGE(filter!$I$2:$I$179))</f>
        <v>-1.6568464233801645</v>
      </c>
      <c r="V74" s="53">
        <f>(filter!I104-filter!BA104)</f>
        <v>-1.2202578729709224</v>
      </c>
      <c r="W74" s="53">
        <f>(filter!I104-filter!X104)</f>
        <v>-1.3000685511791734</v>
      </c>
      <c r="X74" s="53">
        <f>data78!X104</f>
        <v>4.3707128747736084</v>
      </c>
      <c r="Y74" s="53">
        <f>data78!Y104</f>
        <v>2.5940337224383825E-2</v>
      </c>
      <c r="Z74" s="53">
        <f>filter!J104</f>
        <v>2.5364701353788988</v>
      </c>
      <c r="AA74" s="53">
        <f>(filter!J104-AVERAGE(filter!$J$2:$J$179))</f>
        <v>-1.4917384157389701</v>
      </c>
      <c r="AB74" s="53">
        <f>(filter!J104-filter!BB104)</f>
        <v>-0.97468655681070393</v>
      </c>
      <c r="AC74" s="53">
        <f>(filter!J104-filter!Y104)</f>
        <v>-0.42917248190304047</v>
      </c>
      <c r="AD74" s="53">
        <f>filter!K104</f>
        <v>1</v>
      </c>
      <c r="AE74" s="53">
        <f>(filter!K104-AVERAGE(filter!$K$2:$K$179))</f>
        <v>-3.7428293208478358</v>
      </c>
      <c r="AF74" s="53">
        <f>(filter!K104-filter!BC104)</f>
        <v>-2.7667920016141538</v>
      </c>
      <c r="AG74" s="53">
        <f>(filter!K104-filter!Z104)</f>
        <v>-1.6323140621632128</v>
      </c>
      <c r="AH74" s="53">
        <f>filter!O104</f>
        <v>1.3055555555555556</v>
      </c>
      <c r="AI74" s="53">
        <f>(filter!O104-AVERAGE(filter!$O$2:$O$179))</f>
        <v>-2.6621119544209693</v>
      </c>
      <c r="AJ74" s="53">
        <f>(filter!O104-filter!BD104)</f>
        <v>-1.8146436564433885</v>
      </c>
      <c r="AK74" s="53">
        <f>(filter!O104-filter!AD104)</f>
        <v>-0.62551824992030913</v>
      </c>
      <c r="AL74" s="53">
        <f>data78!AL104</f>
        <v>6.5100291475937899</v>
      </c>
      <c r="AM74" s="53">
        <f>data78!AM104</f>
        <v>7.4421845323678175</v>
      </c>
      <c r="AN74" s="53">
        <f>(filter!L104-filter!AA104)*100</f>
        <v>5.1160791134668315</v>
      </c>
      <c r="AO74" s="53">
        <f>(filter!M104-filter!AB104)*100</f>
        <v>-8.8037388406903005E-2</v>
      </c>
      <c r="AP74" s="53">
        <f>RBA!O117</f>
        <v>119.29190785343393</v>
      </c>
      <c r="AQ74" s="53">
        <f>RBA!Q117</f>
        <v>0.65766666666666662</v>
      </c>
      <c r="AR74" s="53">
        <f>RBA!P117</f>
        <v>8.3827982802373632E-3</v>
      </c>
      <c r="AS74" s="53">
        <f>RBA!R117</f>
        <v>1.5205271160669034</v>
      </c>
      <c r="AT74" s="53">
        <f t="shared" si="9"/>
        <v>-4.7815734965722312</v>
      </c>
      <c r="AU74" s="53">
        <f t="shared" si="6"/>
        <v>0.41905706162763151</v>
      </c>
      <c r="AV74" s="53">
        <f>RBA!T117*100</f>
        <v>-2.4730729795813033</v>
      </c>
      <c r="AW74" s="53">
        <f>RBA!U117*100</f>
        <v>1.552794505438515</v>
      </c>
      <c r="AX74" s="53">
        <f t="shared" si="7"/>
        <v>-2.3006281026110478</v>
      </c>
      <c r="AY74" s="53">
        <f t="shared" si="8"/>
        <v>1.5044335971863823</v>
      </c>
      <c r="AZ74" s="53">
        <f>filter2!O74</f>
        <v>11.174041322040045</v>
      </c>
      <c r="BA74" s="53">
        <f>filter2!AC74</f>
        <v>11.189788985604435</v>
      </c>
      <c r="BB74" s="53">
        <f>(filter2!O74-filter2!AC74)*100</f>
        <v>-1.574766356439028</v>
      </c>
      <c r="BC74" s="53">
        <f>data78!AZ104</f>
        <v>2.1393162728201816</v>
      </c>
      <c r="BD74" s="53">
        <f>data78!BA104</f>
        <v>3.0122946211836421</v>
      </c>
    </row>
    <row r="75" spans="1:56">
      <c r="A75" s="31">
        <v>37986</v>
      </c>
      <c r="B75" s="53">
        <f>filter!E105</f>
        <v>4.9866666666666672</v>
      </c>
      <c r="C75" s="53">
        <f>(RBA!B118-AVERAGE(RBA!$B$11:$B$192))</f>
        <v>-2.0100329670329637</v>
      </c>
      <c r="D75" s="53">
        <f>(filter!E105-filter!AY105)</f>
        <v>-0.82738868254942499</v>
      </c>
      <c r="E75" s="52">
        <f>(filter!E105-filter!T105)</f>
        <v>-0.21808252101227765</v>
      </c>
      <c r="F75" s="52">
        <f>filter!F105</f>
        <v>5.25</v>
      </c>
      <c r="G75" s="53">
        <f>(RBA!C118-AVERAGE(RBA!$C$11:$C$192))</f>
        <v>-2.0117061311704152</v>
      </c>
      <c r="H75" s="53">
        <f>(filter!F105-filter!AZ105)</f>
        <v>-0.76410985568025325</v>
      </c>
      <c r="I75" s="53">
        <f>(filter!F105-filter!U105)</f>
        <v>-0.11120113845419155</v>
      </c>
      <c r="J75" s="53">
        <f>data78!J105</f>
        <v>12.706829751459189</v>
      </c>
      <c r="K75" s="53">
        <f>data78!K105</f>
        <v>12.701626476137038</v>
      </c>
      <c r="L75" s="53">
        <f>(filter!B105-filter!Q105)*100</f>
        <v>0.52032753221507022</v>
      </c>
      <c r="M75" s="53">
        <f>data78!M105</f>
        <v>12.069055183620819</v>
      </c>
      <c r="N75" s="53">
        <f>data78!N105</f>
        <v>12.067991865326427</v>
      </c>
      <c r="O75" s="53">
        <f>(filter!C105-filter!R105)*100</f>
        <v>0.10633182943919905</v>
      </c>
      <c r="P75" s="53">
        <f>data78!P105</f>
        <v>4.1820501426412067</v>
      </c>
      <c r="Q75" s="53">
        <f>(filter!D105-filter!S105)*100</f>
        <v>-3.5379369022328078</v>
      </c>
      <c r="R75" s="53">
        <f>data78!R105</f>
        <v>4.1735286106897531</v>
      </c>
      <c r="S75" s="53">
        <f>data78!S105</f>
        <v>2.9448578410998127E-2</v>
      </c>
      <c r="T75" s="53">
        <f>filter!I105</f>
        <v>3.431828573239998</v>
      </c>
      <c r="U75" s="53">
        <f>(filter!I105-AVERAGE(filter!$I$2:$I$179))</f>
        <v>-0.66181903496845074</v>
      </c>
      <c r="V75" s="53">
        <f>(filter!I105-filter!BA105)</f>
        <v>-0.19289059193630154</v>
      </c>
      <c r="W75" s="53">
        <f>(filter!I105-filter!X105)</f>
        <v>-0.39477731810722272</v>
      </c>
      <c r="X75" s="53">
        <f>data78!X105</f>
        <v>4.3757570216602861</v>
      </c>
      <c r="Y75" s="53">
        <f>data78!Y105</f>
        <v>2.4484536082474362E-2</v>
      </c>
      <c r="Z75" s="53">
        <f>filter!J105</f>
        <v>2.017658754671201</v>
      </c>
      <c r="AA75" s="53">
        <f>(filter!J105-AVERAGE(filter!$J$2:$J$179))</f>
        <v>-2.0105497964466679</v>
      </c>
      <c r="AB75" s="53">
        <f>(filter!J105-filter!BB105)</f>
        <v>-1.4551977998200116</v>
      </c>
      <c r="AC75" s="53">
        <f>(filter!J105-filter!Y105)</f>
        <v>-0.92906296361913832</v>
      </c>
      <c r="AD75" s="53">
        <f>filter!K105</f>
        <v>1</v>
      </c>
      <c r="AE75" s="53">
        <f>(filter!K105-AVERAGE(filter!$K$2:$K$179))</f>
        <v>-3.7428293208478358</v>
      </c>
      <c r="AF75" s="53">
        <f>(filter!K105-filter!BC105)</f>
        <v>-2.6944929409301777</v>
      </c>
      <c r="AG75" s="53">
        <f>(filter!K105-filter!Z105)</f>
        <v>-1.6173538243828465</v>
      </c>
      <c r="AH75" s="53">
        <f>filter!O105</f>
        <v>1.25</v>
      </c>
      <c r="AI75" s="53">
        <f>(filter!O105-AVERAGE(filter!$O$2:$O$179))</f>
        <v>-2.7176675099765246</v>
      </c>
      <c r="AJ75" s="53">
        <f>(filter!O105-filter!BD105)</f>
        <v>-1.8074237825191233</v>
      </c>
      <c r="AK75" s="53">
        <f>(filter!O105-filter!AD105)</f>
        <v>-0.66723149118128577</v>
      </c>
      <c r="AL75" s="53">
        <f>data78!AL105</f>
        <v>6.5390077538091358</v>
      </c>
      <c r="AM75" s="53">
        <f>data78!AM105</f>
        <v>7.4752734747672891</v>
      </c>
      <c r="AN75" s="53">
        <f>(filter!L105-filter!AA105)*100</f>
        <v>4.8065837429054348</v>
      </c>
      <c r="AO75" s="53">
        <f>(filter!M105-filter!AB105)*100</f>
        <v>0.76227361477254618</v>
      </c>
      <c r="AP75" s="53">
        <f>RBA!O118</f>
        <v>125.9452825306618</v>
      </c>
      <c r="AQ75" s="53">
        <f>RBA!Q118</f>
        <v>0.72506666666666675</v>
      </c>
      <c r="AR75" s="53">
        <f>RBA!P118</f>
        <v>7.9399559864939493E-3</v>
      </c>
      <c r="AS75" s="53">
        <f>RBA!R118</f>
        <v>1.3791835233541743</v>
      </c>
      <c r="AT75" s="53">
        <f t="shared" si="9"/>
        <v>-4.8358475470011832</v>
      </c>
      <c r="AU75" s="53">
        <f t="shared" si="6"/>
        <v>0.32149167433198572</v>
      </c>
      <c r="AV75" s="53">
        <f>RBA!T118*100</f>
        <v>-5.4274050428952059</v>
      </c>
      <c r="AW75" s="53">
        <f>RBA!U118*100</f>
        <v>9.7565387295645785</v>
      </c>
      <c r="AX75" s="53">
        <f t="shared" si="7"/>
        <v>-5.2549601659249499</v>
      </c>
      <c r="AY75" s="53">
        <f t="shared" si="8"/>
        <v>9.7081778213124466</v>
      </c>
      <c r="AZ75" s="53">
        <f>filter2!O75</f>
        <v>11.197184052188453</v>
      </c>
      <c r="BA75" s="53">
        <f>filter2!AC75</f>
        <v>11.198422570052026</v>
      </c>
      <c r="BB75" s="53">
        <f>(filter2!O75-filter2!AC75)*100</f>
        <v>-0.12385178635732075</v>
      </c>
      <c r="BC75" s="53">
        <f>data78!AZ105</f>
        <v>2.1632507321488497</v>
      </c>
      <c r="BD75" s="53">
        <f>data78!BA105</f>
        <v>2.3934459328668112</v>
      </c>
    </row>
    <row r="76" spans="1:56">
      <c r="A76" s="31">
        <v>38077</v>
      </c>
      <c r="B76" s="53">
        <f>filter!E106</f>
        <v>5.25</v>
      </c>
      <c r="C76" s="53">
        <f>(RBA!B119-AVERAGE(RBA!$B$11:$B$192))</f>
        <v>-1.746699633699631</v>
      </c>
      <c r="D76" s="53">
        <f>(filter!E106-filter!AY106)</f>
        <v>-0.48503320747276213</v>
      </c>
      <c r="E76" s="52">
        <f>(filter!E106-filter!T106)</f>
        <v>-2.8027763775080317E-3</v>
      </c>
      <c r="F76" s="52">
        <f>filter!F106</f>
        <v>5.5433333333333339</v>
      </c>
      <c r="G76" s="53">
        <f>(RBA!C119-AVERAGE(RBA!$C$11:$C$192))</f>
        <v>-1.7183727978370813</v>
      </c>
      <c r="H76" s="53">
        <f>(filter!F106-filter!AZ106)</f>
        <v>-0.38930850159452479</v>
      </c>
      <c r="I76" s="53">
        <f>(filter!F106-filter!U106)</f>
        <v>0.12688219510268706</v>
      </c>
      <c r="J76" s="53">
        <f>data78!J106</f>
        <v>12.71459662253829</v>
      </c>
      <c r="K76" s="53">
        <f>data78!K106</f>
        <v>12.709940985015766</v>
      </c>
      <c r="L76" s="53">
        <f>(filter!B106-filter!Q106)*100</f>
        <v>0.46556375225232927</v>
      </c>
      <c r="M76" s="53">
        <f>data78!M106</f>
        <v>12.088437098996735</v>
      </c>
      <c r="N76" s="53">
        <f>data78!N106</f>
        <v>12.078614634352288</v>
      </c>
      <c r="O76" s="53">
        <f>(filter!C106-filter!R106)*100</f>
        <v>0.98224646444471375</v>
      </c>
      <c r="P76" s="53">
        <f>data78!P106</f>
        <v>4.2180360345646504</v>
      </c>
      <c r="Q76" s="53">
        <f>(filter!D106-filter!S106)*100</f>
        <v>-1.5969557068130413</v>
      </c>
      <c r="R76" s="53">
        <f>data78!R106</f>
        <v>4.1847028728002593</v>
      </c>
      <c r="S76" s="53">
        <f>data78!S106</f>
        <v>3.1858334389808673E-2</v>
      </c>
      <c r="T76" s="53">
        <f>filter!I106</f>
        <v>4.4697048442026661</v>
      </c>
      <c r="U76" s="53">
        <f>(filter!I106-AVERAGE(filter!$I$2:$I$179))</f>
        <v>0.37605723599421736</v>
      </c>
      <c r="V76" s="53">
        <f>(filter!I106-filter!BA106)</f>
        <v>0.87732557164927361</v>
      </c>
      <c r="W76" s="53">
        <f>(filter!I106-filter!X106)</f>
        <v>0.55202196540705639</v>
      </c>
      <c r="X76" s="53">
        <f>data78!X106</f>
        <v>4.3845235148724688</v>
      </c>
      <c r="Y76" s="53">
        <f>data78!Y106</f>
        <v>2.0356234096692294E-2</v>
      </c>
      <c r="Z76" s="53">
        <f>filter!J106</f>
        <v>3.5065972848730373</v>
      </c>
      <c r="AA76" s="53">
        <f>(filter!J106-AVERAGE(filter!$J$2:$J$179))</f>
        <v>-0.52161126624483156</v>
      </c>
      <c r="AB76" s="53">
        <f>(filter!J106-filter!BB106)</f>
        <v>7.204086808021426E-2</v>
      </c>
      <c r="AC76" s="53">
        <f>(filter!J106-filter!Y106)</f>
        <v>0.57432704371106658</v>
      </c>
      <c r="AD76" s="53">
        <f>filter!K106</f>
        <v>1</v>
      </c>
      <c r="AE76" s="53">
        <f>(filter!K106-AVERAGE(filter!$K$2:$K$179))</f>
        <v>-3.7428293208478358</v>
      </c>
      <c r="AF76" s="53">
        <f>(filter!K106-filter!BC106)</f>
        <v>-2.6221938802462015</v>
      </c>
      <c r="AG76" s="53">
        <f>(filter!K106-filter!Z106)</f>
        <v>-1.6263149934013712</v>
      </c>
      <c r="AH76" s="53">
        <f>filter!O106</f>
        <v>1.1388888888888891</v>
      </c>
      <c r="AI76" s="53">
        <f>(filter!O106-AVERAGE(filter!$O$2:$O$179))</f>
        <v>-2.8287786210876353</v>
      </c>
      <c r="AJ76" s="53">
        <f>(filter!O106-filter!BD106)</f>
        <v>-1.8557594641504134</v>
      </c>
      <c r="AK76" s="53">
        <f>(filter!O106-filter!AD106)</f>
        <v>-0.77623376493976814</v>
      </c>
      <c r="AL76" s="53">
        <f>data78!AL106</f>
        <v>6.5589989002877003</v>
      </c>
      <c r="AM76" s="53">
        <f>data78!AM106</f>
        <v>7.5008843146415902</v>
      </c>
      <c r="AN76" s="53">
        <f>(filter!L106-filter!AA106)*100</f>
        <v>3.6886222106363498</v>
      </c>
      <c r="AO76" s="53">
        <f>(filter!M106-filter!AB106)*100</f>
        <v>0.81745954336920335</v>
      </c>
      <c r="AP76" s="53">
        <f>RBA!O119</f>
        <v>132.237106596155</v>
      </c>
      <c r="AQ76" s="53">
        <f>RBA!Q119</f>
        <v>0.76470000000000005</v>
      </c>
      <c r="AR76" s="53">
        <f>RBA!P119</f>
        <v>7.5621739293944635E-3</v>
      </c>
      <c r="AS76" s="53">
        <f>RBA!R119</f>
        <v>1.3077023669412842</v>
      </c>
      <c r="AT76" s="53">
        <f t="shared" si="9"/>
        <v>-4.8845965733290182</v>
      </c>
      <c r="AU76" s="53">
        <f t="shared" si="6"/>
        <v>0.26827167893195758</v>
      </c>
      <c r="AV76" s="53">
        <f>RBA!T119*100</f>
        <v>-4.8749026327834954</v>
      </c>
      <c r="AW76" s="53">
        <f>RBA!U119*100</f>
        <v>5.3219995400028139</v>
      </c>
      <c r="AX76" s="53">
        <f t="shared" si="7"/>
        <v>-4.7024577558132394</v>
      </c>
      <c r="AY76" s="53">
        <f t="shared" si="8"/>
        <v>5.2736386317506811</v>
      </c>
      <c r="AZ76" s="53">
        <f>filter2!O76</f>
        <v>11.198295538782421</v>
      </c>
      <c r="BA76" s="53">
        <f>filter2!AC76</f>
        <v>11.207282087330569</v>
      </c>
      <c r="BB76" s="53">
        <f>(filter2!O76-filter2!AC76)*100</f>
        <v>-0.89865485481475105</v>
      </c>
      <c r="BC76" s="53">
        <f>data78!AZ106</f>
        <v>2.1744753854152314</v>
      </c>
      <c r="BD76" s="53">
        <f>data78!BA106</f>
        <v>1.1224653266381779</v>
      </c>
    </row>
    <row r="77" spans="1:56">
      <c r="A77" s="31">
        <v>38168</v>
      </c>
      <c r="B77" s="53">
        <f>filter!E107</f>
        <v>5.25</v>
      </c>
      <c r="C77" s="53">
        <f>(RBA!B120-AVERAGE(RBA!$B$11:$B$192))</f>
        <v>-1.746699633699631</v>
      </c>
      <c r="D77" s="53">
        <f>(filter!E107-filter!AY107)</f>
        <v>-0.40601106572943202</v>
      </c>
      <c r="E77" s="52">
        <f>(filter!E107-filter!T107)</f>
        <v>-5.3914574407315285E-2</v>
      </c>
      <c r="F77" s="52">
        <f>filter!F107</f>
        <v>5.5133333333333328</v>
      </c>
      <c r="G77" s="53">
        <f>(RBA!C120-AVERAGE(RBA!$C$11:$C$192))</f>
        <v>-1.7483727978370824</v>
      </c>
      <c r="H77" s="53">
        <f>(filter!F107-filter!AZ107)</f>
        <v>-0.33784048084213136</v>
      </c>
      <c r="I77" s="53">
        <f>(filter!F107-filter!U107)</f>
        <v>3.8718391081713932E-2</v>
      </c>
      <c r="J77" s="53">
        <f>data78!J107</f>
        <v>12.72131549895658</v>
      </c>
      <c r="K77" s="53">
        <f>data78!K107</f>
        <v>12.718198319184905</v>
      </c>
      <c r="L77" s="53">
        <f>(filter!B107-filter!Q107)*100</f>
        <v>0.3117179771674472</v>
      </c>
      <c r="M77" s="53">
        <f>data78!M107</f>
        <v>12.094157360901674</v>
      </c>
      <c r="N77" s="53">
        <f>data78!N107</f>
        <v>12.08921270610926</v>
      </c>
      <c r="O77" s="53">
        <f>(filter!C107-filter!R107)*100</f>
        <v>0.49446547924141271</v>
      </c>
      <c r="P77" s="53">
        <f>data78!P107</f>
        <v>4.2456340097683265</v>
      </c>
      <c r="Q77" s="53">
        <f>(filter!D107-filter!S107)*100</f>
        <v>-0.57369613120945573</v>
      </c>
      <c r="R77" s="53">
        <f>data78!R107</f>
        <v>4.1928493775650528</v>
      </c>
      <c r="S77" s="53">
        <f>data78!S107</f>
        <v>3.457668315478224E-2</v>
      </c>
      <c r="T77" s="53">
        <f>filter!I107</f>
        <v>3.2586019059173772</v>
      </c>
      <c r="U77" s="53">
        <f>(filter!I107-AVERAGE(filter!$I$2:$I$179))</f>
        <v>-0.83504570229107156</v>
      </c>
      <c r="V77" s="53">
        <f>(filter!I107-filter!BA107)</f>
        <v>-0.30143747401310872</v>
      </c>
      <c r="W77" s="53">
        <f>(filter!I107-filter!X107)</f>
        <v>-0.74994231700951719</v>
      </c>
      <c r="X77" s="53">
        <f>data78!X107</f>
        <v>4.389498649512583</v>
      </c>
      <c r="Y77" s="53">
        <f>data78!Y107</f>
        <v>2.5445292620865034E-2</v>
      </c>
      <c r="Z77" s="53">
        <f>filter!J107</f>
        <v>1.990053856045483</v>
      </c>
      <c r="AA77" s="53">
        <f>(filter!J107-AVERAGE(filter!$J$2:$J$179))</f>
        <v>-2.0381546950723859</v>
      </c>
      <c r="AB77" s="53">
        <f>(filter!J107-filter!BB107)</f>
        <v>-1.4062024230489492</v>
      </c>
      <c r="AC77" s="53">
        <f>(filter!J107-filter!Y107)</f>
        <v>-0.93230730314579624</v>
      </c>
      <c r="AD77" s="53">
        <f>filter!K107</f>
        <v>1.0833333333333333</v>
      </c>
      <c r="AE77" s="53">
        <f>(filter!K107-AVERAGE(filter!$K$2:$K$179))</f>
        <v>-3.6594959875145028</v>
      </c>
      <c r="AF77" s="53">
        <f>(filter!K107-filter!BC107)</f>
        <v>-2.4665614862288923</v>
      </c>
      <c r="AG77" s="53">
        <f>(filter!K107-filter!Z107)</f>
        <v>-1.5732583993127214</v>
      </c>
      <c r="AH77" s="53">
        <f>filter!O107</f>
        <v>1.0277777777777777</v>
      </c>
      <c r="AI77" s="53">
        <f>(filter!O107-AVERAGE(filter!$O$2:$O$179))</f>
        <v>-2.9398897321987469</v>
      </c>
      <c r="AJ77" s="53">
        <f>(filter!O107-filter!BD107)</f>
        <v>-1.9040951457817039</v>
      </c>
      <c r="AK77" s="53">
        <f>(filter!O107-filter!AD107)</f>
        <v>-0.89598637854964847</v>
      </c>
      <c r="AL77" s="53">
        <f>data78!AL107</f>
        <v>6.559136369313098</v>
      </c>
      <c r="AM77" s="53">
        <f>data78!AM107</f>
        <v>7.5251104548165353</v>
      </c>
      <c r="AN77" s="53">
        <f>(filter!L107-filter!AA107)*100</f>
        <v>0.6710243326356391</v>
      </c>
      <c r="AO77" s="53">
        <f>(filter!M107-filter!AB107)*100</f>
        <v>0.684475391959527</v>
      </c>
      <c r="AP77" s="53">
        <f>RBA!O120</f>
        <v>125.88191902025837</v>
      </c>
      <c r="AQ77" s="53">
        <f>RBA!Q120</f>
        <v>0.70840000000000003</v>
      </c>
      <c r="AR77" s="53">
        <f>RBA!P120</f>
        <v>7.9439526167301953E-3</v>
      </c>
      <c r="AS77" s="53">
        <f>RBA!R120</f>
        <v>1.411631846414455</v>
      </c>
      <c r="AT77" s="53">
        <f t="shared" si="9"/>
        <v>-4.8353443169184089</v>
      </c>
      <c r="AU77" s="53">
        <f t="shared" si="6"/>
        <v>0.34474637307345851</v>
      </c>
      <c r="AV77" s="53">
        <f>RBA!T120*100</f>
        <v>4.9252256410609263</v>
      </c>
      <c r="AW77" s="53">
        <f>RBA!U120*100</f>
        <v>-7.6474694141500983</v>
      </c>
      <c r="AX77" s="53">
        <f t="shared" si="7"/>
        <v>5.0976705180311823</v>
      </c>
      <c r="AY77" s="53">
        <f t="shared" si="8"/>
        <v>-7.6958303224022311</v>
      </c>
      <c r="AZ77" s="53">
        <f>filter2!O77</f>
        <v>11.224797959994776</v>
      </c>
      <c r="BA77" s="53">
        <f>filter2!AC77</f>
        <v>11.216352274548324</v>
      </c>
      <c r="BB77" s="53">
        <f>(filter2!O77-filter2!AC77)*100</f>
        <v>0.8445685446451634</v>
      </c>
      <c r="BC77" s="53">
        <f>data78!AZ107</f>
        <v>2.169637719800515</v>
      </c>
      <c r="BD77" s="53">
        <f>data78!BA107</f>
        <v>-0.48376656147164354</v>
      </c>
    </row>
    <row r="78" spans="1:56">
      <c r="A78" s="31">
        <v>38260</v>
      </c>
      <c r="B78" s="53">
        <f>filter!E108</f>
        <v>5.25</v>
      </c>
      <c r="C78" s="53">
        <f>(RBA!B121-AVERAGE(RBA!$B$11:$B$192))</f>
        <v>-1.746699633699631</v>
      </c>
      <c r="D78" s="53">
        <f>(filter!E108-filter!AY108)</f>
        <v>-0.32698892398610191</v>
      </c>
      <c r="E78" s="52">
        <f>(filter!E108-filter!T108)</f>
        <v>-0.10691775833496919</v>
      </c>
      <c r="F78" s="52">
        <f>filter!F108</f>
        <v>5.44</v>
      </c>
      <c r="G78" s="53">
        <f>(RBA!C121-AVERAGE(RBA!$C$11:$C$192))</f>
        <v>-1.8217061311704148</v>
      </c>
      <c r="H78" s="53">
        <f>(filter!F108-filter!AZ108)</f>
        <v>-0.32970579342306916</v>
      </c>
      <c r="I78" s="53">
        <f>(filter!F108-filter!U108)</f>
        <v>-9.4453802642287421E-2</v>
      </c>
      <c r="J78" s="53">
        <f>data78!J108</f>
        <v>12.728971098530403</v>
      </c>
      <c r="K78" s="53">
        <f>data78!K108</f>
        <v>12.726393401138045</v>
      </c>
      <c r="L78" s="53">
        <f>(filter!B108-filter!Q108)*100</f>
        <v>0.25776973923576918</v>
      </c>
      <c r="M78" s="53">
        <f>data78!M108</f>
        <v>12.105600163945123</v>
      </c>
      <c r="N78" s="53">
        <f>data78!N108</f>
        <v>12.099765475943993</v>
      </c>
      <c r="O78" s="53">
        <f>(filter!C108-filter!R108)*100</f>
        <v>0.58346880011299618</v>
      </c>
      <c r="P78" s="53">
        <f>data78!P108</f>
        <v>4.255612709818223</v>
      </c>
      <c r="Q78" s="53">
        <f>(filter!D108-filter!S108)*100</f>
        <v>-1.3802030559195266</v>
      </c>
      <c r="R78" s="53">
        <f>data78!R108</f>
        <v>4.1997925120357653</v>
      </c>
      <c r="S78" s="53">
        <f>data78!S108</f>
        <v>3.5457618810786906E-2</v>
      </c>
      <c r="T78" s="53">
        <f>filter!I108</f>
        <v>2.7772537882848778</v>
      </c>
      <c r="U78" s="53">
        <f>(filter!I108-AVERAGE(filter!$I$2:$I$179))</f>
        <v>-1.316393819923571</v>
      </c>
      <c r="V78" s="53">
        <f>(filter!I108-filter!BA108)</f>
        <v>-0.75044569902270108</v>
      </c>
      <c r="W78" s="53">
        <f>(filter!I108-filter!X108)</f>
        <v>-1.3207246737588458</v>
      </c>
      <c r="X78" s="53">
        <f>data78!X108</f>
        <v>4.3932138240644463</v>
      </c>
      <c r="Y78" s="53">
        <f>data78!Y108</f>
        <v>2.2756005056890238E-2</v>
      </c>
      <c r="Z78" s="53">
        <f>filter!J108</f>
        <v>1.4860698207454397</v>
      </c>
      <c r="AA78" s="53">
        <f>(filter!J108-AVERAGE(filter!$J$2:$J$179))</f>
        <v>-2.5421387303724292</v>
      </c>
      <c r="AB78" s="53">
        <f>(filter!J108-filter!BB108)</f>
        <v>-1.8718863206506025</v>
      </c>
      <c r="AC78" s="53">
        <f>(filter!J108-filter!Y108)</f>
        <v>-1.4313565793295893</v>
      </c>
      <c r="AD78" s="53">
        <f>filter!K108</f>
        <v>1.5</v>
      </c>
      <c r="AE78" s="53">
        <f>(filter!K108-AVERAGE(filter!$K$2:$K$179))</f>
        <v>-3.2428293208478358</v>
      </c>
      <c r="AF78" s="53">
        <f>(filter!K108-filter!BC108)</f>
        <v>-1.9775957588782482</v>
      </c>
      <c r="AG78" s="53">
        <f>(filter!K108-filter!Z108)</f>
        <v>-1.2045617586732873</v>
      </c>
      <c r="AH78" s="53">
        <f>filter!O108</f>
        <v>1.1944444444444444</v>
      </c>
      <c r="AI78" s="53">
        <f>(filter!O108-AVERAGE(filter!$O$2:$O$179))</f>
        <v>-2.77322306553208</v>
      </c>
      <c r="AJ78" s="53">
        <f>(filter!O108-filter!BD108)</f>
        <v>-1.6746530496352163</v>
      </c>
      <c r="AK78" s="53">
        <f>(filter!O108-filter!AD108)</f>
        <v>-0.74724327103950738</v>
      </c>
      <c r="AL78" s="53">
        <f>data78!AL108</f>
        <v>6.5774454158745703</v>
      </c>
      <c r="AM78" s="53">
        <f>data78!AM108</f>
        <v>7.5453569795188651</v>
      </c>
      <c r="AN78" s="53">
        <f>(filter!L108-filter!AA108)*100</f>
        <v>-0.45053819343916501</v>
      </c>
      <c r="AO78" s="53">
        <f>(filter!M108-filter!AB108)*100</f>
        <v>0.10093338299830279</v>
      </c>
      <c r="AP78" s="53">
        <f>RBA!O121</f>
        <v>124.70486071189791</v>
      </c>
      <c r="AQ78" s="53">
        <f>RBA!Q121</f>
        <v>0.70479999999999998</v>
      </c>
      <c r="AR78" s="53">
        <f>RBA!P121</f>
        <v>8.018933618876907E-3</v>
      </c>
      <c r="AS78" s="53">
        <f>RBA!R121</f>
        <v>1.4188422247446084</v>
      </c>
      <c r="AT78" s="53">
        <f t="shared" si="9"/>
        <v>-4.825949831171692</v>
      </c>
      <c r="AU78" s="53">
        <f t="shared" si="6"/>
        <v>0.3498412043601673</v>
      </c>
      <c r="AV78" s="53">
        <f>RBA!T121*100</f>
        <v>0.9394485746716974</v>
      </c>
      <c r="AW78" s="53">
        <f>RBA!U121*100</f>
        <v>-0.50948312867087897</v>
      </c>
      <c r="AX78" s="53">
        <f t="shared" si="7"/>
        <v>1.111893451641953</v>
      </c>
      <c r="AY78" s="53">
        <f t="shared" si="8"/>
        <v>-0.55784403692301165</v>
      </c>
      <c r="AZ78" s="53">
        <f>filter2!O78</f>
        <v>11.221829572058601</v>
      </c>
      <c r="BA78" s="53">
        <f>filter2!AC78</f>
        <v>11.225612252220715</v>
      </c>
      <c r="BB78" s="53">
        <f>(filter2!O78-filter2!AC78)*100</f>
        <v>-0.37826801621143602</v>
      </c>
      <c r="BC78" s="53">
        <f>data78!AZ108</f>
        <v>2.1842315918101241</v>
      </c>
      <c r="BD78" s="53">
        <f>data78!BA108</f>
        <v>1.4593872009609044</v>
      </c>
    </row>
    <row r="79" spans="1:56">
      <c r="A79" s="31">
        <v>38352</v>
      </c>
      <c r="B79" s="53">
        <f>filter!E109</f>
        <v>5.25</v>
      </c>
      <c r="C79" s="53">
        <f>(RBA!B122-AVERAGE(RBA!$B$11:$B$192))</f>
        <v>-1.746699633699631</v>
      </c>
      <c r="D79" s="53">
        <f>(filter!E109-filter!AY109)</f>
        <v>-0.2479667822427718</v>
      </c>
      <c r="E79" s="52">
        <f>(filter!E109-filter!T109)</f>
        <v>-0.16061180811806874</v>
      </c>
      <c r="F79" s="52">
        <f>filter!F109</f>
        <v>5.416666666666667</v>
      </c>
      <c r="G79" s="53">
        <f>(RBA!C122-AVERAGE(RBA!$C$11:$C$192))</f>
        <v>-1.8450394645037482</v>
      </c>
      <c r="H79" s="53">
        <f>(filter!F109-filter!AZ109)</f>
        <v>-0.27157110600400625</v>
      </c>
      <c r="I79" s="53">
        <f>(filter!F109-filter!U109)</f>
        <v>-0.1780865038555941</v>
      </c>
      <c r="J79" s="53">
        <f>data78!J109</f>
        <v>12.736439097620101</v>
      </c>
      <c r="K79" s="53">
        <f>data78!K109</f>
        <v>12.734523101606134</v>
      </c>
      <c r="L79" s="53">
        <f>(filter!B109-filter!Q109)*100</f>
        <v>0.19159960139667476</v>
      </c>
      <c r="M79" s="53">
        <f>data78!M109</f>
        <v>12.119064904897568</v>
      </c>
      <c r="N79" s="53">
        <f>data78!N109</f>
        <v>12.110255429612387</v>
      </c>
      <c r="O79" s="53">
        <f>(filter!C109-filter!R109)*100</f>
        <v>0.88094752851812785</v>
      </c>
      <c r="P79" s="53">
        <f>data78!P109</f>
        <v>4.26689632742025</v>
      </c>
      <c r="Q79" s="53">
        <f>(filter!D109-filter!S109)*100</f>
        <v>-2.11260768736663</v>
      </c>
      <c r="R79" s="53">
        <f>data78!R109</f>
        <v>4.209338997475589</v>
      </c>
      <c r="S79" s="53">
        <f>data78!S109</f>
        <v>3.6459301478243944E-2</v>
      </c>
      <c r="T79" s="53">
        <f>filter!I109</f>
        <v>3.8185941759297277</v>
      </c>
      <c r="U79" s="53">
        <f>(filter!I109-AVERAGE(filter!$I$2:$I$179))</f>
        <v>-0.27505343227872103</v>
      </c>
      <c r="V79" s="53">
        <f>(filter!I109-filter!BA109)</f>
        <v>0.32323458124505589</v>
      </c>
      <c r="W79" s="53">
        <f>(filter!I109-filter!X109)</f>
        <v>-0.36571124457088811</v>
      </c>
      <c r="X79" s="53">
        <f>data78!X109</f>
        <v>4.4006030202468169</v>
      </c>
      <c r="Y79" s="53">
        <f>data78!Y109</f>
        <v>2.515723270440251E-2</v>
      </c>
      <c r="Z79" s="53">
        <f>filter!J109</f>
        <v>2.9556784729483461</v>
      </c>
      <c r="AA79" s="53">
        <f>(filter!J109-AVERAGE(filter!$J$2:$J$179))</f>
        <v>-1.0725300781695228</v>
      </c>
      <c r="AB79" s="53">
        <f>(filter!J109-filter!BB109)</f>
        <v>-0.36397753074930606</v>
      </c>
      <c r="AC79" s="53">
        <f>(filter!J109-filter!Y109)</f>
        <v>3.8363273502826534E-2</v>
      </c>
      <c r="AD79" s="53">
        <f>filter!K109</f>
        <v>2</v>
      </c>
      <c r="AE79" s="53">
        <f>(filter!K109-AVERAGE(filter!$K$2:$K$179))</f>
        <v>-2.7428293208478358</v>
      </c>
      <c r="AF79" s="53">
        <f>(filter!K109-filter!BC109)</f>
        <v>-1.4052966981942721</v>
      </c>
      <c r="AG79" s="53">
        <f>(filter!K109-filter!Z109)</f>
        <v>-0.76561950153989056</v>
      </c>
      <c r="AH79" s="53">
        <f>filter!O109</f>
        <v>1.5</v>
      </c>
      <c r="AI79" s="53">
        <f>(filter!O109-AVERAGE(filter!$O$2:$O$179))</f>
        <v>-2.4676675099765246</v>
      </c>
      <c r="AJ79" s="53">
        <f>(filter!O109-filter!BD109)</f>
        <v>-1.3063220645998399</v>
      </c>
      <c r="AK79" s="53">
        <f>(filter!O109-filter!AD109)</f>
        <v>-0.46686505661800015</v>
      </c>
      <c r="AL79" s="53">
        <f>data78!AL109</f>
        <v>6.6031616759835465</v>
      </c>
      <c r="AM79" s="53">
        <f>data78!AM109</f>
        <v>7.5638488764651939</v>
      </c>
      <c r="AN79" s="53">
        <f>(filter!L109-filter!AA109)*100</f>
        <v>-0.75977495792001193</v>
      </c>
      <c r="AO79" s="53">
        <f>(filter!M109-filter!AB109)*100</f>
        <v>-0.7139917091923742</v>
      </c>
      <c r="AP79" s="53">
        <f>RBA!O122</f>
        <v>129.71511711684622</v>
      </c>
      <c r="AQ79" s="53">
        <f>RBA!Q122</f>
        <v>0.76753333333333329</v>
      </c>
      <c r="AR79" s="53">
        <f>RBA!P122</f>
        <v>7.7092016892619302E-3</v>
      </c>
      <c r="AS79" s="53">
        <f>RBA!R122</f>
        <v>1.3028750108572917</v>
      </c>
      <c r="AT79" s="53">
        <f t="shared" si="9"/>
        <v>-4.8653406390165443</v>
      </c>
      <c r="AU79" s="53">
        <f t="shared" si="6"/>
        <v>0.26457336941068266</v>
      </c>
      <c r="AV79" s="53">
        <f>RBA!T122*100</f>
        <v>-3.9390807844852382</v>
      </c>
      <c r="AW79" s="53">
        <f>RBA!U122*100</f>
        <v>8.5267834949484591</v>
      </c>
      <c r="AX79" s="53">
        <f t="shared" si="7"/>
        <v>-3.7666359075149827</v>
      </c>
      <c r="AY79" s="53">
        <f t="shared" si="8"/>
        <v>8.4784225866963272</v>
      </c>
      <c r="AZ79" s="53">
        <f>filter2!O79</f>
        <v>11.232334193265084</v>
      </c>
      <c r="BA79" s="53">
        <f>filter2!AC79</f>
        <v>11.235046419416575</v>
      </c>
      <c r="BB79" s="53">
        <f>(filter2!O79-filter2!AC79)*100</f>
        <v>-0.27122261514911372</v>
      </c>
      <c r="BC79" s="53">
        <f>data78!AZ109</f>
        <v>2.2025586557367296</v>
      </c>
      <c r="BD79" s="53">
        <f>data78!BA109</f>
        <v>1.8327063926605547</v>
      </c>
    </row>
    <row r="80" spans="1:56">
      <c r="A80" s="31">
        <v>38442</v>
      </c>
      <c r="B80" s="53">
        <f>filter!E110</f>
        <v>5.33</v>
      </c>
      <c r="C80" s="53">
        <f>(RBA!B123-AVERAGE(RBA!$B$11:$B$192))</f>
        <v>-1.6666996336996309</v>
      </c>
      <c r="D80" s="53">
        <f>(filter!E110-filter!AY110)</f>
        <v>-8.8944640499441618E-2</v>
      </c>
      <c r="E80" s="52">
        <f>(filter!E110-filter!T110)</f>
        <v>-0.13372938011525015</v>
      </c>
      <c r="F80" s="52">
        <f>filter!F110</f>
        <v>5.62</v>
      </c>
      <c r="G80" s="53">
        <f>(RBA!C123-AVERAGE(RBA!$C$11:$C$192))</f>
        <v>-1.6417061311704151</v>
      </c>
      <c r="H80" s="53">
        <f>(filter!F110-filter!AZ110)</f>
        <v>1.3230248081721463E-2</v>
      </c>
      <c r="I80" s="53">
        <f>(filter!F110-filter!U110)</f>
        <v>-3.4239463384492907E-2</v>
      </c>
      <c r="J80" s="53">
        <f>data78!J110</f>
        <v>12.744000658966899</v>
      </c>
      <c r="K80" s="53">
        <f>data78!K110</f>
        <v>12.742585902380986</v>
      </c>
      <c r="L80" s="53">
        <f>(filter!B110-filter!Q110)*100</f>
        <v>0.14147565859126132</v>
      </c>
      <c r="M80" s="53">
        <f>data78!M110</f>
        <v>12.115677367782787</v>
      </c>
      <c r="N80" s="53">
        <f>data78!N110</f>
        <v>12.120668699550334</v>
      </c>
      <c r="O80" s="53">
        <f>(filter!C110-filter!R110)*100</f>
        <v>-0.49913317675471802</v>
      </c>
      <c r="P80" s="53">
        <f>data78!P110</f>
        <v>4.2931954209672663</v>
      </c>
      <c r="Q80" s="53">
        <f>(filter!D110-filter!S110)*100</f>
        <v>-1.3875420363691937</v>
      </c>
      <c r="R80" s="53">
        <f>data78!R110</f>
        <v>4.2197529370236104</v>
      </c>
      <c r="S80" s="53">
        <f>data78!S110</f>
        <v>3.5671557593905057E-2</v>
      </c>
      <c r="T80" s="53">
        <f>filter!I110</f>
        <v>4.1655758192083674</v>
      </c>
      <c r="U80" s="53">
        <f>(filter!I110-AVERAGE(filter!$I$2:$I$179))</f>
        <v>7.192821099991864E-2</v>
      </c>
      <c r="V80" s="53">
        <f>(filter!I110-filter!BA110)</f>
        <v>0.70255611714660215</v>
      </c>
      <c r="W80" s="53">
        <f>(filter!I110-filter!X110)</f>
        <v>-9.9443650522621496E-2</v>
      </c>
      <c r="X80" s="53">
        <f>data78!X110</f>
        <v>4.4079380164583828</v>
      </c>
      <c r="Y80" s="53">
        <f>data78!Y110</f>
        <v>2.3690773067331472E-2</v>
      </c>
      <c r="Z80" s="53">
        <f>filter!J110</f>
        <v>2.9339984846261884</v>
      </c>
      <c r="AA80" s="53">
        <f>(filter!J110-AVERAGE(filter!$J$2:$J$179))</f>
        <v>-1.0942100664916805</v>
      </c>
      <c r="AB80" s="53">
        <f>(filter!J110-filter!BB110)</f>
        <v>-0.3473573813730737</v>
      </c>
      <c r="AC80" s="53">
        <f>(filter!J110-filter!Y110)</f>
        <v>1.3016289553220428E-2</v>
      </c>
      <c r="AD80" s="53">
        <f>filter!K110</f>
        <v>2.5</v>
      </c>
      <c r="AE80" s="53">
        <f>(filter!K110-AVERAGE(filter!$K$2:$K$179))</f>
        <v>-2.2428293208478358</v>
      </c>
      <c r="AF80" s="53">
        <f>(filter!K110-filter!BC110)</f>
        <v>-0.83299763751029587</v>
      </c>
      <c r="AG80" s="53">
        <f>(filter!K110-filter!Z110)</f>
        <v>-0.33440654020351301</v>
      </c>
      <c r="AH80" s="53">
        <f>filter!O110</f>
        <v>1.6666666666666667</v>
      </c>
      <c r="AI80" s="53">
        <f>(filter!O110-AVERAGE(filter!$O$2:$O$179))</f>
        <v>-2.3010008433098577</v>
      </c>
      <c r="AJ80" s="53">
        <f>(filter!O110-filter!BD110)</f>
        <v>-1.0768799684533523</v>
      </c>
      <c r="AK80" s="53">
        <f>(filter!O110-filter!AD110)</f>
        <v>-0.33013421133827014</v>
      </c>
      <c r="AL80" s="53">
        <f>data78!AL110</f>
        <v>6.6281511585130204</v>
      </c>
      <c r="AM80" s="53">
        <f>data78!AM110</f>
        <v>7.5836260785968417</v>
      </c>
      <c r="AN80" s="53">
        <f>(filter!L110-filter!AA110)*100</f>
        <v>-1.0770766786112773</v>
      </c>
      <c r="AO80" s="53">
        <f>(filter!M110-filter!AB110)*100</f>
        <v>-1.4596936711841479</v>
      </c>
      <c r="AP80" s="53">
        <f>RBA!O123</f>
        <v>131.28627190492901</v>
      </c>
      <c r="AQ80" s="53">
        <f>RBA!Q123</f>
        <v>0.77893333333333337</v>
      </c>
      <c r="AR80" s="53">
        <f>RBA!P123</f>
        <v>7.616942620810729E-3</v>
      </c>
      <c r="AS80" s="53">
        <f>RBA!R123</f>
        <v>1.2838069154399179</v>
      </c>
      <c r="AT80" s="53">
        <f t="shared" si="9"/>
        <v>-4.8773802206629568</v>
      </c>
      <c r="AU80" s="53">
        <f t="shared" si="6"/>
        <v>0.24982981657671557</v>
      </c>
      <c r="AV80" s="53">
        <f>RBA!T123*100</f>
        <v>-1.2039581646412501</v>
      </c>
      <c r="AW80" s="53">
        <f>RBA!U123*100</f>
        <v>1.4743552833967222</v>
      </c>
      <c r="AX80" s="53">
        <f t="shared" si="7"/>
        <v>-1.0315132876709945</v>
      </c>
      <c r="AY80" s="53">
        <f t="shared" si="8"/>
        <v>1.4259943751445894</v>
      </c>
      <c r="AZ80" s="53">
        <f>filter2!O80</f>
        <v>11.240741343137534</v>
      </c>
      <c r="BA80" s="53">
        <f>filter2!AC80</f>
        <v>11.244636811029631</v>
      </c>
      <c r="BB80" s="53">
        <f>(filter2!O80-filter2!AC80)*100</f>
        <v>-0.38954678920966046</v>
      </c>
      <c r="BC80" s="53">
        <f>data78!AZ110</f>
        <v>2.2202131420546376</v>
      </c>
      <c r="BD80" s="53">
        <f>data78!BA110</f>
        <v>1.7654486317908002</v>
      </c>
    </row>
    <row r="81" spans="1:56">
      <c r="A81" s="31">
        <v>38533</v>
      </c>
      <c r="B81" s="53">
        <f>filter!E111</f>
        <v>5.5</v>
      </c>
      <c r="C81" s="53">
        <f>(RBA!B124-AVERAGE(RBA!$B$11:$B$192))</f>
        <v>-1.496699633699631</v>
      </c>
      <c r="D81" s="53">
        <f>(filter!E111-filter!AY111)</f>
        <v>0.16007750124388842</v>
      </c>
      <c r="E81" s="52">
        <f>(filter!E111-filter!T111)</f>
        <v>-1.4902748305077651E-2</v>
      </c>
      <c r="F81" s="52">
        <f>filter!F111</f>
        <v>5.6966666666666663</v>
      </c>
      <c r="G81" s="53">
        <f>(RBA!C124-AVERAGE(RBA!$C$11:$C$192))</f>
        <v>-1.5650394645037489</v>
      </c>
      <c r="H81" s="53">
        <f>(filter!F111-filter!AZ111)</f>
        <v>0.17136493550078225</v>
      </c>
      <c r="I81" s="53">
        <f>(filter!F111-filter!U111)</f>
        <v>-1.4861127990362988E-2</v>
      </c>
      <c r="J81" s="53">
        <f>data78!J111</f>
        <v>12.748510302022428</v>
      </c>
      <c r="K81" s="53">
        <f>data78!K111</f>
        <v>12.750581482751924</v>
      </c>
      <c r="L81" s="53">
        <f>(filter!B111-filter!Q111)*100</f>
        <v>-0.20711807294961915</v>
      </c>
      <c r="M81" s="53">
        <f>data78!M111</f>
        <v>12.133475070613589</v>
      </c>
      <c r="N81" s="53">
        <f>data78!N111</f>
        <v>12.130996924115786</v>
      </c>
      <c r="O81" s="53">
        <f>(filter!C111-filter!R111)*100</f>
        <v>0.24781464978023138</v>
      </c>
      <c r="P81" s="53">
        <f>data78!P111</f>
        <v>4.3579900568456402</v>
      </c>
      <c r="Q81" s="53">
        <f>(filter!D111-filter!S111)*100</f>
        <v>3.1566330654099417</v>
      </c>
      <c r="R81" s="53">
        <f>data78!R111</f>
        <v>4.2359460672590634</v>
      </c>
      <c r="S81" s="53">
        <f>data78!S111</f>
        <v>4.4038837766223082E-2</v>
      </c>
      <c r="T81" s="53">
        <f>filter!I111</f>
        <v>6.4772520941813418</v>
      </c>
      <c r="U81" s="53">
        <f>(filter!I111-AVERAGE(filter!$I$2:$I$179))</f>
        <v>2.3836044859728931</v>
      </c>
      <c r="V81" s="53">
        <f>(filter!I111-filter!BA111)</f>
        <v>3.0465722847424836</v>
      </c>
      <c r="W81" s="53">
        <f>(filter!I111-filter!X111)</f>
        <v>2.1398656825409379</v>
      </c>
      <c r="X81" s="53">
        <f>data78!X111</f>
        <v>4.4140096805269327</v>
      </c>
      <c r="Y81" s="53">
        <f>data78!Y111</f>
        <v>2.4813895781637729E-2</v>
      </c>
      <c r="Z81" s="53">
        <f>filter!J111</f>
        <v>2.4286656274199094</v>
      </c>
      <c r="AA81" s="53">
        <f>(filter!J111-AVERAGE(filter!$J$2:$J$179))</f>
        <v>-1.5995429236979595</v>
      </c>
      <c r="AB81" s="53">
        <f>(filter!J111-filter!BB111)</f>
        <v>-0.81439010088096264</v>
      </c>
      <c r="AC81" s="53">
        <f>(filter!J111-filter!Y111)</f>
        <v>-0.49874037435362206</v>
      </c>
      <c r="AD81" s="53">
        <f>filter!K111</f>
        <v>3</v>
      </c>
      <c r="AE81" s="53">
        <f>(filter!K111-AVERAGE(filter!$K$2:$K$179))</f>
        <v>-1.7428293208478358</v>
      </c>
      <c r="AF81" s="53">
        <f>(filter!K111-filter!BC111)</f>
        <v>-0.26069857682631881</v>
      </c>
      <c r="AG81" s="53">
        <f>(filter!K111-filter!Z111)</f>
        <v>9.4914058566657911E-2</v>
      </c>
      <c r="AH81" s="53">
        <f>filter!O111</f>
        <v>1.8333333333333333</v>
      </c>
      <c r="AI81" s="53">
        <f>(filter!O111-AVERAGE(filter!$O$2:$O$179))</f>
        <v>-2.1343341766431916</v>
      </c>
      <c r="AJ81" s="53">
        <f>(filter!O111-filter!BD111)</f>
        <v>-0.84743787230686496</v>
      </c>
      <c r="AK81" s="53">
        <f>(filter!O111-filter!AD111)</f>
        <v>-0.19537475392640835</v>
      </c>
      <c r="AL81" s="53">
        <f>data78!AL111</f>
        <v>6.653157179635298</v>
      </c>
      <c r="AM81" s="53">
        <f>data78!AM111</f>
        <v>7.6060949551729689</v>
      </c>
      <c r="AN81" s="53">
        <f>(filter!L111-filter!AA111)*100</f>
        <v>-1.33462848403747</v>
      </c>
      <c r="AO81" s="53">
        <f>(filter!M111-filter!AB111)*100</f>
        <v>-1.9984764129461929</v>
      </c>
      <c r="AP81" s="53">
        <f>RBA!O124</f>
        <v>131.72977686398048</v>
      </c>
      <c r="AQ81" s="53">
        <f>RBA!Q124</f>
        <v>0.76683333333333337</v>
      </c>
      <c r="AR81" s="53">
        <f>RBA!P124</f>
        <v>7.591298063402664E-3</v>
      </c>
      <c r="AS81" s="53">
        <f>RBA!R124</f>
        <v>1.3040643338404694</v>
      </c>
      <c r="AT81" s="53">
        <f t="shared" si="9"/>
        <v>-4.8807526793511373</v>
      </c>
      <c r="AU81" s="53">
        <f t="shared" si="6"/>
        <v>0.26548579805472339</v>
      </c>
      <c r="AV81" s="53">
        <f>RBA!T124*100</f>
        <v>-0.33724586881804797</v>
      </c>
      <c r="AW81" s="53">
        <f>RBA!U124*100</f>
        <v>-1.5655981478007897</v>
      </c>
      <c r="AX81" s="53">
        <f t="shared" si="7"/>
        <v>-0.16480099184779234</v>
      </c>
      <c r="AY81" s="53">
        <f t="shared" si="8"/>
        <v>-1.6139590560529224</v>
      </c>
      <c r="AZ81" s="53">
        <f>filter2!O81</f>
        <v>11.26778422898316</v>
      </c>
      <c r="BA81" s="53">
        <f>filter2!AC81</f>
        <v>11.254363766812267</v>
      </c>
      <c r="BB81" s="53">
        <f>(filter2!O81-filter2!AC81)*100</f>
        <v>1.3420462170893543</v>
      </c>
      <c r="BC81" s="53">
        <f>data78!AZ111</f>
        <v>2.2391474991083653</v>
      </c>
      <c r="BD81" s="53">
        <f>data78!BA111</f>
        <v>1.8934357053727702</v>
      </c>
    </row>
    <row r="82" spans="1:56">
      <c r="A82" s="31">
        <v>38625</v>
      </c>
      <c r="B82" s="53">
        <f>filter!E112</f>
        <v>5.5</v>
      </c>
      <c r="C82" s="53">
        <f>(RBA!B125-AVERAGE(RBA!$B$11:$B$192))</f>
        <v>-1.496699633699631</v>
      </c>
      <c r="D82" s="53">
        <f>(filter!E112-filter!AY112)</f>
        <v>0.23909964298721853</v>
      </c>
      <c r="E82" s="52">
        <f>(filter!E112-filter!T112)</f>
        <v>-6.2680605803544509E-2</v>
      </c>
      <c r="F82" s="52">
        <f>filter!F112</f>
        <v>5.63</v>
      </c>
      <c r="G82" s="53">
        <f>(RBA!C125-AVERAGE(RBA!$C$11:$C$192))</f>
        <v>-1.6317061311704153</v>
      </c>
      <c r="H82" s="53">
        <f>(filter!F112-filter!AZ112)</f>
        <v>0.18616628958651038</v>
      </c>
      <c r="I82" s="53">
        <f>(filter!F112-filter!U112)</f>
        <v>-0.13521187810330115</v>
      </c>
      <c r="J82" s="53">
        <f>data78!J112</f>
        <v>12.759647365762103</v>
      </c>
      <c r="K82" s="53">
        <f>data78!K112</f>
        <v>12.758510406231146</v>
      </c>
      <c r="L82" s="53">
        <f>(filter!B112-filter!Q112)*100</f>
        <v>0.1136959530956716</v>
      </c>
      <c r="M82" s="53">
        <f>data78!M112</f>
        <v>12.13926488494856</v>
      </c>
      <c r="N82" s="53">
        <f>data78!N112</f>
        <v>12.141228622084343</v>
      </c>
      <c r="O82" s="53">
        <f>(filter!C112-filter!R112)*100</f>
        <v>-0.1963737135783461</v>
      </c>
      <c r="P82" s="53">
        <f>data78!P112</f>
        <v>4.3630986247883632</v>
      </c>
      <c r="Q82" s="53">
        <f>(filter!D112-filter!S112)*100</f>
        <v>1.7162563347427273</v>
      </c>
      <c r="R82" s="53">
        <f>data78!R112</f>
        <v>4.2486537351661209</v>
      </c>
      <c r="S82" s="53">
        <f>data78!S112</f>
        <v>5.0074614559955322E-2</v>
      </c>
      <c r="T82" s="53">
        <f>filter!I112</f>
        <v>5.0830671628230029</v>
      </c>
      <c r="U82" s="53">
        <f>(filter!I112-AVERAGE(filter!$I$2:$I$179))</f>
        <v>0.98941955461455411</v>
      </c>
      <c r="V82" s="53">
        <f>(filter!I112-filter!BA112)</f>
        <v>1.6847272460070513</v>
      </c>
      <c r="W82" s="53">
        <f>(filter!I112-filter!X112)</f>
        <v>0.68445726697015452</v>
      </c>
      <c r="X82" s="53">
        <f>data78!X112</f>
        <v>4.423648309364701</v>
      </c>
      <c r="Y82" s="53">
        <f>data78!Y112</f>
        <v>3.0902348578492056E-2</v>
      </c>
      <c r="Z82" s="53">
        <f>filter!J112</f>
        <v>3.8554515351075174</v>
      </c>
      <c r="AA82" s="53">
        <f>(filter!J112-AVERAGE(filter!$J$2:$J$179))</f>
        <v>-0.17275701601035154</v>
      </c>
      <c r="AB82" s="53">
        <f>(filter!J112-filter!BB112)</f>
        <v>0.65069594450503532</v>
      </c>
      <c r="AC82" s="53">
        <f>(filter!J112-filter!Y112)</f>
        <v>0.91987816556317803</v>
      </c>
      <c r="AD82" s="53">
        <f>filter!K112</f>
        <v>3.5</v>
      </c>
      <c r="AE82" s="53">
        <f>(filter!K112-AVERAGE(filter!$K$2:$K$179))</f>
        <v>-1.2428293208478358</v>
      </c>
      <c r="AF82" s="53">
        <f>(filter!K112-filter!BC112)</f>
        <v>0.31160048385765649</v>
      </c>
      <c r="AG82" s="53">
        <f>(filter!K112-filter!Z112)</f>
        <v>0.52838823208906094</v>
      </c>
      <c r="AH82" s="53">
        <f>filter!O112</f>
        <v>2.0277777777777781</v>
      </c>
      <c r="AI82" s="53">
        <f>(filter!O112-AVERAGE(filter!$O$2:$O$179))</f>
        <v>-1.9398897321987465</v>
      </c>
      <c r="AJ82" s="53">
        <f>(filter!O112-filter!BD112)</f>
        <v>-0.59021799838259925</v>
      </c>
      <c r="AK82" s="53">
        <f>(filter!O112-filter!AD112)</f>
        <v>-3.1815480337530122E-2</v>
      </c>
      <c r="AL82" s="53">
        <f>data78!AL112</f>
        <v>6.6799559061317337</v>
      </c>
      <c r="AM82" s="53">
        <f>data78!AM112</f>
        <v>7.625458965309365</v>
      </c>
      <c r="AN82" s="53">
        <f>(filter!L112-filter!AA112)*100</f>
        <v>-1.3606572688941831</v>
      </c>
      <c r="AO82" s="53">
        <f>(filter!M112-filter!AB112)*100</f>
        <v>-2.9120225502408559</v>
      </c>
      <c r="AP82" s="53">
        <f>RBA!O125</f>
        <v>132.83389842184678</v>
      </c>
      <c r="AQ82" s="53">
        <f>RBA!Q125</f>
        <v>0.75603333333333333</v>
      </c>
      <c r="AR82" s="53">
        <f>RBA!P125</f>
        <v>7.5281988399094751E-3</v>
      </c>
      <c r="AS82" s="53">
        <f>RBA!R125</f>
        <v>1.3226930029540143</v>
      </c>
      <c r="AT82" s="53">
        <f t="shared" si="9"/>
        <v>-4.8890994636699006</v>
      </c>
      <c r="AU82" s="53">
        <f t="shared" si="6"/>
        <v>0.27966981206385649</v>
      </c>
      <c r="AV82" s="53">
        <f>RBA!T125*100</f>
        <v>-0.8346784318763234</v>
      </c>
      <c r="AW82" s="53">
        <f>RBA!U125*100</f>
        <v>-1.4184014009133217</v>
      </c>
      <c r="AX82" s="53">
        <f t="shared" si="7"/>
        <v>-0.66223355490606783</v>
      </c>
      <c r="AY82" s="53">
        <f t="shared" si="8"/>
        <v>-1.4667623091654545</v>
      </c>
      <c r="AZ82" s="53">
        <f>filter2!O82</f>
        <v>11.26453333404462</v>
      </c>
      <c r="BA82" s="53">
        <f>filter2!AC82</f>
        <v>11.264205191849429</v>
      </c>
      <c r="BB82" s="53">
        <f>(filter2!O82-filter2!AC82)*100</f>
        <v>3.2814219519039511E-2</v>
      </c>
      <c r="BC82" s="53">
        <f>data78!AZ112</f>
        <v>2.2563075967670327</v>
      </c>
      <c r="BD82" s="53">
        <f>data78!BA112</f>
        <v>1.7160097658667439</v>
      </c>
    </row>
    <row r="83" spans="1:56">
      <c r="A83" s="31">
        <v>38717</v>
      </c>
      <c r="B83" s="53">
        <f>filter!E113</f>
        <v>5.5</v>
      </c>
      <c r="C83" s="53">
        <f>(RBA!B126-AVERAGE(RBA!$B$11:$B$192))</f>
        <v>-1.496699633699631</v>
      </c>
      <c r="D83" s="53">
        <f>(filter!E113-filter!AY113)</f>
        <v>0.31812178473054864</v>
      </c>
      <c r="E83" s="52">
        <f>(filter!E113-filter!T113)</f>
        <v>-0.10560233150895115</v>
      </c>
      <c r="F83" s="52">
        <f>filter!F113</f>
        <v>5.63</v>
      </c>
      <c r="G83" s="53">
        <f>(RBA!C126-AVERAGE(RBA!$C$11:$C$192))</f>
        <v>-1.6317061311704153</v>
      </c>
      <c r="H83" s="53">
        <f>(filter!F113-filter!AZ113)</f>
        <v>0.26763431033890495</v>
      </c>
      <c r="I83" s="53">
        <f>(filter!F113-filter!U113)</f>
        <v>-0.18387613928174584</v>
      </c>
      <c r="J83" s="53">
        <f>data78!J113</f>
        <v>12.767232954364582</v>
      </c>
      <c r="K83" s="53">
        <f>data78!K113</f>
        <v>12.766371941842889</v>
      </c>
      <c r="L83" s="53">
        <f>(filter!B113-filter!Q113)*100</f>
        <v>8.6101252169257236E-2</v>
      </c>
      <c r="M83" s="53">
        <f>data78!M113</f>
        <v>12.141544791002381</v>
      </c>
      <c r="N83" s="53">
        <f>data78!N113</f>
        <v>12.151353861073167</v>
      </c>
      <c r="O83" s="53">
        <f>(filter!C113-filter!R113)*100</f>
        <v>-0.98090700707853529</v>
      </c>
      <c r="P83" s="53">
        <f>data78!P113</f>
        <v>4.3882571844245177</v>
      </c>
      <c r="Q83" s="53">
        <f>(filter!D113-filter!S113)*100</f>
        <v>2.2774605823442151</v>
      </c>
      <c r="R83" s="53">
        <f>data78!R113</f>
        <v>4.2620645018175534</v>
      </c>
      <c r="S83" s="53">
        <f>data78!S113</f>
        <v>5.4140248480943898E-2</v>
      </c>
      <c r="T83" s="53">
        <f>filter!I113</f>
        <v>5.3643066605729794</v>
      </c>
      <c r="U83" s="53">
        <f>(filter!I113-AVERAGE(filter!$I$2:$I$179))</f>
        <v>1.2706590523645307</v>
      </c>
      <c r="V83" s="53">
        <f>(filter!I113-filter!BA113)</f>
        <v>1.9983066363799349</v>
      </c>
      <c r="W83" s="53">
        <f>(filter!I113-filter!X113)</f>
        <v>0.91707567252908184</v>
      </c>
      <c r="X83" s="53">
        <f>data78!X113</f>
        <v>4.4284330074880369</v>
      </c>
      <c r="Y83" s="53">
        <f>data78!Y113</f>
        <v>2.8220858895705581E-2</v>
      </c>
      <c r="Z83" s="53">
        <f>filter!J113</f>
        <v>1.9138792493345012</v>
      </c>
      <c r="AA83" s="53">
        <f>(filter!J113-AVERAGE(filter!$J$2:$J$179))</f>
        <v>-2.1143293017833678</v>
      </c>
      <c r="AB83" s="53">
        <f>(filter!J113-filter!BB113)</f>
        <v>-1.2525762035695909</v>
      </c>
      <c r="AC83" s="53">
        <f>(filter!J113-filter!Y113)</f>
        <v>-1.0302800863140478</v>
      </c>
      <c r="AD83" s="53">
        <f>filter!K113</f>
        <v>4</v>
      </c>
      <c r="AE83" s="53">
        <f>(filter!K113-AVERAGE(filter!$K$2:$K$179))</f>
        <v>-0.74282932084783582</v>
      </c>
      <c r="AF83" s="53">
        <f>(filter!K113-filter!BC113)</f>
        <v>0.88389954454163444</v>
      </c>
      <c r="AG83" s="53">
        <f>(filter!K113-filter!Z113)</f>
        <v>0.97200259639553011</v>
      </c>
      <c r="AH83" s="53">
        <f>filter!O113</f>
        <v>2.3611111111111112</v>
      </c>
      <c r="AI83" s="53">
        <f>(filter!O113-AVERAGE(filter!$O$2:$O$179))</f>
        <v>-1.6065563988654135</v>
      </c>
      <c r="AJ83" s="53">
        <f>(filter!O113-filter!BD113)</f>
        <v>-0.19410923556944537</v>
      </c>
      <c r="AK83" s="53">
        <f>(filter!O113-filter!AD113)</f>
        <v>0.27477025602778449</v>
      </c>
      <c r="AL83" s="53">
        <f>data78!AL113</f>
        <v>6.6977327690756887</v>
      </c>
      <c r="AM83" s="53">
        <f>data78!AM113</f>
        <v>7.6403678542968407</v>
      </c>
      <c r="AN83" s="53">
        <f>(filter!L113-filter!AA113)*100</f>
        <v>-2.2416293558745082</v>
      </c>
      <c r="AO83" s="53">
        <f>(filter!M113-filter!AB113)*100</f>
        <v>-4.3361370335707861</v>
      </c>
      <c r="AP83" s="53">
        <f>RBA!O126</f>
        <v>132.49725534458875</v>
      </c>
      <c r="AQ83" s="53">
        <f>RBA!Q126</f>
        <v>0.74043333333333339</v>
      </c>
      <c r="AR83" s="53">
        <f>RBA!P126</f>
        <v>7.5473261495060881E-3</v>
      </c>
      <c r="AS83" s="53">
        <f>RBA!R126</f>
        <v>1.3505604826002791</v>
      </c>
      <c r="AT83" s="53">
        <f t="shared" si="9"/>
        <v>-4.8865619308312693</v>
      </c>
      <c r="AU83" s="53">
        <f t="shared" si="6"/>
        <v>0.30051967858666989</v>
      </c>
      <c r="AV83" s="53">
        <f>RBA!T126*100</f>
        <v>0.2537532838631229</v>
      </c>
      <c r="AW83" s="53">
        <f>RBA!U126*100</f>
        <v>-2.0849866522813287</v>
      </c>
      <c r="AX83" s="53">
        <f t="shared" si="7"/>
        <v>0.42619816083337853</v>
      </c>
      <c r="AY83" s="53">
        <f t="shared" si="8"/>
        <v>-2.1333475605334615</v>
      </c>
      <c r="AZ83" s="53">
        <f>filter2!O83</f>
        <v>11.282462693393631</v>
      </c>
      <c r="BA83" s="53">
        <f>filter2!AC83</f>
        <v>11.274147379014916</v>
      </c>
      <c r="BB83" s="53">
        <f>(filter2!O83-filter2!AC83)*100</f>
        <v>0.83153143787146888</v>
      </c>
      <c r="BC83" s="53">
        <f>data78!AZ113</f>
        <v>2.2692997615876518</v>
      </c>
      <c r="BD83" s="53">
        <f>data78!BA113</f>
        <v>1.2992164820619045</v>
      </c>
    </row>
    <row r="84" spans="1:56">
      <c r="A84" s="31">
        <v>38807</v>
      </c>
      <c r="B84" s="53">
        <f>filter!E114</f>
        <v>5.5</v>
      </c>
      <c r="C84" s="53">
        <f>(RBA!B127-AVERAGE(RBA!$B$11:$B$192))</f>
        <v>-1.496699633699631</v>
      </c>
      <c r="D84" s="53">
        <f>(filter!E114-filter!AY114)</f>
        <v>0.39714392647387875</v>
      </c>
      <c r="E84" s="52">
        <f>(filter!E114-filter!T114)</f>
        <v>-0.14216812894096886</v>
      </c>
      <c r="F84" s="52">
        <f>filter!F114</f>
        <v>5.6166666666666671</v>
      </c>
      <c r="G84" s="53">
        <f>(RBA!C127-AVERAGE(RBA!$C$11:$C$192))</f>
        <v>-1.6450394645037481</v>
      </c>
      <c r="H84" s="53">
        <f>(filter!F114-filter!AZ114)</f>
        <v>0.33576899775796676</v>
      </c>
      <c r="I84" s="53">
        <f>(filter!F114-filter!U114)</f>
        <v>-0.23935382966031593</v>
      </c>
      <c r="J84" s="53">
        <f>data78!J114</f>
        <v>12.768225213117566</v>
      </c>
      <c r="K84" s="53">
        <f>data78!K114</f>
        <v>12.774166069211091</v>
      </c>
      <c r="L84" s="53">
        <f>(filter!B114-filter!Q114)*100</f>
        <v>-0.59408560935256816</v>
      </c>
      <c r="M84" s="53">
        <f>data78!M114</f>
        <v>12.152851177620786</v>
      </c>
      <c r="N84" s="53">
        <f>data78!N114</f>
        <v>12.161361481363706</v>
      </c>
      <c r="O84" s="53">
        <f>(filter!C114-filter!R114)*100</f>
        <v>-0.85103037429199446</v>
      </c>
      <c r="P84" s="53">
        <f>data78!P114</f>
        <v>4.4127982933406349</v>
      </c>
      <c r="Q84" s="53">
        <f>(filter!D114-filter!S114)*100</f>
        <v>2.7849557544651127</v>
      </c>
      <c r="R84" s="53">
        <f>data78!R114</f>
        <v>4.2736371547690535</v>
      </c>
      <c r="S84" s="53">
        <f>data78!S114</f>
        <v>5.5362402842584535E-2</v>
      </c>
      <c r="T84" s="53">
        <f>filter!I114</f>
        <v>4.6290611805997761</v>
      </c>
      <c r="U84" s="53">
        <f>(filter!I114-AVERAGE(filter!$I$2:$I$179))</f>
        <v>0.53541357239132736</v>
      </c>
      <c r="V84" s="53">
        <f>(filter!I114-filter!BA114)</f>
        <v>1.2954010490296386</v>
      </c>
      <c r="W84" s="53">
        <f>(filter!I114-filter!X114)</f>
        <v>0.14684264091879307</v>
      </c>
      <c r="X84" s="53">
        <f>data78!X114</f>
        <v>4.4367515343631281</v>
      </c>
      <c r="Y84" s="53">
        <f>data78!Y114</f>
        <v>2.923264311814866E-2</v>
      </c>
      <c r="Z84" s="53">
        <f>filter!J114</f>
        <v>3.3274107500363255</v>
      </c>
      <c r="AA84" s="53">
        <f>(filter!J114-AVERAGE(filter!$J$2:$J$179))</f>
        <v>-0.70079780108154344</v>
      </c>
      <c r="AB84" s="53">
        <f>(filter!J114-filter!BB114)</f>
        <v>0.19925543483062347</v>
      </c>
      <c r="AC84" s="53">
        <f>(filter!J114-filter!Y114)</f>
        <v>0.37499688883353199</v>
      </c>
      <c r="AD84" s="53">
        <f>filter!K114</f>
        <v>4.583333333333333</v>
      </c>
      <c r="AE84" s="53">
        <f>(filter!K114-AVERAGE(filter!$K$2:$K$179))</f>
        <v>-0.15949598751450278</v>
      </c>
      <c r="AF84" s="53">
        <f>(filter!K114-filter!BC114)</f>
        <v>1.5395319385589437</v>
      </c>
      <c r="AG84" s="53">
        <f>(filter!K114-filter!Z114)</f>
        <v>1.5147468582061769</v>
      </c>
      <c r="AH84" s="53">
        <f>filter!O114</f>
        <v>2.7222222222222219</v>
      </c>
      <c r="AI84" s="53">
        <f>(filter!O114-AVERAGE(filter!$O$2:$O$179))</f>
        <v>-1.2454452877543027</v>
      </c>
      <c r="AJ84" s="53">
        <f>(filter!O114-filter!BD114)</f>
        <v>0.22977730502148619</v>
      </c>
      <c r="AK84" s="53">
        <f>(filter!O114-filter!AD114)</f>
        <v>0.61640676422194751</v>
      </c>
      <c r="AL84" s="53">
        <f>data78!AL114</f>
        <v>6.727248474528607</v>
      </c>
      <c r="AM84" s="53">
        <f>data78!AM114</f>
        <v>7.6690236178641555</v>
      </c>
      <c r="AN84" s="53">
        <f>(filter!L114-filter!AA114)*100</f>
        <v>-1.9056331580697083</v>
      </c>
      <c r="AO84" s="53">
        <f>(filter!M114-filter!AB114)*100</f>
        <v>-4.4495797555494931</v>
      </c>
      <c r="AP84" s="53">
        <f>RBA!O127</f>
        <v>130.74031118534239</v>
      </c>
      <c r="AQ84" s="53">
        <f>RBA!Q127</f>
        <v>0.73503333333333332</v>
      </c>
      <c r="AR84" s="53">
        <f>RBA!P127</f>
        <v>7.6487503428254991E-3</v>
      </c>
      <c r="AS84" s="53">
        <f>RBA!R127</f>
        <v>1.3604825177996462</v>
      </c>
      <c r="AT84" s="53">
        <f t="shared" si="9"/>
        <v>-4.8732129983664105</v>
      </c>
      <c r="AU84" s="53">
        <f t="shared" si="6"/>
        <v>0.30783942932372443</v>
      </c>
      <c r="AV84" s="53">
        <f>RBA!T127*100</f>
        <v>1.3348932464858798</v>
      </c>
      <c r="AW84" s="53">
        <f>RBA!U127*100</f>
        <v>-0.73197507370545978</v>
      </c>
      <c r="AX84" s="53">
        <f t="shared" si="7"/>
        <v>1.5073381234561354</v>
      </c>
      <c r="AY84" s="53">
        <f t="shared" si="8"/>
        <v>-0.78033598195759246</v>
      </c>
      <c r="AZ84" s="53">
        <f>filter2!O84</f>
        <v>11.284829671521949</v>
      </c>
      <c r="BA84" s="53">
        <f>filter2!AC84</f>
        <v>11.284176826271397</v>
      </c>
      <c r="BB84" s="53">
        <f>(filter2!O84-filter2!AC84)*100</f>
        <v>6.5284525055275822E-2</v>
      </c>
      <c r="BC84" s="53">
        <f>data78!AZ114</f>
        <v>2.2904969401654789</v>
      </c>
      <c r="BD84" s="53">
        <f>data78!BA114</f>
        <v>2.1197178577827103</v>
      </c>
    </row>
    <row r="85" spans="1:56">
      <c r="A85" s="31">
        <v>38898</v>
      </c>
      <c r="B85" s="53">
        <f>filter!E115</f>
        <v>5.66</v>
      </c>
      <c r="C85" s="53">
        <f>(RBA!B128-AVERAGE(RBA!$B$11:$B$192))</f>
        <v>-1.3366996336996309</v>
      </c>
      <c r="D85" s="53">
        <f>(filter!E115-filter!AY115)</f>
        <v>0.636166068217209</v>
      </c>
      <c r="E85" s="52">
        <f>(filter!E115-filter!T115)</f>
        <v>-1.0812200162076735E-2</v>
      </c>
      <c r="F85" s="52">
        <f>filter!F115</f>
        <v>5.84</v>
      </c>
      <c r="G85" s="53">
        <f>(RBA!C128-AVERAGE(RBA!$C$11:$C$192))</f>
        <v>-1.4217061311704153</v>
      </c>
      <c r="H85" s="53">
        <f>(filter!F115-filter!AZ115)</f>
        <v>0.64057035184369582</v>
      </c>
      <c r="I85" s="53">
        <f>(filter!F115-filter!U115)</f>
        <v>-5.0029944786582625E-2</v>
      </c>
      <c r="J85" s="53">
        <f>data78!J115</f>
        <v>12.770511071544281</v>
      </c>
      <c r="K85" s="53">
        <f>data78!K115</f>
        <v>12.78189330609252</v>
      </c>
      <c r="L85" s="53">
        <f>(filter!B115-filter!Q115)*100</f>
        <v>-1.1382234548239722</v>
      </c>
      <c r="M85" s="53">
        <f>data78!M115</f>
        <v>12.16853691200107</v>
      </c>
      <c r="N85" s="53">
        <f>data78!N115</f>
        <v>12.171234192568615</v>
      </c>
      <c r="O85" s="53">
        <f>(filter!C115-filter!R115)*100</f>
        <v>-0.26972805675455902</v>
      </c>
      <c r="P85" s="53">
        <f>data78!P115</f>
        <v>4.4164280613912137</v>
      </c>
      <c r="Q85" s="53">
        <f>(filter!D115-filter!S115)*100</f>
        <v>1.2193836112890821</v>
      </c>
      <c r="R85" s="53">
        <f>data78!R115</f>
        <v>4.2835955822520084</v>
      </c>
      <c r="S85" s="53">
        <f>data78!S115</f>
        <v>4.8803001172334382E-2</v>
      </c>
      <c r="T85" s="53">
        <f>filter!I115</f>
        <v>3.9833709931820498</v>
      </c>
      <c r="U85" s="53">
        <f>(filter!I115-AVERAGE(filter!$I$2:$I$179))</f>
        <v>-0.11027661502639896</v>
      </c>
      <c r="V85" s="53">
        <f>(filter!I115-filter!BA115)</f>
        <v>0.68205075423481887</v>
      </c>
      <c r="W85" s="53">
        <f>(filter!I115-filter!X115)</f>
        <v>-0.51974358134481635</v>
      </c>
      <c r="X85" s="53">
        <f>data78!X115</f>
        <v>4.4531838289902099</v>
      </c>
      <c r="Y85" s="53">
        <f>data78!Y115</f>
        <v>3.9951573849879018E-2</v>
      </c>
      <c r="Z85" s="53">
        <f>filter!J115</f>
        <v>6.5729178508326598</v>
      </c>
      <c r="AA85" s="53">
        <f>(filter!J115-AVERAGE(filter!$J$2:$J$179))</f>
        <v>2.5447092997147909</v>
      </c>
      <c r="AB85" s="53">
        <f>(filter!J115-filter!BB115)</f>
        <v>3.4830626733253478</v>
      </c>
      <c r="AC85" s="53">
        <f>(filter!J115-filter!Y115)</f>
        <v>3.6139748685628996</v>
      </c>
      <c r="AD85" s="53">
        <f>filter!K115</f>
        <v>5</v>
      </c>
      <c r="AE85" s="53">
        <f>(filter!K115-AVERAGE(filter!$K$2:$K$179))</f>
        <v>0.25717067915216418</v>
      </c>
      <c r="AF85" s="53">
        <f>(filter!K115-filter!BC115)</f>
        <v>2.0284976659095868</v>
      </c>
      <c r="AG85" s="53">
        <f>(filter!K115-filter!Z115)</f>
        <v>1.9116698892850335</v>
      </c>
      <c r="AH85" s="53">
        <f>filter!O115</f>
        <v>3.0555555555555554</v>
      </c>
      <c r="AI85" s="53">
        <f>(filter!O115-AVERAGE(filter!$O$2:$O$179))</f>
        <v>-0.91211195442096926</v>
      </c>
      <c r="AJ85" s="53">
        <f>(filter!O115-filter!BD115)</f>
        <v>0.62588606783464051</v>
      </c>
      <c r="AK85" s="53">
        <f>(filter!O115-filter!AD115)</f>
        <v>0.94050217744290832</v>
      </c>
      <c r="AL85" s="53">
        <f>data78!AL115</f>
        <v>6.7558143225834346</v>
      </c>
      <c r="AM85" s="53">
        <f>data78!AM115</f>
        <v>7.7068522015719498</v>
      </c>
      <c r="AN85" s="53">
        <f>(filter!L115-filter!AA115)*100</f>
        <v>-1.624296667073466</v>
      </c>
      <c r="AO85" s="53">
        <f>(filter!M115-filter!AB115)*100</f>
        <v>-3.7060055399563474</v>
      </c>
      <c r="AP85" s="53">
        <f>RBA!O128</f>
        <v>131.19935894799556</v>
      </c>
      <c r="AQ85" s="53">
        <f>RBA!Q128</f>
        <v>0.75369999999999993</v>
      </c>
      <c r="AR85" s="53">
        <f>RBA!P128</f>
        <v>7.6219884610593041E-3</v>
      </c>
      <c r="AS85" s="53">
        <f>RBA!R128</f>
        <v>1.3267878466233252</v>
      </c>
      <c r="AT85" s="53">
        <f t="shared" si="9"/>
        <v>-4.8767179904309446</v>
      </c>
      <c r="AU85" s="53">
        <f t="shared" si="6"/>
        <v>0.28276086813271301</v>
      </c>
      <c r="AV85" s="53">
        <f>RBA!T128*100</f>
        <v>-0.35049920645340293</v>
      </c>
      <c r="AW85" s="53">
        <f>RBA!U128*100</f>
        <v>2.5078561191011541</v>
      </c>
      <c r="AX85" s="53">
        <f t="shared" si="7"/>
        <v>-0.17805432948314731</v>
      </c>
      <c r="AY85" s="53">
        <f t="shared" si="8"/>
        <v>2.4594952108490213</v>
      </c>
      <c r="AZ85" s="53">
        <f>filter2!O85</f>
        <v>11.284031662605994</v>
      </c>
      <c r="BA85" s="53">
        <f>filter2!AC85</f>
        <v>11.294285228653029</v>
      </c>
      <c r="BB85" s="53">
        <f>(filter2!O85-filter2!AC85)*100</f>
        <v>-1.0253566047035534</v>
      </c>
      <c r="BC85" s="53">
        <f>data78!AZ115</f>
        <v>2.3026304935932247</v>
      </c>
      <c r="BD85" s="53">
        <f>data78!BA115</f>
        <v>1.2133553427745802</v>
      </c>
    </row>
    <row r="86" spans="1:56">
      <c r="A86" s="31">
        <v>38990</v>
      </c>
      <c r="B86" s="53">
        <f>filter!E116</f>
        <v>5.913333333333334</v>
      </c>
      <c r="C86" s="53">
        <f>(RBA!B129-AVERAGE(RBA!$B$11:$B$192))</f>
        <v>-1.083366300366297</v>
      </c>
      <c r="D86" s="53">
        <f>(filter!E116-filter!AY116)</f>
        <v>0.96852154329387297</v>
      </c>
      <c r="E86" s="52">
        <f>(filter!E116-filter!T116)</f>
        <v>0.22345344117917065</v>
      </c>
      <c r="F86" s="52">
        <f>filter!F116</f>
        <v>6.1499999999999995</v>
      </c>
      <c r="G86" s="53">
        <f>(RBA!C129-AVERAGE(RBA!$C$11:$C$192))</f>
        <v>-1.1117061311704157</v>
      </c>
      <c r="H86" s="53">
        <f>(filter!F116-filter!AZ116)</f>
        <v>1.03203837259609</v>
      </c>
      <c r="I86" s="53">
        <f>(filter!F116-filter!U116)</f>
        <v>0.23586011593542366</v>
      </c>
      <c r="J86" s="53">
        <f>data78!J116</f>
        <v>12.78525293717451</v>
      </c>
      <c r="K86" s="53">
        <f>data78!K116</f>
        <v>12.789550457208881</v>
      </c>
      <c r="L86" s="53">
        <f>(filter!B116-filter!Q116)*100</f>
        <v>-0.429752003437045</v>
      </c>
      <c r="M86" s="53">
        <f>data78!M116</f>
        <v>12.179641397388572</v>
      </c>
      <c r="N86" s="53">
        <f>data78!N116</f>
        <v>12.180949385360712</v>
      </c>
      <c r="O86" s="53">
        <f>(filter!C116-filter!R116)*100</f>
        <v>-0.13079879721402676</v>
      </c>
      <c r="P86" s="53">
        <f>data78!P116</f>
        <v>4.4272389774954295</v>
      </c>
      <c r="Q86" s="53">
        <f>(filter!D116-filter!S116)*100</f>
        <v>0.39828322212089873</v>
      </c>
      <c r="R86" s="53">
        <f>data78!R116</f>
        <v>4.2975463958340008</v>
      </c>
      <c r="S86" s="53">
        <f>data78!S116</f>
        <v>5.0107626838962638E-2</v>
      </c>
      <c r="T86" s="53">
        <f>filter!I116</f>
        <v>5.5803254327969523</v>
      </c>
      <c r="U86" s="53">
        <f>(filter!I116-AVERAGE(filter!$I$2:$I$179))</f>
        <v>1.4866778245885035</v>
      </c>
      <c r="V86" s="53">
        <f>(filter!I116-filter!BA116)</f>
        <v>2.3113450864726284</v>
      </c>
      <c r="W86" s="53">
        <f>(filter!I116-filter!X116)</f>
        <v>1.0707725398020713</v>
      </c>
      <c r="X86" s="53">
        <f>data78!X116</f>
        <v>4.4624538837864964</v>
      </c>
      <c r="Y86" s="53">
        <f>data78!Y116</f>
        <v>3.9568345323740983E-2</v>
      </c>
      <c r="Z86" s="53">
        <f>filter!J116</f>
        <v>3.7080219185146044</v>
      </c>
      <c r="AA86" s="53">
        <f>(filter!J116-AVERAGE(filter!$J$2:$J$179))</f>
        <v>-0.32018663260326452</v>
      </c>
      <c r="AB86" s="53">
        <f>(filter!J116-filter!BB116)</f>
        <v>0.65646687870568332</v>
      </c>
      <c r="AC86" s="53">
        <f>(filter!J116-filter!Y116)</f>
        <v>0.74543481054694771</v>
      </c>
      <c r="AD86" s="53">
        <f>filter!K116</f>
        <v>5.25</v>
      </c>
      <c r="AE86" s="53">
        <f>(filter!K116-AVERAGE(filter!$K$2:$K$179))</f>
        <v>0.50717067915216418</v>
      </c>
      <c r="AF86" s="53">
        <f>(filter!K116-filter!BC116)</f>
        <v>2.350796726593563</v>
      </c>
      <c r="AG86" s="53">
        <f>(filter!K116-filter!Z116)</f>
        <v>2.1668738446097517</v>
      </c>
      <c r="AH86" s="53">
        <f>filter!O116</f>
        <v>3.25</v>
      </c>
      <c r="AI86" s="53">
        <f>(filter!O116-AVERAGE(filter!$O$2:$O$179))</f>
        <v>-0.71766750997652462</v>
      </c>
      <c r="AJ86" s="53">
        <f>(filter!O116-filter!BD116)</f>
        <v>0.883105941758906</v>
      </c>
      <c r="AK86" s="53">
        <f>(filter!O116-filter!AD116)</f>
        <v>1.1385238191054214</v>
      </c>
      <c r="AL86" s="53">
        <f>data78!AL116</f>
        <v>6.7780975170108357</v>
      </c>
      <c r="AM86" s="53">
        <f>data78!AM116</f>
        <v>7.7326445022344368</v>
      </c>
      <c r="AN86" s="53">
        <f>(filter!L116-filter!AA116)*100</f>
        <v>-1.9324664859838414</v>
      </c>
      <c r="AO86" s="53">
        <f>(filter!M116-filter!AB116)*100</f>
        <v>-4.2197930978661979</v>
      </c>
      <c r="AP86" s="53">
        <f>RBA!O129</f>
        <v>133.73462134533872</v>
      </c>
      <c r="AQ86" s="53">
        <f>RBA!Q129</f>
        <v>0.75883333333333347</v>
      </c>
      <c r="AR86" s="53">
        <f>RBA!P129</f>
        <v>7.4774952808796709E-3</v>
      </c>
      <c r="AS86" s="53">
        <f>RBA!R129</f>
        <v>1.3178124313639357</v>
      </c>
      <c r="AT86" s="53">
        <f t="shared" si="9"/>
        <v>-4.895857398569742</v>
      </c>
      <c r="AU86" s="53">
        <f t="shared" si="6"/>
        <v>0.27597311287540982</v>
      </c>
      <c r="AV86" s="53">
        <f>RBA!T129*100</f>
        <v>-1.9139408138797442</v>
      </c>
      <c r="AW86" s="53">
        <f>RBA!U129*100</f>
        <v>0.67877552573031852</v>
      </c>
      <c r="AX86" s="53">
        <f t="shared" si="7"/>
        <v>-1.7414959369094887</v>
      </c>
      <c r="AY86" s="53">
        <f t="shared" si="8"/>
        <v>0.63041461747818583</v>
      </c>
      <c r="AZ86" s="53">
        <f>filter2!O86</f>
        <v>11.312472523575718</v>
      </c>
      <c r="BA86" s="53">
        <f>filter2!AC86</f>
        <v>11.304464689222259</v>
      </c>
      <c r="BB86" s="53">
        <f>(filter2!O86-filter2!AC86)*100</f>
        <v>0.80078343534584207</v>
      </c>
      <c r="BC86" s="53">
        <f>data78!AZ116</f>
        <v>2.3156436332243393</v>
      </c>
      <c r="BD86" s="53">
        <f>data78!BA116</f>
        <v>1.3013139631114612</v>
      </c>
    </row>
    <row r="87" spans="1:56">
      <c r="A87" s="31">
        <v>39082</v>
      </c>
      <c r="B87" s="53">
        <f>filter!E117</f>
        <v>6.1466666666666674</v>
      </c>
      <c r="C87" s="53">
        <f>(RBA!B130-AVERAGE(RBA!$B$11:$B$192))</f>
        <v>-0.8500329670329636</v>
      </c>
      <c r="D87" s="53">
        <f>(filter!E117-filter!AY117)</f>
        <v>1.2808770183705365</v>
      </c>
      <c r="E87" s="52">
        <f>(filter!E117-filter!T117)</f>
        <v>0.44895687239265047</v>
      </c>
      <c r="F87" s="52">
        <f>filter!F117</f>
        <v>6.3466666666666667</v>
      </c>
      <c r="G87" s="53">
        <f>(RBA!C130-AVERAGE(RBA!$C$11:$C$192))</f>
        <v>-0.91503946450374851</v>
      </c>
      <c r="H87" s="53">
        <f>(filter!F117-filter!AZ117)</f>
        <v>1.3101730600151518</v>
      </c>
      <c r="I87" s="53">
        <f>(filter!F117-filter!U117)</f>
        <v>0.42011222181716423</v>
      </c>
      <c r="J87" s="53">
        <f>data78!J117</f>
        <v>12.79802285306911</v>
      </c>
      <c r="K87" s="53">
        <f>data78!K117</f>
        <v>12.797127213385282</v>
      </c>
      <c r="L87" s="53">
        <f>(filter!B117-filter!Q117)*100</f>
        <v>8.9563968382755377E-2</v>
      </c>
      <c r="M87" s="53">
        <f>data78!M117</f>
        <v>12.192435075156792</v>
      </c>
      <c r="N87" s="53">
        <f>data78!N117</f>
        <v>12.190482764612456</v>
      </c>
      <c r="O87" s="53">
        <f>(filter!C117-filter!R117)*100</f>
        <v>0.19523105443361999</v>
      </c>
      <c r="P87" s="53">
        <f>data78!P117</f>
        <v>4.4578295980893818</v>
      </c>
      <c r="Q87" s="53">
        <f>(filter!D117-filter!S117)*100</f>
        <v>1.589038293200673</v>
      </c>
      <c r="R87" s="53">
        <f>data78!R117</f>
        <v>4.3107360383528093</v>
      </c>
      <c r="S87" s="53">
        <f>data78!S117</f>
        <v>4.9875448371893727E-2</v>
      </c>
      <c r="T87" s="53">
        <f>filter!I117</f>
        <v>5.2758570075235811</v>
      </c>
      <c r="U87" s="53">
        <f>(filter!I117-AVERAGE(filter!$I$2:$I$179))</f>
        <v>1.1822093993151324</v>
      </c>
      <c r="V87" s="53">
        <f>(filter!I117-filter!BA117)</f>
        <v>2.0392165538221638</v>
      </c>
      <c r="W87" s="53">
        <f>(filter!I117-filter!X117)</f>
        <v>0.77501455176355982</v>
      </c>
      <c r="X87" s="53">
        <f>data78!X117</f>
        <v>4.4612998155683892</v>
      </c>
      <c r="Y87" s="53">
        <f>data78!Y117</f>
        <v>3.3412887828162319E-2</v>
      </c>
      <c r="Z87" s="53">
        <f>filter!J117</f>
        <v>-0.46162728724270025</v>
      </c>
      <c r="AA87" s="53">
        <f>(filter!J117-AVERAGE(filter!$J$2:$J$179))</f>
        <v>-4.4898358383605688</v>
      </c>
      <c r="AB87" s="53">
        <f>(filter!J117-filter!BB117)</f>
        <v>-3.4748821893532313</v>
      </c>
      <c r="AC87" s="53">
        <f>(filter!J117-filter!Y117)</f>
        <v>-3.4260726689502428</v>
      </c>
      <c r="AD87" s="53">
        <f>filter!K117</f>
        <v>5.25</v>
      </c>
      <c r="AE87" s="53">
        <f>(filter!K117-AVERAGE(filter!$K$2:$K$179))</f>
        <v>0.50717067915216418</v>
      </c>
      <c r="AF87" s="53">
        <f>(filter!K117-filter!BC117)</f>
        <v>2.4230957872775392</v>
      </c>
      <c r="AG87" s="53">
        <f>(filter!K117-filter!Z117)</f>
        <v>2.199932752143849</v>
      </c>
      <c r="AH87" s="53">
        <f>filter!O117</f>
        <v>3.25</v>
      </c>
      <c r="AI87" s="53">
        <f>(filter!O117-AVERAGE(filter!$O$2:$O$179))</f>
        <v>-0.71766750997652462</v>
      </c>
      <c r="AJ87" s="53">
        <f>(filter!O117-filter!BD117)</f>
        <v>0.94588137123872684</v>
      </c>
      <c r="AK87" s="53">
        <f>(filter!O117-filter!AD117)</f>
        <v>1.1569067543188956</v>
      </c>
      <c r="AL87" s="53">
        <f>data78!AL117</f>
        <v>6.8023158713235299</v>
      </c>
      <c r="AM87" s="53">
        <f>data78!AM117</f>
        <v>7.7620208086849338</v>
      </c>
      <c r="AN87" s="53">
        <f>(filter!L117-filter!AA117)*100</f>
        <v>-2.0089130582763737</v>
      </c>
      <c r="AO87" s="53">
        <f>(filter!M117-filter!AB117)*100</f>
        <v>-4.420065684980834</v>
      </c>
      <c r="AP87" s="53">
        <f>RBA!O130</f>
        <v>135.10857977019742</v>
      </c>
      <c r="AQ87" s="53">
        <f>RBA!Q130</f>
        <v>0.78183333333333327</v>
      </c>
      <c r="AR87" s="53">
        <f>RBA!P130</f>
        <v>7.401454457599016E-3</v>
      </c>
      <c r="AS87" s="53">
        <f>RBA!R130</f>
        <v>1.2790449797484547</v>
      </c>
      <c r="AT87" s="53">
        <f t="shared" si="9"/>
        <v>-4.9060787497609128</v>
      </c>
      <c r="AU87" s="53">
        <f t="shared" si="6"/>
        <v>0.24611368988173415</v>
      </c>
      <c r="AV87" s="53">
        <f>RBA!T130*100</f>
        <v>-1.0221351191170847</v>
      </c>
      <c r="AW87" s="53">
        <f>RBA!U130*100</f>
        <v>2.9859422993675668</v>
      </c>
      <c r="AX87" s="53">
        <f t="shared" si="7"/>
        <v>-0.84969024214682909</v>
      </c>
      <c r="AY87" s="53">
        <f t="shared" si="8"/>
        <v>2.937581391115434</v>
      </c>
      <c r="AZ87" s="53">
        <f>filter2!O87</f>
        <v>11.307123180956095</v>
      </c>
      <c r="BA87" s="53">
        <f>filter2!AC87</f>
        <v>11.314700902562748</v>
      </c>
      <c r="BB87" s="53">
        <f>(filter2!O87-filter2!AC87)*100</f>
        <v>-0.75777216066530428</v>
      </c>
      <c r="BC87" s="53">
        <f>data78!AZ117</f>
        <v>2.3410160557551407</v>
      </c>
      <c r="BD87" s="53">
        <f>data78!BA117</f>
        <v>2.5372422530801408</v>
      </c>
    </row>
    <row r="88" spans="1:56">
      <c r="A88" s="31">
        <v>39172</v>
      </c>
      <c r="B88" s="53">
        <f>filter!E118</f>
        <v>6.25</v>
      </c>
      <c r="C88" s="53">
        <f>(RBA!B131-AVERAGE(RBA!$B$11:$B$192))</f>
        <v>-0.74669963369963099</v>
      </c>
      <c r="D88" s="53">
        <f>(filter!E118-filter!AY118)</f>
        <v>1.4632324934471992</v>
      </c>
      <c r="E88" s="52">
        <f>(filter!E118-filter!T118)</f>
        <v>0.55721984572083638</v>
      </c>
      <c r="F88" s="52">
        <f>filter!F118</f>
        <v>6.41</v>
      </c>
      <c r="G88" s="53">
        <f>(RBA!C131-AVERAGE(RBA!$C$11:$C$192))</f>
        <v>-0.85170613117041505</v>
      </c>
      <c r="H88" s="53">
        <f>(filter!F118-filter!AZ118)</f>
        <v>1.4549744141008798</v>
      </c>
      <c r="I88" s="53">
        <f>(filter!F118-filter!U118)</f>
        <v>0.48437482959763756</v>
      </c>
      <c r="J88" s="53">
        <f>data78!J118</f>
        <v>12.811781085066215</v>
      </c>
      <c r="K88" s="53">
        <f>data78!K118</f>
        <v>12.804610579496815</v>
      </c>
      <c r="L88" s="53">
        <f>(filter!B118-filter!Q118)*100</f>
        <v>0.71705055694000208</v>
      </c>
      <c r="M88" s="53">
        <f>data78!M118</f>
        <v>12.213336201918356</v>
      </c>
      <c r="N88" s="53">
        <f>data78!N118</f>
        <v>12.199809217703823</v>
      </c>
      <c r="O88" s="53">
        <f>(filter!C118-filter!R118)*100</f>
        <v>1.3526984214532689</v>
      </c>
      <c r="P88" s="53">
        <f>data78!P118</f>
        <v>4.4886363697321396</v>
      </c>
      <c r="Q88" s="53">
        <f>(filter!D118-filter!S118)*100</f>
        <v>2.8425726160516973</v>
      </c>
      <c r="R88" s="53">
        <f>data78!R118</f>
        <v>4.322899400802803</v>
      </c>
      <c r="S88" s="53">
        <f>data78!S118</f>
        <v>5.0495802978122617E-2</v>
      </c>
      <c r="T88" s="53">
        <f>filter!I118</f>
        <v>4.8653449799972002</v>
      </c>
      <c r="U88" s="53">
        <f>(filter!I118-AVERAGE(filter!$I$2:$I$179))</f>
        <v>0.77169737178875142</v>
      </c>
      <c r="V88" s="53">
        <f>(filter!I118-filter!BA118)</f>
        <v>1.6610444189186899</v>
      </c>
      <c r="W88" s="53">
        <f>(filter!I118-filter!X118)</f>
        <v>0.38838352366254281</v>
      </c>
      <c r="X88" s="53">
        <f>data78!X118</f>
        <v>4.4612998155683892</v>
      </c>
      <c r="Y88" s="53">
        <f>data78!Y118</f>
        <v>2.485207100591702E-2</v>
      </c>
      <c r="Z88" s="53">
        <f>filter!J118</f>
        <v>0</v>
      </c>
      <c r="AA88" s="53">
        <f>(filter!J118-AVERAGE(filter!$J$2:$J$179))</f>
        <v>-4.0282085511178689</v>
      </c>
      <c r="AB88" s="53">
        <f>(filter!J118-filter!BB118)</f>
        <v>-2.974954764412141</v>
      </c>
      <c r="AC88" s="53">
        <f>(filter!J118-filter!Y118)</f>
        <v>-2.9660828436570692</v>
      </c>
      <c r="AD88" s="53">
        <f>filter!K118</f>
        <v>5.25</v>
      </c>
      <c r="AE88" s="53">
        <f>(filter!K118-AVERAGE(filter!$K$2:$K$179))</f>
        <v>0.50717067915216418</v>
      </c>
      <c r="AF88" s="53">
        <f>(filter!K118-filter!BC118)</f>
        <v>2.4953948479615153</v>
      </c>
      <c r="AG88" s="53">
        <f>(filter!K118-filter!Z118)</f>
        <v>2.2623996770312944</v>
      </c>
      <c r="AH88" s="53">
        <f>filter!O118</f>
        <v>3.3055555555555558</v>
      </c>
      <c r="AI88" s="53">
        <f>(filter!O118-AVERAGE(filter!$O$2:$O$179))</f>
        <v>-0.66211195442096882</v>
      </c>
      <c r="AJ88" s="53">
        <f>(filter!O118-filter!BD118)</f>
        <v>1.0642123562741035</v>
      </c>
      <c r="AK88" s="53">
        <f>(filter!O118-filter!AD118)</f>
        <v>1.2469300263613547</v>
      </c>
      <c r="AL88" s="53">
        <f>data78!AL118</f>
        <v>6.8346564897396895</v>
      </c>
      <c r="AM88" s="53">
        <f>data78!AM118</f>
        <v>7.7987511769670697</v>
      </c>
      <c r="AN88" s="53">
        <f>(filter!L118-filter!AA118)*100</f>
        <v>-1.2342699653277833</v>
      </c>
      <c r="AO88" s="53">
        <f>(filter!M118-filter!AB118)*100</f>
        <v>-3.9183324652848128</v>
      </c>
      <c r="AP88" s="53">
        <f>RBA!O131</f>
        <v>137.23459187584098</v>
      </c>
      <c r="AQ88" s="53">
        <f>RBA!Q131</f>
        <v>0.78900000000000003</v>
      </c>
      <c r="AR88" s="53">
        <f>RBA!P131</f>
        <v>7.2867925377350998E-3</v>
      </c>
      <c r="AS88" s="53">
        <f>RBA!R131</f>
        <v>1.2674271229404308</v>
      </c>
      <c r="AT88" s="53">
        <f t="shared" si="9"/>
        <v>-4.9216918108879542</v>
      </c>
      <c r="AU88" s="53">
        <f t="shared" si="6"/>
        <v>0.23698895813626272</v>
      </c>
      <c r="AV88" s="53">
        <f>RBA!T131*100</f>
        <v>-1.5613061127041306</v>
      </c>
      <c r="AW88" s="53">
        <f>RBA!U131*100</f>
        <v>0.91247317454713206</v>
      </c>
      <c r="AX88" s="53">
        <f t="shared" si="7"/>
        <v>-1.388861235733875</v>
      </c>
      <c r="AY88" s="53">
        <f t="shared" si="8"/>
        <v>0.86411226629499938</v>
      </c>
      <c r="AZ88" s="53">
        <f>filter2!O88</f>
        <v>11.306629197832407</v>
      </c>
      <c r="BA88" s="53">
        <f>filter2!AC88</f>
        <v>11.324984568154635</v>
      </c>
      <c r="BB88" s="53">
        <f>(filter2!O88-filter2!AC88)*100</f>
        <v>-1.8355370322227671</v>
      </c>
      <c r="BC88" s="53">
        <f>data78!AZ118</f>
        <v>2.3733566741713004</v>
      </c>
      <c r="BD88" s="53">
        <f>data78!BA118</f>
        <v>3.234061841615965</v>
      </c>
    </row>
    <row r="89" spans="1:56">
      <c r="A89" s="31">
        <v>39263</v>
      </c>
      <c r="B89" s="53">
        <f>filter!E119</f>
        <v>6.25</v>
      </c>
      <c r="C89" s="53">
        <f>(RBA!B132-AVERAGE(RBA!$B$11:$B$192))</f>
        <v>-0.74669963369963099</v>
      </c>
      <c r="D89" s="53">
        <f>(filter!E119-filter!AY119)</f>
        <v>1.5422546351905311</v>
      </c>
      <c r="E89" s="52">
        <f>(filter!E119-filter!T119)</f>
        <v>0.57615018202762425</v>
      </c>
      <c r="F89" s="52">
        <f>filter!F119</f>
        <v>6.4233333333333347</v>
      </c>
      <c r="G89" s="53">
        <f>(RBA!C132-AVERAGE(RBA!$C$11:$C$192))</f>
        <v>-0.83837279783708052</v>
      </c>
      <c r="H89" s="53">
        <f>(filter!F119-filter!AZ119)</f>
        <v>1.5497757681866089</v>
      </c>
      <c r="I89" s="53">
        <f>(filter!F119-filter!U119)</f>
        <v>0.5133671592105431</v>
      </c>
      <c r="J89" s="53">
        <f>data78!J119</f>
        <v>12.818232088683283</v>
      </c>
      <c r="K89" s="53">
        <f>data78!K119</f>
        <v>12.811988120193371</v>
      </c>
      <c r="L89" s="53">
        <f>(filter!B119-filter!Q119)*100</f>
        <v>0.6243968489911822</v>
      </c>
      <c r="M89" s="53">
        <f>data78!M119</f>
        <v>12.221547293168332</v>
      </c>
      <c r="N89" s="53">
        <f>data78!N119</f>
        <v>12.20890485220888</v>
      </c>
      <c r="O89" s="53">
        <f>(filter!C119-filter!R119)*100</f>
        <v>1.2642440959451662</v>
      </c>
      <c r="P89" s="53">
        <f>data78!P119</f>
        <v>4.478472532942134</v>
      </c>
      <c r="Q89" s="53">
        <f>(filter!D119-filter!S119)*100</f>
        <v>4.6496229200165828E-2</v>
      </c>
      <c r="R89" s="53">
        <f>data78!R119</f>
        <v>4.3305431315820044</v>
      </c>
      <c r="S89" s="53">
        <f>data78!S119</f>
        <v>4.8067035819738146E-2</v>
      </c>
      <c r="T89" s="53">
        <f>filter!I119</f>
        <v>3.0574923116806172</v>
      </c>
      <c r="U89" s="53">
        <f>(filter!I119-AVERAGE(filter!$I$2:$I$179))</f>
        <v>-1.0361552965278316</v>
      </c>
      <c r="V89" s="53">
        <f>(filter!I119-filter!BA119)</f>
        <v>-0.11446835677498601</v>
      </c>
      <c r="W89" s="53">
        <f>(filter!I119-filter!X119)</f>
        <v>-1.3808801606453951</v>
      </c>
      <c r="X89" s="53">
        <f>data78!X119</f>
        <v>4.4739218993781371</v>
      </c>
      <c r="Y89" s="53">
        <f>data78!Y119</f>
        <v>2.0954598370197974E-2</v>
      </c>
      <c r="Z89" s="53">
        <f>filter!J119</f>
        <v>5.0488335238991926</v>
      </c>
      <c r="AA89" s="53">
        <f>(filter!J119-AVERAGE(filter!$J$2:$J$179))</f>
        <v>1.0206249727813237</v>
      </c>
      <c r="AB89" s="53">
        <f>(filter!J119-filter!BB119)</f>
        <v>2.1121788971854416</v>
      </c>
      <c r="AC89" s="53">
        <f>(filter!J119-filter!Y119)</f>
        <v>2.0819102853333975</v>
      </c>
      <c r="AD89" s="53">
        <f>filter!K119</f>
        <v>5.25</v>
      </c>
      <c r="AE89" s="53">
        <f>(filter!K119-AVERAGE(filter!$K$2:$K$179))</f>
        <v>0.50717067915216418</v>
      </c>
      <c r="AF89" s="53">
        <f>(filter!K119-filter!BC119)</f>
        <v>2.5676939086454933</v>
      </c>
      <c r="AG89" s="53">
        <f>(filter!K119-filter!Z119)</f>
        <v>2.3544527264459671</v>
      </c>
      <c r="AH89" s="53">
        <f>filter!O119</f>
        <v>3.3333333333333335</v>
      </c>
      <c r="AI89" s="53">
        <f>(filter!O119-AVERAGE(filter!$O$2:$O$179))</f>
        <v>-0.63433417664319114</v>
      </c>
      <c r="AJ89" s="53">
        <f>(filter!O119-filter!BD119)</f>
        <v>1.154765563531702</v>
      </c>
      <c r="AK89" s="53">
        <f>(filter!O119-filter!AD119)</f>
        <v>1.3258162784560392</v>
      </c>
      <c r="AL89" s="53">
        <f>data78!AL119</f>
        <v>6.8803008310331597</v>
      </c>
      <c r="AM89" s="53">
        <f>data78!AM119</f>
        <v>7.8458548596377753</v>
      </c>
      <c r="AN89" s="53">
        <f>(filter!L119-filter!AA119)*100</f>
        <v>0.91152023771385871</v>
      </c>
      <c r="AO89" s="53">
        <f>(filter!M119-filter!AB119)*100</f>
        <v>-2.3984204103795648</v>
      </c>
      <c r="AP89" s="53">
        <f>RBA!O132</f>
        <v>143.76965166833011</v>
      </c>
      <c r="AQ89" s="53">
        <f>RBA!Q132</f>
        <v>0.83330000000000004</v>
      </c>
      <c r="AR89" s="53">
        <f>RBA!P132</f>
        <v>6.9555708621104086E-3</v>
      </c>
      <c r="AS89" s="53">
        <f>RBA!R132</f>
        <v>1.2000480019200768</v>
      </c>
      <c r="AT89" s="53">
        <f t="shared" si="9"/>
        <v>-4.968212377591823</v>
      </c>
      <c r="AU89" s="53">
        <f t="shared" si="6"/>
        <v>0.18236155759397593</v>
      </c>
      <c r="AV89" s="53">
        <f>RBA!T132*100</f>
        <v>-4.6520566703868838</v>
      </c>
      <c r="AW89" s="53">
        <f>RBA!U132*100</f>
        <v>5.4627400542286875</v>
      </c>
      <c r="AX89" s="53">
        <f t="shared" si="7"/>
        <v>-4.4796117934166277</v>
      </c>
      <c r="AY89" s="53">
        <f t="shared" si="8"/>
        <v>5.4143791459765547</v>
      </c>
      <c r="AZ89" s="53">
        <f>filter2!O89</f>
        <v>11.323349659624773</v>
      </c>
      <c r="BA89" s="53">
        <f>filter2!AC89</f>
        <v>11.335301649402053</v>
      </c>
      <c r="BB89" s="53">
        <f>(filter2!O89-filter2!AC89)*100</f>
        <v>-1.1951989777280403</v>
      </c>
      <c r="BC89" s="53">
        <f>data78!AZ119</f>
        <v>2.4063789316550226</v>
      </c>
      <c r="BD89" s="53">
        <f>data78!BA119</f>
        <v>3.3022257483722228</v>
      </c>
    </row>
    <row r="90" spans="1:56">
      <c r="A90" s="31">
        <v>39355</v>
      </c>
      <c r="B90" s="53">
        <f>filter!E120</f>
        <v>6.3999999999999995</v>
      </c>
      <c r="C90" s="53">
        <f>(RBA!B133-AVERAGE(RBA!$B$11:$B$192))</f>
        <v>-0.59669963369963153</v>
      </c>
      <c r="D90" s="53">
        <f>(filter!E120-filter!AY120)</f>
        <v>1.7712767769338607</v>
      </c>
      <c r="E90" s="52">
        <f>(filter!E120-filter!T120)</f>
        <v>0.75997410643999785</v>
      </c>
      <c r="F90" s="52">
        <f>filter!F120</f>
        <v>6.72</v>
      </c>
      <c r="G90" s="53">
        <f>(RBA!C133-AVERAGE(RBA!$C$11:$C$192))</f>
        <v>-0.54170613117041544</v>
      </c>
      <c r="H90" s="53">
        <f>(filter!F120-filter!AZ120)</f>
        <v>1.9279104556056685</v>
      </c>
      <c r="I90" s="53">
        <f>(filter!F120-filter!U120)</f>
        <v>0.84150569632107519</v>
      </c>
      <c r="J90" s="53">
        <f>data78!J120</f>
        <v>12.82956423505307</v>
      </c>
      <c r="K90" s="53">
        <f>data78!K120</f>
        <v>12.81925188169083</v>
      </c>
      <c r="L90" s="53">
        <f>(filter!B120-filter!Q120)*100</f>
        <v>1.031235336223979</v>
      </c>
      <c r="M90" s="53">
        <f>data78!M120</f>
        <v>12.238394616992299</v>
      </c>
      <c r="N90" s="53">
        <f>data78!N120</f>
        <v>12.217754230066834</v>
      </c>
      <c r="O90" s="53">
        <f>(filter!C120-filter!R120)*100</f>
        <v>2.0640386925464327</v>
      </c>
      <c r="P90" s="53">
        <f>data78!P120</f>
        <v>4.4704952826614894</v>
      </c>
      <c r="Q90" s="53">
        <f>(filter!D120-filter!S120)*100</f>
        <v>-2.4789619943436314</v>
      </c>
      <c r="R90" s="53">
        <f>data78!R120</f>
        <v>4.334913128969708</v>
      </c>
      <c r="S90" s="53">
        <f>data78!S120</f>
        <v>3.8073647043445957E-2</v>
      </c>
      <c r="T90" s="53">
        <f>filter!I120</f>
        <v>1.7479989550816681</v>
      </c>
      <c r="U90" s="53">
        <f>(filter!I120-AVERAGE(filter!$I$2:$I$179))</f>
        <v>-2.3456486531267808</v>
      </c>
      <c r="V90" s="53">
        <f>(filter!I120-filter!BA120)</f>
        <v>-1.3916218207510285</v>
      </c>
      <c r="W90" s="53">
        <f>(filter!I120-filter!X120)</f>
        <v>-2.6377818659619319</v>
      </c>
      <c r="X90" s="53">
        <f>data78!X120</f>
        <v>4.4807401076099147</v>
      </c>
      <c r="Y90" s="53">
        <f>data78!Y120</f>
        <v>1.8454440599769306E-2</v>
      </c>
      <c r="Z90" s="53">
        <f>filter!J120</f>
        <v>2.7272832927107702</v>
      </c>
      <c r="AA90" s="53">
        <f>(filter!J120-AVERAGE(filter!$J$2:$J$179))</f>
        <v>-1.3009252584070987</v>
      </c>
      <c r="AB90" s="53">
        <f>(filter!J120-filter!BB120)</f>
        <v>-0.17107119630459078</v>
      </c>
      <c r="AC90" s="53">
        <f>(filter!J120-filter!Y120)</f>
        <v>-0.23725321669522392</v>
      </c>
      <c r="AD90" s="53">
        <f>filter!K120</f>
        <v>5.083333333333333</v>
      </c>
      <c r="AE90" s="53">
        <f>(filter!K120-AVERAGE(filter!$K$2:$K$179))</f>
        <v>0.34050401248549722</v>
      </c>
      <c r="AF90" s="53">
        <f>(filter!K120-filter!BC120)</f>
        <v>2.4733263026628025</v>
      </c>
      <c r="AG90" s="53">
        <f>(filter!K120-filter!Z120)</f>
        <v>2.3081893410969334</v>
      </c>
      <c r="AH90" s="53">
        <f>filter!O120</f>
        <v>3.3611111111111107</v>
      </c>
      <c r="AI90" s="53">
        <f>(filter!O120-AVERAGE(filter!$O$2:$O$179))</f>
        <v>-0.6065563988654139</v>
      </c>
      <c r="AJ90" s="53">
        <f>(filter!O120-filter!BD120)</f>
        <v>1.2453187707893001</v>
      </c>
      <c r="AK90" s="53">
        <f>(filter!O120-filter!AD120)</f>
        <v>1.4211199336708242</v>
      </c>
      <c r="AL90" s="53">
        <f>data78!AL120</f>
        <v>6.919218326488461</v>
      </c>
      <c r="AM90" s="53">
        <f>data78!AM120</f>
        <v>7.8981522401513526</v>
      </c>
      <c r="AN90" s="53">
        <f>(filter!L120-filter!AA120)*100</f>
        <v>2.4280836654963167</v>
      </c>
      <c r="AO90" s="53">
        <f>(filter!M120-filter!AB120)*100</f>
        <v>-0.36159444433865318</v>
      </c>
      <c r="AP90" s="53">
        <f>RBA!O133</f>
        <v>145.40336777197126</v>
      </c>
      <c r="AQ90" s="53">
        <f>RBA!Q133</f>
        <v>0.85376666666666667</v>
      </c>
      <c r="AR90" s="53">
        <f>RBA!P133</f>
        <v>6.8774197965500317E-3</v>
      </c>
      <c r="AS90" s="53">
        <f>RBA!R133</f>
        <v>1.1712802092687307</v>
      </c>
      <c r="AT90" s="53">
        <f t="shared" si="9"/>
        <v>-4.9795117269492781</v>
      </c>
      <c r="AU90" s="53">
        <f t="shared" si="6"/>
        <v>0.15809734656977226</v>
      </c>
      <c r="AV90" s="53">
        <f>RBA!T133*100</f>
        <v>-1.1299349357455135</v>
      </c>
      <c r="AW90" s="53">
        <f>RBA!U133*100</f>
        <v>2.4264211024203592</v>
      </c>
      <c r="AX90" s="53">
        <f t="shared" si="7"/>
        <v>-0.95749005877525795</v>
      </c>
      <c r="AY90" s="53">
        <f t="shared" si="8"/>
        <v>2.3780601941682264</v>
      </c>
      <c r="AZ90" s="53">
        <f>filter2!O90</f>
        <v>11.316583276877834</v>
      </c>
      <c r="BA90" s="53">
        <f>filter2!AC90</f>
        <v>11.345626637602681</v>
      </c>
      <c r="BB90" s="53">
        <f>(filter2!O90-filter2!AC90)*100</f>
        <v>-2.9043360724847034</v>
      </c>
      <c r="BC90" s="53">
        <f>data78!AZ120</f>
        <v>2.4384782188785463</v>
      </c>
      <c r="BD90" s="53">
        <f>data78!BA120</f>
        <v>3.2099287223523731</v>
      </c>
    </row>
    <row r="91" spans="1:56">
      <c r="A91" s="31">
        <v>39447</v>
      </c>
      <c r="B91" s="53">
        <f>filter!E121</f>
        <v>6.6499999999999995</v>
      </c>
      <c r="C91" s="53">
        <f>(RBA!B134-AVERAGE(RBA!$B$11:$B$192))</f>
        <v>-0.34669963369963153</v>
      </c>
      <c r="D91" s="53">
        <f>(filter!E121-filter!AY121)</f>
        <v>2.1002989186771908</v>
      </c>
      <c r="E91" s="52">
        <f>(filter!E121-filter!T121)</f>
        <v>1.059224416887842</v>
      </c>
      <c r="F91" s="52">
        <f>filter!F121</f>
        <v>7.1166666666666671</v>
      </c>
      <c r="G91" s="53">
        <f>(RBA!C134-AVERAGE(RBA!$C$11:$C$192))</f>
        <v>-0.14503946450374805</v>
      </c>
      <c r="H91" s="53">
        <f>(filter!F121-filter!AZ121)</f>
        <v>2.4060451430247323</v>
      </c>
      <c r="I91" s="53">
        <f>(filter!F121-filter!U121)</f>
        <v>1.286219405453263</v>
      </c>
      <c r="J91" s="53">
        <f>data78!J121</f>
        <v>12.83358203430924</v>
      </c>
      <c r="K91" s="53">
        <f>data78!K121</f>
        <v>12.826397812685375</v>
      </c>
      <c r="L91" s="53">
        <f>(filter!B121-filter!Q121)*100</f>
        <v>0.71842216238646728</v>
      </c>
      <c r="M91" s="53">
        <f>data78!M121</f>
        <v>12.250223493265462</v>
      </c>
      <c r="N91" s="53">
        <f>data78!N121</f>
        <v>12.226349814742489</v>
      </c>
      <c r="O91" s="53">
        <f>(filter!C121-filter!R121)*100</f>
        <v>2.3873678522972952</v>
      </c>
      <c r="P91" s="53">
        <f>data78!P121</f>
        <v>4.4886363697321396</v>
      </c>
      <c r="Q91" s="53">
        <f>(filter!D121-filter!S121)*100</f>
        <v>-2.3361466517316742</v>
      </c>
      <c r="R91" s="53">
        <f>data78!R121</f>
        <v>4.3503995249261305</v>
      </c>
      <c r="S91" s="53">
        <f>data78!S121</f>
        <v>4.0460586317005554E-2</v>
      </c>
      <c r="T91" s="53">
        <f>filter!I121</f>
        <v>6.1945583825687445</v>
      </c>
      <c r="U91" s="53">
        <f>(filter!I121-AVERAGE(filter!$I$2:$I$179))</f>
        <v>2.1009107743602957</v>
      </c>
      <c r="V91" s="53">
        <f>(filter!I121-filter!BA121)</f>
        <v>3.0872774993589549</v>
      </c>
      <c r="W91" s="53">
        <f>(filter!I121-filter!X121)</f>
        <v>1.8755296128722154</v>
      </c>
      <c r="X91" s="53">
        <f>data78!X121</f>
        <v>4.4897593344767639</v>
      </c>
      <c r="Y91" s="53">
        <f>data78!Y121</f>
        <v>2.886836027713624E-2</v>
      </c>
      <c r="Z91" s="53">
        <f>filter!J121</f>
        <v>3.6076907467396948</v>
      </c>
      <c r="AA91" s="53">
        <f>(filter!J121-AVERAGE(filter!$J$2:$J$179))</f>
        <v>-0.4205178043781741</v>
      </c>
      <c r="AB91" s="53">
        <f>(filter!J121-filter!BB121)</f>
        <v>0.74763639542272387</v>
      </c>
      <c r="AC91" s="53">
        <f>(filter!J121-filter!Y121)</f>
        <v>0.64989695366142275</v>
      </c>
      <c r="AD91" s="53">
        <f>filter!K121</f>
        <v>4.416666666666667</v>
      </c>
      <c r="AE91" s="53">
        <f>(filter!K121-AVERAGE(filter!$K$2:$K$179))</f>
        <v>-0.32616265418116885</v>
      </c>
      <c r="AF91" s="53">
        <f>(filter!K121-filter!BC121)</f>
        <v>1.8789586966801126</v>
      </c>
      <c r="AG91" s="53">
        <f>(filter!K121-filter!Z121)</f>
        <v>1.7875687620725662</v>
      </c>
      <c r="AH91" s="53">
        <f>filter!O121</f>
        <v>3.1111111111111107</v>
      </c>
      <c r="AI91" s="53">
        <f>(filter!O121-AVERAGE(filter!$O$2:$O$179))</f>
        <v>-0.8565563988654139</v>
      </c>
      <c r="AJ91" s="53">
        <f>(filter!O121-filter!BD121)</f>
        <v>1.0580942002691209</v>
      </c>
      <c r="AK91" s="53">
        <f>(filter!O121-filter!AD121)</f>
        <v>1.2540112243439958</v>
      </c>
      <c r="AL91" s="53">
        <f>data78!AL121</f>
        <v>6.9346990144296834</v>
      </c>
      <c r="AM91" s="53">
        <f>data78!AM121</f>
        <v>7.9630396581683689</v>
      </c>
      <c r="AN91" s="53">
        <f>(filter!L121-filter!AA121)*100</f>
        <v>1.6465374364758034</v>
      </c>
      <c r="AO91" s="53">
        <f>(filter!M121-filter!AB121)*100</f>
        <v>2.9499751421472986</v>
      </c>
      <c r="AP91" s="53">
        <f>RBA!O134</f>
        <v>149.87020845789087</v>
      </c>
      <c r="AQ91" s="53">
        <f>RBA!Q134</f>
        <v>0.89656666666666673</v>
      </c>
      <c r="AR91" s="53">
        <f>RBA!P134</f>
        <v>6.6724401753332496E-3</v>
      </c>
      <c r="AS91" s="53">
        <f>RBA!R134</f>
        <v>1.1153660259508495</v>
      </c>
      <c r="AT91" s="53">
        <f t="shared" si="9"/>
        <v>-5.0097696425806779</v>
      </c>
      <c r="AU91" s="53">
        <f t="shared" si="6"/>
        <v>0.10918262543721267</v>
      </c>
      <c r="AV91" s="53">
        <f>RBA!T134*100</f>
        <v>-3.025791563139979</v>
      </c>
      <c r="AW91" s="53">
        <f>RBA!U134*100</f>
        <v>4.891472113255972</v>
      </c>
      <c r="AX91" s="53">
        <f t="shared" si="7"/>
        <v>-2.8533466861697234</v>
      </c>
      <c r="AY91" s="53">
        <f t="shared" si="8"/>
        <v>4.8431112050038392</v>
      </c>
      <c r="AZ91" s="53">
        <f>filter2!O91</f>
        <v>11.351093358379122</v>
      </c>
      <c r="BA91" s="53">
        <f>filter2!AC91</f>
        <v>11.355926554060588</v>
      </c>
      <c r="BB91" s="53">
        <f>(filter2!O91-filter2!AC91)*100</f>
        <v>-0.4833195681465341</v>
      </c>
      <c r="BC91" s="53">
        <f>data78!AZ121</f>
        <v>2.4449396799529195</v>
      </c>
      <c r="BD91" s="53">
        <f>data78!BA121</f>
        <v>0.6461461074373176</v>
      </c>
    </row>
    <row r="92" spans="1:56">
      <c r="A92" s="31">
        <v>39538</v>
      </c>
      <c r="B92" s="53">
        <f>filter!E122</f>
        <v>6.9766666666666666</v>
      </c>
      <c r="C92" s="53">
        <f>(RBA!B135-AVERAGE(RBA!$B$11:$B$192))</f>
        <v>-2.0032967032964422E-2</v>
      </c>
      <c r="D92" s="53">
        <f>(filter!E122-filter!AY122)</f>
        <v>2.505987727087188</v>
      </c>
      <c r="E92" s="52">
        <f>(filter!E122-filter!T122)</f>
        <v>1.4506255941511803</v>
      </c>
      <c r="F92" s="52">
        <f>filter!F122</f>
        <v>7.5900000000000007</v>
      </c>
      <c r="G92" s="53">
        <f>(RBA!C135-AVERAGE(RBA!$C$11:$C$192))</f>
        <v>0.32829386882958556</v>
      </c>
      <c r="H92" s="53">
        <f>(filter!F122-filter!AZ122)</f>
        <v>2.9608464971104604</v>
      </c>
      <c r="I92" s="53">
        <f>(filter!F122-filter!U122)</f>
        <v>1.8244113100709276</v>
      </c>
      <c r="J92" s="53">
        <f>data78!J122</f>
        <v>12.844029474344868</v>
      </c>
      <c r="K92" s="53">
        <f>data78!K122</f>
        <v>12.833428307094044</v>
      </c>
      <c r="L92" s="53">
        <f>(filter!B122-filter!Q122)*100</f>
        <v>1.0601167250824162</v>
      </c>
      <c r="M92" s="53">
        <f>data78!M122</f>
        <v>12.25506755064351</v>
      </c>
      <c r="N92" s="53">
        <f>data78!N122</f>
        <v>12.234696969942483</v>
      </c>
      <c r="O92" s="53">
        <f>(filter!C122-filter!R122)*100</f>
        <v>2.0370580701026597</v>
      </c>
      <c r="P92" s="53">
        <f>data78!P122</f>
        <v>4.516338972281476</v>
      </c>
      <c r="Q92" s="53">
        <f>(filter!D122-filter!S122)*100</f>
        <v>-1.1747102603239412</v>
      </c>
      <c r="R92" s="53">
        <f>data78!R122</f>
        <v>4.3656169245201815</v>
      </c>
      <c r="S92" s="53">
        <f>data78!S122</f>
        <v>4.3643048800256157E-2</v>
      </c>
      <c r="T92" s="53">
        <f>filter!I122</f>
        <v>6.08695983762032</v>
      </c>
      <c r="U92" s="53">
        <f>(filter!I122-AVERAGE(filter!$I$2:$I$179))</f>
        <v>1.9933122294118713</v>
      </c>
      <c r="V92" s="53">
        <f>(filter!I122-filter!BA122)</f>
        <v>3.0120188470334375</v>
      </c>
      <c r="W92" s="53">
        <f>(filter!I122-filter!X122)</f>
        <v>1.8506498657926356</v>
      </c>
      <c r="X92" s="53">
        <f>data78!X122</f>
        <v>4.5031374604229395</v>
      </c>
      <c r="Y92" s="53">
        <f>data78!Y122</f>
        <v>4.2725173210161671E-2</v>
      </c>
      <c r="Z92" s="53">
        <f>filter!J122</f>
        <v>5.3512503784704197</v>
      </c>
      <c r="AA92" s="53">
        <f>(filter!J122-AVERAGE(filter!$J$2:$J$179))</f>
        <v>1.3230418273525508</v>
      </c>
      <c r="AB92" s="53">
        <f>(filter!J122-filter!BB122)</f>
        <v>2.5294961648518388</v>
      </c>
      <c r="AC92" s="53">
        <f>(filter!J122-filter!Y122)</f>
        <v>2.4058324352476177</v>
      </c>
      <c r="AD92" s="53">
        <f>filter!K122</f>
        <v>2.75</v>
      </c>
      <c r="AE92" s="53">
        <f>(filter!K122-AVERAGE(filter!$K$2:$K$179))</f>
        <v>-1.9928293208478358</v>
      </c>
      <c r="AF92" s="53">
        <f>(filter!K122-filter!BC122)</f>
        <v>0.28459109069742183</v>
      </c>
      <c r="AG92" s="53">
        <f>(filter!K122-filter!Z122)</f>
        <v>0.28844094545638299</v>
      </c>
      <c r="AH92" s="53">
        <f>filter!O122</f>
        <v>2.3611111111111112</v>
      </c>
      <c r="AI92" s="53">
        <f>(filter!O122-AVERAGE(filter!$O$2:$O$179))</f>
        <v>-1.6065563988654135</v>
      </c>
      <c r="AJ92" s="53">
        <f>(filter!O122-filter!BD122)</f>
        <v>0.37086962974894222</v>
      </c>
      <c r="AK92" s="53">
        <f>(filter!O122-filter!AD122)</f>
        <v>0.60032773841084963</v>
      </c>
      <c r="AL92" s="53">
        <f>data78!AL122</f>
        <v>6.9376645052549009</v>
      </c>
      <c r="AM92" s="53">
        <f>data78!AM122</f>
        <v>7.9988890061234494</v>
      </c>
      <c r="AN92" s="53">
        <f>(filter!L122-filter!AA122)*100</f>
        <v>-0.3403616757841732</v>
      </c>
      <c r="AO92" s="53">
        <f>(filter!M122-filter!AB122)*100</f>
        <v>3.3918993323210245</v>
      </c>
      <c r="AP92" s="53">
        <f>RBA!O135</f>
        <v>149.71469746867939</v>
      </c>
      <c r="AQ92" s="53">
        <f>RBA!Q135</f>
        <v>0.91766666666666674</v>
      </c>
      <c r="AR92" s="53">
        <f>RBA!P135</f>
        <v>6.6793709429176246E-3</v>
      </c>
      <c r="AS92" s="53">
        <f>RBA!R135</f>
        <v>1.0897203051216853</v>
      </c>
      <c r="AT92" s="53">
        <f t="shared" si="9"/>
        <v>-5.008731466089789</v>
      </c>
      <c r="AU92" s="53">
        <f t="shared" si="6"/>
        <v>8.5921062507639284E-2</v>
      </c>
      <c r="AV92" s="53">
        <f>RBA!T135*100</f>
        <v>0.10381764908888869</v>
      </c>
      <c r="AW92" s="53">
        <f>RBA!U135*100</f>
        <v>2.3261562929573238</v>
      </c>
      <c r="AX92" s="53">
        <f t="shared" si="7"/>
        <v>0.27626252605914431</v>
      </c>
      <c r="AY92" s="53">
        <f t="shared" si="8"/>
        <v>2.2777953847051911</v>
      </c>
      <c r="AZ92" s="53">
        <f>filter2!O92</f>
        <v>11.365535049642435</v>
      </c>
      <c r="BA92" s="53">
        <f>filter2!AC92</f>
        <v>11.366150267979386</v>
      </c>
      <c r="BB92" s="53">
        <f>(filter2!O92-filter2!AC92)*100</f>
        <v>-6.1521833695010741E-2</v>
      </c>
      <c r="BC92" s="53">
        <f>data78!AZ122</f>
        <v>2.4345270448319614</v>
      </c>
      <c r="BD92" s="53">
        <f>data78!BA122</f>
        <v>-1.0412635120958136</v>
      </c>
    </row>
    <row r="93" spans="1:56">
      <c r="A93" s="31">
        <v>39629</v>
      </c>
      <c r="B93" s="53">
        <f>filter!E123</f>
        <v>7.25</v>
      </c>
      <c r="C93" s="53">
        <f>(RBA!B136-AVERAGE(RBA!$B$11:$B$192))</f>
        <v>0.25330036630036901</v>
      </c>
      <c r="D93" s="53">
        <f>(filter!E123-filter!AY123)</f>
        <v>2.8583432021638515</v>
      </c>
      <c r="E93" s="52">
        <f>(filter!E123-filter!T123)</f>
        <v>1.8035734370828136</v>
      </c>
      <c r="F93" s="52">
        <f>filter!F123</f>
        <v>7.8</v>
      </c>
      <c r="G93" s="53">
        <f>(RBA!C136-AVERAGE(RBA!$C$11:$C$192))</f>
        <v>0.53829386882958463</v>
      </c>
      <c r="H93" s="53">
        <f>(filter!F123-filter!AZ123)</f>
        <v>3.2523145178628541</v>
      </c>
      <c r="I93" s="53">
        <f>(filter!F123-filter!U123)</f>
        <v>2.1155138798428155</v>
      </c>
      <c r="J93" s="53">
        <f>data78!J123</f>
        <v>12.846915494460831</v>
      </c>
      <c r="K93" s="53">
        <f>data78!K123</f>
        <v>12.840350248972394</v>
      </c>
      <c r="L93" s="53">
        <f>(filter!B123-filter!Q123)*100</f>
        <v>0.65652454884368439</v>
      </c>
      <c r="M93" s="53">
        <f>data78!M123</f>
        <v>12.250610926097348</v>
      </c>
      <c r="N93" s="53">
        <f>data78!N123</f>
        <v>12.242815980422533</v>
      </c>
      <c r="O93" s="53">
        <f>(filter!C123-filter!R123)*100</f>
        <v>0.77949456748154233</v>
      </c>
      <c r="P93" s="53">
        <f>data78!P123</f>
        <v>4.5951198501345898</v>
      </c>
      <c r="Q93" s="53">
        <f>(filter!D123-filter!S123)*100</f>
        <v>5.1645129239468623</v>
      </c>
      <c r="R93" s="53">
        <f>data78!R123</f>
        <v>4.3881757650677926</v>
      </c>
      <c r="S93" s="53">
        <f>data78!S123</f>
        <v>5.9325763406090859E-2</v>
      </c>
      <c r="T93" s="53">
        <f>filter!I123</f>
        <v>9.0235362190447148</v>
      </c>
      <c r="U93" s="53">
        <f>(filter!I123-AVERAGE(filter!$I$2:$I$179))</f>
        <v>4.9298886108362661</v>
      </c>
      <c r="V93" s="53">
        <f>(filter!I123-filter!BA123)</f>
        <v>5.9809351210807389</v>
      </c>
      <c r="W93" s="53">
        <f>(filter!I123-filter!X123)</f>
        <v>4.8865459320567179</v>
      </c>
      <c r="X93" s="53">
        <f>data78!X123</f>
        <v>4.5174312716800848</v>
      </c>
      <c r="Y93" s="53">
        <f>data78!Y123</f>
        <v>4.4469783352337311E-2</v>
      </c>
      <c r="Z93" s="53">
        <f>filter!J123</f>
        <v>5.7175245028579615</v>
      </c>
      <c r="AA93" s="53">
        <f>(filter!J123-AVERAGE(filter!$J$2:$J$179))</f>
        <v>1.6893159517400926</v>
      </c>
      <c r="AB93" s="53">
        <f>(filter!J123-filter!BB123)</f>
        <v>2.9340704269377706</v>
      </c>
      <c r="AC93" s="53">
        <f>(filter!J123-filter!Y123)</f>
        <v>2.790986503782166</v>
      </c>
      <c r="AD93" s="53">
        <f>filter!K123</f>
        <v>2</v>
      </c>
      <c r="AE93" s="53">
        <f>(filter!K123-AVERAGE(filter!$K$2:$K$179))</f>
        <v>-2.7428293208478358</v>
      </c>
      <c r="AF93" s="53">
        <f>(filter!K123-filter!BC123)</f>
        <v>-0.39310984861860199</v>
      </c>
      <c r="AG93" s="53">
        <f>(filter!K123-filter!Z123)</f>
        <v>-0.27779471647772569</v>
      </c>
      <c r="AH93" s="53">
        <f>filter!O123</f>
        <v>1.8333333333333333</v>
      </c>
      <c r="AI93" s="53">
        <f>(filter!O123-AVERAGE(filter!$O$2:$O$179))</f>
        <v>-2.1343341766431916</v>
      </c>
      <c r="AJ93" s="53">
        <f>(filter!O123-filter!BD123)</f>
        <v>-9.4132718549014838E-2</v>
      </c>
      <c r="AK93" s="53">
        <f>(filter!O123-filter!AD123)</f>
        <v>0.17956775123590907</v>
      </c>
      <c r="AL93" s="53">
        <f>data78!AL123</f>
        <v>6.9339920645771231</v>
      </c>
      <c r="AM93" s="53">
        <f>data78!AM123</f>
        <v>8.0276896282580577</v>
      </c>
      <c r="AN93" s="53">
        <f>(filter!L123-filter!AA123)*100</f>
        <v>-2.9453204621244566</v>
      </c>
      <c r="AO93" s="53">
        <f>(filter!M123-filter!AB123)*100</f>
        <v>3.1796905556450206</v>
      </c>
      <c r="AP93" s="53">
        <f>RBA!O136</f>
        <v>155.98264125554394</v>
      </c>
      <c r="AQ93" s="53">
        <f>RBA!Q136</f>
        <v>0.95073333333333332</v>
      </c>
      <c r="AR93" s="53">
        <f>RBA!P136</f>
        <v>6.4109697845269563E-3</v>
      </c>
      <c r="AS93" s="53">
        <f>RBA!R136</f>
        <v>1.0518196479910245</v>
      </c>
      <c r="AT93" s="53">
        <f t="shared" si="9"/>
        <v>-5.0497447270552023</v>
      </c>
      <c r="AU93" s="53">
        <f t="shared" si="6"/>
        <v>5.0521662347580119E-2</v>
      </c>
      <c r="AV93" s="53">
        <f>RBA!T136*100</f>
        <v>-4.1013260965413245</v>
      </c>
      <c r="AW93" s="53">
        <f>RBA!U136*100</f>
        <v>3.5399400160059198</v>
      </c>
      <c r="AX93" s="53">
        <f t="shared" si="7"/>
        <v>-3.928881219571069</v>
      </c>
      <c r="AY93" s="53">
        <f t="shared" si="8"/>
        <v>3.491579107753787</v>
      </c>
      <c r="AZ93" s="53">
        <f>filter2!O93</f>
        <v>11.385276167426783</v>
      </c>
      <c r="BA93" s="53">
        <f>filter2!AC93</f>
        <v>11.376243627815388</v>
      </c>
      <c r="BB93" s="53">
        <f>(filter2!O93-filter2!AC93)*100</f>
        <v>0.90325396113950518</v>
      </c>
      <c r="BC93" s="53">
        <f>data78!AZ123</f>
        <v>2.4165607928970383</v>
      </c>
      <c r="BD93" s="53">
        <f>data78!BA123</f>
        <v>-1.7966251934923072</v>
      </c>
    </row>
    <row r="94" spans="1:56">
      <c r="A94" s="31">
        <v>39721</v>
      </c>
      <c r="B94" s="53">
        <f>filter!E124</f>
        <v>7.1733333333333329</v>
      </c>
      <c r="C94" s="53">
        <f>(RBA!B137-AVERAGE(RBA!$B$11:$B$192))</f>
        <v>0.1766336996337019</v>
      </c>
      <c r="D94" s="53">
        <f>(filter!E124-filter!AY124)</f>
        <v>2.8606986772405145</v>
      </c>
      <c r="E94" s="52">
        <f>(filter!E124-filter!T124)</f>
        <v>1.8198904368725319</v>
      </c>
      <c r="F94" s="52">
        <f>filter!F124</f>
        <v>7.4433333333333325</v>
      </c>
      <c r="G94" s="53">
        <f>(RBA!C137-AVERAGE(RBA!$C$11:$C$192))</f>
        <v>0.18162720216291728</v>
      </c>
      <c r="H94" s="53">
        <f>(filter!F124-filter!AZ124)</f>
        <v>2.9771158719485813</v>
      </c>
      <c r="I94" s="53">
        <f>(filter!F124-filter!U124)</f>
        <v>1.8544859940355458</v>
      </c>
      <c r="J94" s="53">
        <f>data78!J124</f>
        <v>12.854120467510612</v>
      </c>
      <c r="K94" s="53">
        <f>data78!K124</f>
        <v>12.84717714810551</v>
      </c>
      <c r="L94" s="53">
        <f>(filter!B124-filter!Q124)*100</f>
        <v>0.69433194051011782</v>
      </c>
      <c r="M94" s="53">
        <f>data78!M124</f>
        <v>12.246945838739753</v>
      </c>
      <c r="N94" s="53">
        <f>data78!N124</f>
        <v>12.250739862551294</v>
      </c>
      <c r="O94" s="53">
        <f>(filter!C124-filter!R124)*100</f>
        <v>-0.37940238115403702</v>
      </c>
      <c r="P94" s="53">
        <f>data78!P124</f>
        <v>4.6539603501575231</v>
      </c>
      <c r="Q94" s="53">
        <f>(filter!D124-filter!S124)*100</f>
        <v>9.5878815431558628</v>
      </c>
      <c r="R94" s="53">
        <f>data78!R124</f>
        <v>4.4121646281132296</v>
      </c>
      <c r="S94" s="53">
        <f>data78!S124</f>
        <v>8.0313740209956297E-2</v>
      </c>
      <c r="T94" s="53">
        <f>filter!I124</f>
        <v>9.5955452181745358</v>
      </c>
      <c r="U94" s="53">
        <f>(filter!I124-AVERAGE(filter!$I$2:$I$179))</f>
        <v>5.501897609966087</v>
      </c>
      <c r="V94" s="53">
        <f>(filter!I124-filter!BA124)</f>
        <v>6.5852840128334673</v>
      </c>
      <c r="W94" s="53">
        <f>(filter!I124-filter!X124)</f>
        <v>5.5739529872800189</v>
      </c>
      <c r="X94" s="53">
        <f>data78!X124</f>
        <v>4.5293684725718091</v>
      </c>
      <c r="Y94" s="53">
        <f>data78!Y124</f>
        <v>4.9830124575311441E-2</v>
      </c>
      <c r="Z94" s="53">
        <f>filter!J124</f>
        <v>4.7748803566900211</v>
      </c>
      <c r="AA94" s="53">
        <f>(filter!J124-AVERAGE(filter!$J$2:$J$179))</f>
        <v>0.74667180557215218</v>
      </c>
      <c r="AB94" s="53">
        <f>(filter!J124-filter!BB124)</f>
        <v>2.0297264184682202</v>
      </c>
      <c r="AC94" s="53">
        <f>(filter!J124-filter!Y124)</f>
        <v>1.8730937115445263</v>
      </c>
      <c r="AD94" s="53">
        <f>filter!K124</f>
        <v>2</v>
      </c>
      <c r="AE94" s="53">
        <f>(filter!K124-AVERAGE(filter!$K$2:$K$179))</f>
        <v>-2.7428293208478358</v>
      </c>
      <c r="AF94" s="53">
        <f>(filter!K124-filter!BC124)</f>
        <v>-0.32081078793462581</v>
      </c>
      <c r="AG94" s="53">
        <f>(filter!K124-filter!Z124)</f>
        <v>-8.3252440380114034E-2</v>
      </c>
      <c r="AH94" s="53">
        <f>filter!O124</f>
        <v>1.8333333333333333</v>
      </c>
      <c r="AI94" s="53">
        <f>(filter!O124-AVERAGE(filter!$O$2:$O$179))</f>
        <v>-2.1343341766431916</v>
      </c>
      <c r="AJ94" s="53">
        <f>(filter!O124-filter!BD124)</f>
        <v>-3.1357289069193994E-2</v>
      </c>
      <c r="AK94" s="53">
        <f>(filter!O124-filter!AD124)</f>
        <v>0.29418766668052587</v>
      </c>
      <c r="AL94" s="53">
        <f>data78!AL124</f>
        <v>6.9604587286332311</v>
      </c>
      <c r="AM94" s="53">
        <f>data78!AM124</f>
        <v>8.0757701774052304</v>
      </c>
      <c r="AN94" s="53">
        <f>(filter!L124-filter!AA124)*100</f>
        <v>-2.4908559249513296</v>
      </c>
      <c r="AO94" s="53">
        <f>(filter!M124-filter!AB124)*100</f>
        <v>4.9606721636564544</v>
      </c>
      <c r="AP94" s="53">
        <f>RBA!O137</f>
        <v>151.50620121931559</v>
      </c>
      <c r="AQ94" s="53">
        <f>RBA!Q137</f>
        <v>0.86896666666666667</v>
      </c>
      <c r="AR94" s="53">
        <f>RBA!P137</f>
        <v>6.6003898979186447E-3</v>
      </c>
      <c r="AS94" s="53">
        <f>RBA!R137</f>
        <v>1.1507921285818405</v>
      </c>
      <c r="AT94" s="53">
        <f t="shared" si="9"/>
        <v>-5.0206265562524237</v>
      </c>
      <c r="AU94" s="53">
        <f t="shared" si="6"/>
        <v>0.14045051271864853</v>
      </c>
      <c r="AV94" s="53">
        <f>RBA!T137*100</f>
        <v>2.9118170802778565</v>
      </c>
      <c r="AW94" s="53">
        <f>RBA!U137*100</f>
        <v>-8.9928850371068343</v>
      </c>
      <c r="AX94" s="53">
        <f t="shared" si="7"/>
        <v>3.084261957248112</v>
      </c>
      <c r="AY94" s="53">
        <f t="shared" si="8"/>
        <v>-9.0412459453589662</v>
      </c>
      <c r="AZ94" s="53">
        <f>filter2!O94</f>
        <v>11.397076807198014</v>
      </c>
      <c r="BA94" s="53">
        <f>filter2!AC94</f>
        <v>11.386152097513445</v>
      </c>
      <c r="BB94" s="53">
        <f>(filter2!O94-filter2!AC94)*100</f>
        <v>1.0924709684568157</v>
      </c>
      <c r="BC94" s="53">
        <f>data78!AZ124</f>
        <v>2.431090256061422</v>
      </c>
      <c r="BD94" s="53">
        <f>data78!BA124</f>
        <v>1.4529463164383749</v>
      </c>
    </row>
    <row r="95" spans="1:56">
      <c r="A95" s="31">
        <v>39813</v>
      </c>
      <c r="B95" s="53">
        <f>filter!E125</f>
        <v>5.2866666666666662</v>
      </c>
      <c r="C95" s="53">
        <f>(RBA!B138-AVERAGE(RBA!$B$11:$B$192))</f>
        <v>-1.7100329670329648</v>
      </c>
      <c r="D95" s="53">
        <f>(filter!E125-filter!AY125)</f>
        <v>1.0530541523171779</v>
      </c>
      <c r="E95" s="52">
        <f>(filter!E125-filter!T125)</f>
        <v>3.6938517978614804E-2</v>
      </c>
      <c r="F95" s="52">
        <f>filter!F125</f>
        <v>5.0599999999999996</v>
      </c>
      <c r="G95" s="53">
        <f>(RBA!C138-AVERAGE(RBA!$C$11:$C$192))</f>
        <v>-2.2017061311704156</v>
      </c>
      <c r="H95" s="53">
        <f>(filter!F125-filter!AZ125)</f>
        <v>0.675250559367643</v>
      </c>
      <c r="I95" s="53">
        <f>(filter!F125-filter!U125)</f>
        <v>-0.42170233092583054</v>
      </c>
      <c r="J95" s="53">
        <f>data78!J125</f>
        <v>12.849409641877076</v>
      </c>
      <c r="K95" s="53">
        <f>data78!K125</f>
        <v>12.853926617556917</v>
      </c>
      <c r="L95" s="53">
        <f>(filter!B125-filter!Q125)*100</f>
        <v>-0.45169756798415506</v>
      </c>
      <c r="M95" s="53">
        <f>data78!M125</f>
        <v>12.244648920308414</v>
      </c>
      <c r="N95" s="53">
        <f>data78!N125</f>
        <v>12.25850650453847</v>
      </c>
      <c r="O95" s="53">
        <f>(filter!C125-filter!R125)*100</f>
        <v>-1.3857584230056119</v>
      </c>
      <c r="P95" s="53">
        <f>data78!P125</f>
        <v>4.6318121169345128</v>
      </c>
      <c r="Q95" s="53">
        <f>(filter!D125-filter!S125)*100</f>
        <v>5.9955561906201105</v>
      </c>
      <c r="R95" s="53">
        <f>data78!R125</f>
        <v>4.4190301626174771</v>
      </c>
      <c r="S95" s="53">
        <f>data78!S125</f>
        <v>7.1040534074787942E-2</v>
      </c>
      <c r="T95" s="53">
        <f>filter!I125</f>
        <v>2.7462138016990227</v>
      </c>
      <c r="U95" s="53">
        <f>(filter!I125-AVERAGE(filter!$I$2:$I$179))</f>
        <v>-1.347433806509426</v>
      </c>
      <c r="V95" s="53">
        <f>(filter!I125-filter!BA125)</f>
        <v>-0.23170751101913911</v>
      </c>
      <c r="W95" s="53">
        <f>(filter!I125-filter!X125)</f>
        <v>-1.1474786087728091</v>
      </c>
      <c r="X95" s="53">
        <f>data78!X125</f>
        <v>4.5261269786476381</v>
      </c>
      <c r="Y95" s="53">
        <f>data78!Y125</f>
        <v>3.7037037037037202E-2</v>
      </c>
      <c r="Z95" s="53">
        <f>filter!J125</f>
        <v>-1.2965975696683822</v>
      </c>
      <c r="AA95" s="53">
        <f>(filter!J125-AVERAGE(filter!$J$2:$J$179))</f>
        <v>-5.3248061207862509</v>
      </c>
      <c r="AB95" s="53">
        <f>(filter!J125-filter!BB125)</f>
        <v>-4.003451370191792</v>
      </c>
      <c r="AC95" s="53">
        <f>(filter!J125-filter!Y125)</f>
        <v>-4.1701385021733879</v>
      </c>
      <c r="AD95" s="53">
        <f>filter!K125</f>
        <v>0.70833333333333337</v>
      </c>
      <c r="AE95" s="53">
        <f>(filter!K125-AVERAGE(filter!$K$2:$K$179))</f>
        <v>-4.0344959875145028</v>
      </c>
      <c r="AF95" s="53">
        <f>(filter!K125-filter!BC125)</f>
        <v>-1.5401783939173161</v>
      </c>
      <c r="AG95" s="53">
        <f>(filter!K125-filter!Z125)</f>
        <v>-1.1748728212033384</v>
      </c>
      <c r="AH95" s="53">
        <f>filter!O125</f>
        <v>0.98055555555555562</v>
      </c>
      <c r="AI95" s="53">
        <f>(filter!O125-AVERAGE(filter!$O$2:$O$179))</f>
        <v>-2.987111954420969</v>
      </c>
      <c r="AJ95" s="53">
        <f>(filter!O125-filter!BD125)</f>
        <v>-0.82135963736715079</v>
      </c>
      <c r="AK95" s="53">
        <f>(filter!O125-filter!AD125)</f>
        <v>-0.43957945234958284</v>
      </c>
      <c r="AL95" s="53">
        <f>data78!AL125</f>
        <v>7.0342813163029589</v>
      </c>
      <c r="AM95" s="53">
        <f>data78!AM125</f>
        <v>8.1206086342298924</v>
      </c>
      <c r="AN95" s="53">
        <f>(filter!L125-filter!AA125)*100</f>
        <v>2.7463340229028077</v>
      </c>
      <c r="AO95" s="53">
        <f>(filter!M125-filter!AB125)*100</f>
        <v>6.4951129844837752</v>
      </c>
      <c r="AP95" s="53">
        <f>RBA!O138</f>
        <v>120.92502211415457</v>
      </c>
      <c r="AQ95" s="53">
        <f>RBA!Q138</f>
        <v>0.67266666666666675</v>
      </c>
      <c r="AR95" s="53">
        <f>RBA!P138</f>
        <v>8.2695870756673406E-3</v>
      </c>
      <c r="AS95" s="53">
        <f>RBA!R138</f>
        <v>1.4866204162537164</v>
      </c>
      <c r="AT95" s="53">
        <f t="shared" si="9"/>
        <v>-4.7951707015839906</v>
      </c>
      <c r="AU95" s="53">
        <f t="shared" si="6"/>
        <v>0.3965053667366924</v>
      </c>
      <c r="AV95" s="53">
        <f>RBA!T138*100</f>
        <v>22.54558546684331</v>
      </c>
      <c r="AW95" s="53">
        <f>RBA!U138*100</f>
        <v>-25.605485401804383</v>
      </c>
      <c r="AX95" s="53">
        <f t="shared" si="7"/>
        <v>22.718030343813567</v>
      </c>
      <c r="AY95" s="53">
        <f t="shared" si="8"/>
        <v>-25.653846310056515</v>
      </c>
      <c r="AZ95" s="53">
        <f>filter2!O95</f>
        <v>11.398113760533766</v>
      </c>
      <c r="BA95" s="53">
        <f>filter2!AC95</f>
        <v>11.395826786355663</v>
      </c>
      <c r="BB95" s="53">
        <f>(filter2!O95-filter2!AC95)*100</f>
        <v>0.22869741781033071</v>
      </c>
      <c r="BC95" s="53">
        <f>data78!AZ125</f>
        <v>2.5081543376553208</v>
      </c>
      <c r="BD95" s="53">
        <f>data78!BA125</f>
        <v>7.706408159389877</v>
      </c>
    </row>
    <row r="96" spans="1:56">
      <c r="A96" s="31">
        <v>39903</v>
      </c>
      <c r="B96" s="53">
        <f>filter!E126</f>
        <v>3.6166666666666667</v>
      </c>
      <c r="C96" s="53">
        <f>(RBA!B139-AVERAGE(RBA!$B$11:$B$192))</f>
        <v>-3.3800329670329643</v>
      </c>
      <c r="D96" s="53">
        <f>(filter!E126-filter!AY126)</f>
        <v>-0.53792370593949146</v>
      </c>
      <c r="E96" s="52">
        <f>(filter!E126-filter!T126)</f>
        <v>-1.5223911599970372</v>
      </c>
      <c r="F96" s="52">
        <f>filter!F126</f>
        <v>3.3533333333333335</v>
      </c>
      <c r="G96" s="53">
        <f>(RBA!C139-AVERAGE(RBA!$C$11:$C$192))</f>
        <v>-3.9083727978370817</v>
      </c>
      <c r="H96" s="53">
        <f>(filter!F126-filter!AZ126)</f>
        <v>-0.94994808654662855</v>
      </c>
      <c r="I96" s="53">
        <f>(filter!F126-filter!U126)</f>
        <v>-2.013906799029205</v>
      </c>
      <c r="J96" s="53">
        <f>data78!J126</f>
        <v>12.85859312499886</v>
      </c>
      <c r="K96" s="53">
        <f>data78!K126</f>
        <v>12.860620609964764</v>
      </c>
      <c r="L96" s="53">
        <f>(filter!B126-filter!Q126)*100</f>
        <v>-0.20274849659038807</v>
      </c>
      <c r="M96" s="53">
        <f>data78!M126</f>
        <v>12.248643509885689</v>
      </c>
      <c r="N96" s="53">
        <f>data78!N126</f>
        <v>12.266151423328884</v>
      </c>
      <c r="O96" s="53">
        <f>(filter!C126-filter!R126)*100</f>
        <v>-1.7507913443195022</v>
      </c>
      <c r="P96" s="53">
        <f>data78!P126</f>
        <v>4.580877493419047</v>
      </c>
      <c r="Q96" s="53">
        <f>(filter!D126-filter!S126)*100</f>
        <v>-0.39322512938264609</v>
      </c>
      <c r="R96" s="53">
        <f>data78!R126</f>
        <v>4.4132814313411455</v>
      </c>
      <c r="S96" s="53">
        <f>data78!S126</f>
        <v>4.8818724764416954E-2</v>
      </c>
      <c r="T96" s="53">
        <f>filter!I126</f>
        <v>-2.2994925105325215</v>
      </c>
      <c r="U96" s="53">
        <f>(filter!I126-AVERAGE(filter!$I$2:$I$179))</f>
        <v>-6.3931401187409698</v>
      </c>
      <c r="V96" s="53">
        <f>(filter!I126-filter!BA126)</f>
        <v>-5.2450739306277772</v>
      </c>
      <c r="W96" s="53">
        <f>(filter!I126-filter!X126)</f>
        <v>-6.0598436637941013</v>
      </c>
      <c r="X96" s="53">
        <f>data78!X126</f>
        <v>4.5272086445183799</v>
      </c>
      <c r="Y96" s="53">
        <f>data78!Y126</f>
        <v>2.4363233665559259E-2</v>
      </c>
      <c r="Z96" s="53">
        <f>filter!J126</f>
        <v>0.43266634829638795</v>
      </c>
      <c r="AA96" s="53">
        <f>(filter!J126-AVERAGE(filter!$J$2:$J$179))</f>
        <v>-3.595542202821481</v>
      </c>
      <c r="AB96" s="53">
        <f>(filter!J126-filter!BB126)</f>
        <v>-2.235887314528632</v>
      </c>
      <c r="AC96" s="53">
        <f>(filter!J126-filter!Y126)</f>
        <v>-2.412682247500761</v>
      </c>
      <c r="AD96" s="53">
        <f>filter!K126</f>
        <v>0.125</v>
      </c>
      <c r="AE96" s="53">
        <f>(filter!K126-AVERAGE(filter!$K$2:$K$179))</f>
        <v>-4.6178293208478358</v>
      </c>
      <c r="AF96" s="53">
        <f>(filter!K126-filter!BC126)</f>
        <v>-2.0512126665666717</v>
      </c>
      <c r="AG96" s="53">
        <f>(filter!K126-filter!Z126)</f>
        <v>-1.5578777544580502</v>
      </c>
      <c r="AH96" s="53">
        <f>filter!O126</f>
        <v>0.3527777777777778</v>
      </c>
      <c r="AI96" s="53">
        <f>(filter!O126-AVERAGE(filter!$O$2:$O$179))</f>
        <v>-3.6148897321987468</v>
      </c>
      <c r="AJ96" s="53">
        <f>(filter!O126-filter!BD126)</f>
        <v>-1.3863619856651077</v>
      </c>
      <c r="AK96" s="53">
        <f>(filter!O126-filter!AD126)</f>
        <v>-0.94735107690704234</v>
      </c>
      <c r="AL96" s="53">
        <f>data78!AL126</f>
        <v>7.0742683711814198</v>
      </c>
      <c r="AM96" s="53">
        <f>data78!AM126</f>
        <v>8.1463709301565821</v>
      </c>
      <c r="AN96" s="53">
        <f>(filter!L126-filter!AA126)*100</f>
        <v>4.6502807250965894</v>
      </c>
      <c r="AO96" s="53">
        <f>(filter!M126-filter!AB126)*100</f>
        <v>6.2089765021147159</v>
      </c>
      <c r="AP96" s="53">
        <f>RBA!O139</f>
        <v>121.95965002061418</v>
      </c>
      <c r="AQ96" s="53">
        <f>RBA!Q139</f>
        <v>0.65883333333333338</v>
      </c>
      <c r="AR96" s="53">
        <f>RBA!P139</f>
        <v>8.1994331717988329E-3</v>
      </c>
      <c r="AS96" s="53">
        <f>RBA!R139</f>
        <v>1.5178345560333923</v>
      </c>
      <c r="AT96" s="53">
        <f t="shared" si="9"/>
        <v>-4.8036902524915854</v>
      </c>
      <c r="AU96" s="53">
        <f t="shared" si="6"/>
        <v>0.41728468491350651</v>
      </c>
      <c r="AV96" s="53">
        <f>RBA!T139*100</f>
        <v>-0.85195509075948195</v>
      </c>
      <c r="AW96" s="53">
        <f>RBA!U139*100</f>
        <v>-2.077931817681411</v>
      </c>
      <c r="AX96" s="53">
        <f t="shared" si="7"/>
        <v>-0.67951021378922638</v>
      </c>
      <c r="AY96" s="53">
        <f t="shared" si="8"/>
        <v>-2.1262927259335438</v>
      </c>
      <c r="AZ96" s="53">
        <f>filter2!O96</f>
        <v>11.392996002386836</v>
      </c>
      <c r="BA96" s="53">
        <f>filter2!AC96</f>
        <v>11.405225631567699</v>
      </c>
      <c r="BB96" s="53">
        <f>(filter2!O96-filter2!AC96)*100</f>
        <v>-1.2229629180863455</v>
      </c>
      <c r="BC96" s="53">
        <f>data78!AZ126</f>
        <v>2.5470597266630399</v>
      </c>
      <c r="BD96" s="53">
        <f>data78!BA126</f>
        <v>3.8905389007719116</v>
      </c>
    </row>
    <row r="97" spans="1:56">
      <c r="A97" s="31">
        <v>39994</v>
      </c>
      <c r="B97" s="53">
        <f>filter!E127</f>
        <v>3.02</v>
      </c>
      <c r="C97" s="53">
        <f>(RBA!B140-AVERAGE(RBA!$B$11:$B$192))</f>
        <v>-3.976699633699631</v>
      </c>
      <c r="D97" s="53">
        <f>(filter!E127-filter!AY127)</f>
        <v>-1.055568230862828</v>
      </c>
      <c r="E97" s="52">
        <f>(filter!E127-filter!T127)</f>
        <v>-2.0052305240262602</v>
      </c>
      <c r="F97" s="52">
        <f>filter!F127</f>
        <v>3.16</v>
      </c>
      <c r="G97" s="53">
        <f>(RBA!C140-AVERAGE(RBA!$C$11:$C$192))</f>
        <v>-4.101706131170415</v>
      </c>
      <c r="H97" s="53">
        <f>(filter!F127-filter!AZ127)</f>
        <v>-1.0618133991275656</v>
      </c>
      <c r="I97" s="53">
        <f>(filter!F127-filter!U127)</f>
        <v>-2.089386216972307</v>
      </c>
      <c r="J97" s="53">
        <f>data78!J127</f>
        <v>12.865983570297423</v>
      </c>
      <c r="K97" s="53">
        <f>data78!K127</f>
        <v>12.867278254857402</v>
      </c>
      <c r="L97" s="53">
        <f>(filter!B127-filter!Q127)*100</f>
        <v>-0.12946845599781653</v>
      </c>
      <c r="M97" s="53">
        <f>data78!M127</f>
        <v>12.264426455710245</v>
      </c>
      <c r="N97" s="53">
        <f>data78!N127</f>
        <v>12.27370147487721</v>
      </c>
      <c r="O97" s="53">
        <f>(filter!C127-filter!R127)*100</f>
        <v>-0.92750191669654924</v>
      </c>
      <c r="P97" s="53">
        <f>data78!P127</f>
        <v>4.478472532942134</v>
      </c>
      <c r="Q97" s="53">
        <f>(filter!D127-filter!S127)*100</f>
        <v>-11.851600597441792</v>
      </c>
      <c r="R97" s="53">
        <f>data78!R127</f>
        <v>4.3916743556579592</v>
      </c>
      <c r="S97" s="53">
        <f>data78!S127</f>
        <v>3.5047178016762714E-3</v>
      </c>
      <c r="T97" s="53">
        <f>filter!I127</f>
        <v>-8.6428302732744449</v>
      </c>
      <c r="U97" s="53">
        <f>(filter!I127-AVERAGE(filter!$I$2:$I$179))</f>
        <v>-12.736477881482895</v>
      </c>
      <c r="V97" s="53">
        <f>(filter!I127-filter!BA127)</f>
        <v>-11.556071800746793</v>
      </c>
      <c r="W97" s="53">
        <f>(filter!I127-filter!X127)</f>
        <v>-12.270741885949361</v>
      </c>
      <c r="X97" s="53">
        <f>data78!X127</f>
        <v>4.5315236458197932</v>
      </c>
      <c r="Y97" s="53">
        <f>data78!Y127</f>
        <v>1.4192139737991383E-2</v>
      </c>
      <c r="Z97" s="53">
        <f>filter!J127</f>
        <v>1.7260005205653117</v>
      </c>
      <c r="AA97" s="53">
        <f>(filter!J127-AVERAGE(filter!$J$2:$J$179))</f>
        <v>-2.3022080305525572</v>
      </c>
      <c r="AB97" s="53">
        <f>(filter!J127-filter!BB127)</f>
        <v>-0.90425300456131819</v>
      </c>
      <c r="AC97" s="53">
        <f>(filter!J127-filter!Y127)</f>
        <v>-1.0921505125355768</v>
      </c>
      <c r="AD97" s="53">
        <f>filter!K127</f>
        <v>0.125</v>
      </c>
      <c r="AE97" s="53">
        <f>(filter!K127-AVERAGE(filter!$K$2:$K$179))</f>
        <v>-4.6178293208478358</v>
      </c>
      <c r="AF97" s="53">
        <f>(filter!K127-filter!BC127)</f>
        <v>-1.9789136058826955</v>
      </c>
      <c r="AG97" s="53">
        <f>(filter!K127-filter!Z127)</f>
        <v>-1.361754840141649</v>
      </c>
      <c r="AH97" s="53">
        <f>filter!O127</f>
        <v>0.15833333333333333</v>
      </c>
      <c r="AI97" s="53">
        <f>(filter!O127-AVERAGE(filter!$O$2:$O$179))</f>
        <v>-3.8093341766431914</v>
      </c>
      <c r="AJ97" s="53">
        <f>(filter!O127-filter!BD127)</f>
        <v>-1.5180310006297315</v>
      </c>
      <c r="AK97" s="53">
        <f>(filter!O127-filter!AD127)</f>
        <v>-1.0239143853312034</v>
      </c>
      <c r="AL97" s="53">
        <f>data78!AL127</f>
        <v>7.1177860321106099</v>
      </c>
      <c r="AM97" s="53">
        <f>data78!AM127</f>
        <v>8.1628344202201646</v>
      </c>
      <c r="AN97" s="53">
        <f>(filter!L127-filter!AA127)*100</f>
        <v>6.9590585912126635</v>
      </c>
      <c r="AO97" s="53">
        <f>(filter!M127-filter!AB127)*100</f>
        <v>5.0853091159542174</v>
      </c>
      <c r="AP97" s="53">
        <f>RBA!O140</f>
        <v>136.71770101553878</v>
      </c>
      <c r="AQ97" s="53">
        <f>RBA!Q140</f>
        <v>0.77636666666666665</v>
      </c>
      <c r="AR97" s="53">
        <f>RBA!P140</f>
        <v>7.3143418341005025E-3</v>
      </c>
      <c r="AS97" s="53">
        <f>RBA!R140</f>
        <v>1.2880511785668285</v>
      </c>
      <c r="AT97" s="53">
        <f t="shared" si="9"/>
        <v>-4.9179182233904948</v>
      </c>
      <c r="AU97" s="53">
        <f t="shared" si="6"/>
        <v>0.25313036180488507</v>
      </c>
      <c r="AV97" s="53">
        <f>RBA!T140*100</f>
        <v>-11.422797089890935</v>
      </c>
      <c r="AW97" s="53">
        <f>RBA!U140*100</f>
        <v>16.415432310862144</v>
      </c>
      <c r="AX97" s="53">
        <f t="shared" si="7"/>
        <v>-11.25035221292068</v>
      </c>
      <c r="AY97" s="53">
        <f t="shared" si="8"/>
        <v>16.367071402610012</v>
      </c>
      <c r="AZ97" s="53">
        <f>filter2!O97</f>
        <v>11.40096320567784</v>
      </c>
      <c r="BA97" s="53">
        <f>filter2!AC97</f>
        <v>11.414307999734078</v>
      </c>
      <c r="BB97" s="53">
        <f>(filter2!O97-filter2!AC97)*100</f>
        <v>-1.3344794056237674</v>
      </c>
      <c r="BC97" s="53">
        <f>data78!AZ127</f>
        <v>2.5862623862908167</v>
      </c>
      <c r="BD97" s="53">
        <f>data78!BA127</f>
        <v>3.9202659627776804</v>
      </c>
    </row>
    <row r="98" spans="1:56">
      <c r="A98" s="31">
        <v>40086</v>
      </c>
      <c r="B98" s="53">
        <f>filter!E128</f>
        <v>3</v>
      </c>
      <c r="C98" s="53">
        <f>(RBA!B141-AVERAGE(RBA!$B$11:$B$192))</f>
        <v>-3.996699633699631</v>
      </c>
      <c r="D98" s="53">
        <f>(filter!E128-filter!AY128)</f>
        <v>-0.99654608911949794</v>
      </c>
      <c r="E98" s="52">
        <f>(filter!E128-filter!T128)</f>
        <v>-1.9110933399392236</v>
      </c>
      <c r="F98" s="52">
        <f>filter!F128</f>
        <v>3.2699999999999996</v>
      </c>
      <c r="G98" s="53">
        <f>(RBA!C141-AVERAGE(RBA!$C$11:$C$192))</f>
        <v>-3.9917061311704156</v>
      </c>
      <c r="H98" s="53">
        <f>(filter!F128-filter!AZ128)</f>
        <v>-0.87034537837517156</v>
      </c>
      <c r="I98" s="53">
        <f>(filter!F128-filter!U128)</f>
        <v>-1.8608073663701363</v>
      </c>
      <c r="J98" s="53">
        <f>data78!J128</f>
        <v>12.869026047293625</v>
      </c>
      <c r="K98" s="53">
        <f>data78!K128</f>
        <v>12.873917414585069</v>
      </c>
      <c r="L98" s="53">
        <f>(filter!B128-filter!Q128)*100</f>
        <v>-0.48913672914441264</v>
      </c>
      <c r="M98" s="53">
        <f>data78!M128</f>
        <v>12.26864360729167</v>
      </c>
      <c r="N98" s="53">
        <f>data78!N128</f>
        <v>12.281172572692219</v>
      </c>
      <c r="O98" s="53">
        <f>(filter!C128-filter!R128)*100</f>
        <v>-1.2528965400548486</v>
      </c>
      <c r="P98" s="53">
        <f>data78!P128</f>
        <v>4.4601444139378339</v>
      </c>
      <c r="Q98" s="53">
        <f>(filter!D128-filter!S128)*100</f>
        <v>-14.829350118135398</v>
      </c>
      <c r="R98" s="53">
        <f>data78!R128</f>
        <v>4.3919507396249342</v>
      </c>
      <c r="S98" s="53">
        <f>data78!S128</f>
        <v>-2.0010957486101377E-2</v>
      </c>
      <c r="T98" s="53">
        <f>filter!I128</f>
        <v>0.1105535867898287</v>
      </c>
      <c r="U98" s="53">
        <f>(filter!I128-AVERAGE(filter!$I$2:$I$179))</f>
        <v>-3.9830940214186201</v>
      </c>
      <c r="V98" s="53">
        <f>(filter!I128-filter!BA128)</f>
        <v>-2.7703480480596125</v>
      </c>
      <c r="W98" s="53">
        <f>(filter!I128-filter!X128)</f>
        <v>-3.3883759530432931</v>
      </c>
      <c r="X98" s="53">
        <f>data78!X128</f>
        <v>4.5411648560121787</v>
      </c>
      <c r="Y98" s="53">
        <f>data78!Y128</f>
        <v>1.1866235167206085E-2</v>
      </c>
      <c r="Z98" s="53">
        <f>filter!J128</f>
        <v>3.8564840769543958</v>
      </c>
      <c r="AA98" s="53">
        <f>(filter!J128-AVERAGE(filter!$J$2:$J$179))</f>
        <v>-0.17172447416347314</v>
      </c>
      <c r="AB98" s="53">
        <f>(filter!J128-filter!BB128)</f>
        <v>1.2645306895261559</v>
      </c>
      <c r="AC98" s="53">
        <f>(filter!J128-filter!Y128)</f>
        <v>1.0651023608638983</v>
      </c>
      <c r="AD98" s="53">
        <f>filter!K128</f>
        <v>0.125</v>
      </c>
      <c r="AE98" s="53">
        <f>(filter!K128-AVERAGE(filter!$K$2:$K$179))</f>
        <v>-4.6178293208478358</v>
      </c>
      <c r="AF98" s="53">
        <f>(filter!K128-filter!BC128)</f>
        <v>-1.9066145451987193</v>
      </c>
      <c r="AG98" s="53">
        <f>(filter!K128-filter!Z128)</f>
        <v>-1.1733513379883302</v>
      </c>
      <c r="AH98" s="53">
        <f>filter!O128</f>
        <v>0.15833333333333333</v>
      </c>
      <c r="AI98" s="53">
        <f>(filter!O128-AVERAGE(filter!$O$2:$O$179))</f>
        <v>-3.8093341766431914</v>
      </c>
      <c r="AJ98" s="53">
        <f>(filter!O128-filter!BD128)</f>
        <v>-1.4552555711499107</v>
      </c>
      <c r="AK98" s="53">
        <f>(filter!O128-filter!AD128)</f>
        <v>-0.91068668376057105</v>
      </c>
      <c r="AL98" s="53">
        <f>data78!AL128</f>
        <v>7.125871816006268</v>
      </c>
      <c r="AM98" s="53">
        <f>data78!AM128</f>
        <v>8.1750005846306486</v>
      </c>
      <c r="AN98" s="53">
        <f>(filter!L128-filter!AA128)*100</f>
        <v>5.7749734127551022</v>
      </c>
      <c r="AO98" s="53">
        <f>(filter!M128-filter!AB128)*100</f>
        <v>3.6256891326083007</v>
      </c>
      <c r="AP98" s="53">
        <f>RBA!O141</f>
        <v>145.91049288372082</v>
      </c>
      <c r="AQ98" s="53">
        <f>RBA!Q141</f>
        <v>0.84916666666666663</v>
      </c>
      <c r="AR98" s="53">
        <f>RBA!P141</f>
        <v>6.8535167021670012E-3</v>
      </c>
      <c r="AS98" s="53">
        <f>RBA!R141</f>
        <v>1.1776251226692838</v>
      </c>
      <c r="AT98" s="53">
        <f t="shared" si="9"/>
        <v>-4.9829933712684493</v>
      </c>
      <c r="AU98" s="53">
        <f t="shared" si="6"/>
        <v>0.16349980255336699</v>
      </c>
      <c r="AV98" s="53">
        <f>RBA!T141*100</f>
        <v>-6.5075147877954542</v>
      </c>
      <c r="AW98" s="53">
        <f>RBA!U141*100</f>
        <v>8.9630559251518118</v>
      </c>
      <c r="AX98" s="53">
        <f t="shared" ref="AX98:AX129" si="10">AV98-AVERAGE($AV$2:$AV$149)</f>
        <v>-6.3350699108251982</v>
      </c>
      <c r="AY98" s="53">
        <f t="shared" ref="AY98:AY129" si="11">AW98-AVERAGE($AW$2:$AW$149)</f>
        <v>8.9146950168996799</v>
      </c>
      <c r="AZ98" s="53">
        <f>filter2!O98</f>
        <v>11.423839574027376</v>
      </c>
      <c r="BA98" s="53">
        <f>filter2!AC98</f>
        <v>11.423025613921091</v>
      </c>
      <c r="BB98" s="53">
        <f>(filter2!O98-filter2!AC98)*100</f>
        <v>8.139601062850943E-2</v>
      </c>
      <c r="BC98" s="53">
        <f>data78!AZ128</f>
        <v>2.5847069599940893</v>
      </c>
      <c r="BD98" s="53">
        <f>data78!BA128</f>
        <v>-0.15554262967274468</v>
      </c>
    </row>
    <row r="99" spans="1:56">
      <c r="A99" s="31">
        <v>40178</v>
      </c>
      <c r="B99" s="53">
        <f>filter!E129</f>
        <v>3.4759999999999995</v>
      </c>
      <c r="C99" s="53">
        <f>(RBA!B142-AVERAGE(RBA!$B$11:$B$192))</f>
        <v>-3.5206996336996315</v>
      </c>
      <c r="D99" s="53">
        <f>(filter!E129-filter!AY129)</f>
        <v>-0.44152394737616829</v>
      </c>
      <c r="E99" s="52">
        <f>(filter!E129-filter!T129)</f>
        <v>-1.322240104488579</v>
      </c>
      <c r="F99" s="52">
        <f>filter!F129</f>
        <v>3.9530158730158731</v>
      </c>
      <c r="G99" s="53">
        <f>(RBA!C142-AVERAGE(RBA!$C$11:$C$192))</f>
        <v>-3.3086902581545421</v>
      </c>
      <c r="H99" s="53">
        <f>(filter!F129-filter!AZ129)</f>
        <v>-0.10586148460690348</v>
      </c>
      <c r="I99" s="53">
        <f>(filter!F129-filter!U129)</f>
        <v>-1.0598486227695409</v>
      </c>
      <c r="J99" s="53">
        <f>data78!J129</f>
        <v>12.876537005015088</v>
      </c>
      <c r="K99" s="53">
        <f>data78!K129</f>
        <v>12.880555142320153</v>
      </c>
      <c r="L99" s="53">
        <f>(filter!B129-filter!Q129)*100</f>
        <v>-0.40181373050653946</v>
      </c>
      <c r="M99" s="53">
        <f>data78!M129</f>
        <v>12.281750456270837</v>
      </c>
      <c r="N99" s="53">
        <f>data78!N129</f>
        <v>12.288574833395696</v>
      </c>
      <c r="O99" s="53">
        <f>(filter!C129-filter!R129)*100</f>
        <v>-0.68243771248592822</v>
      </c>
      <c r="P99" s="53">
        <f>data78!P129</f>
        <v>4.5020294270685781</v>
      </c>
      <c r="Q99" s="53">
        <f>(filter!D129-filter!S129)*100</f>
        <v>-11.709935122830917</v>
      </c>
      <c r="R99" s="53">
        <f>data78!R129</f>
        <v>4.4065702234463968</v>
      </c>
      <c r="S99" s="53">
        <f>data78!S129</f>
        <v>-1.2382635528330077E-2</v>
      </c>
      <c r="T99" s="53">
        <f>filter!I129</f>
        <v>5.8477935285852238</v>
      </c>
      <c r="U99" s="53">
        <f>(filter!I129-AVERAGE(filter!$I$2:$I$179))</f>
        <v>1.7541459203767751</v>
      </c>
      <c r="V99" s="53">
        <f>(filter!I129-filter!BA129)</f>
        <v>2.9992317863586893</v>
      </c>
      <c r="W99" s="53">
        <f>(filter!I129-filter!X129)</f>
        <v>2.4795020564064663</v>
      </c>
      <c r="X99" s="53">
        <f>data78!X129</f>
        <v>4.5464811896394117</v>
      </c>
      <c r="Y99" s="53">
        <f>data78!Y129</f>
        <v>2.0562770562770449E-2</v>
      </c>
      <c r="Z99" s="53">
        <f>filter!J129</f>
        <v>2.1265334508931155</v>
      </c>
      <c r="AA99" s="53">
        <f>(filter!J129-AVERAGE(filter!$J$2:$J$179))</f>
        <v>-1.9016751002247534</v>
      </c>
      <c r="AB99" s="53">
        <f>(filter!J129-filter!BB129)</f>
        <v>-0.42711979883673434</v>
      </c>
      <c r="AC99" s="53">
        <f>(filter!J129-filter!Y129)</f>
        <v>-0.63725807147679836</v>
      </c>
      <c r="AD99" s="53">
        <f>filter!K129</f>
        <v>0.125</v>
      </c>
      <c r="AE99" s="53">
        <f>(filter!K129-AVERAGE(filter!$K$2:$K$179))</f>
        <v>-4.6178293208478358</v>
      </c>
      <c r="AF99" s="53">
        <f>(filter!K129-filter!BC129)</f>
        <v>-1.8343154845147431</v>
      </c>
      <c r="AG99" s="53">
        <f>(filter!K129-filter!Z129)</f>
        <v>-0.99533007762386716</v>
      </c>
      <c r="AH99" s="53">
        <f>filter!O129</f>
        <v>0.15833333333333333</v>
      </c>
      <c r="AI99" s="53">
        <f>(filter!O129-AVERAGE(filter!$O$2:$O$179))</f>
        <v>-3.8093341766431914</v>
      </c>
      <c r="AJ99" s="53">
        <f>(filter!O129-filter!BD129)</f>
        <v>-1.3924801416700898</v>
      </c>
      <c r="AK99" s="53">
        <f>(filter!O129-filter!AD129)</f>
        <v>-0.80400088739837428</v>
      </c>
      <c r="AL99" s="53">
        <f>data78!AL129</f>
        <v>7.1167276923561618</v>
      </c>
      <c r="AM99" s="53">
        <f>data78!AM129</f>
        <v>8.1730835438791463</v>
      </c>
      <c r="AN99" s="53">
        <f>(filter!L129-filter!AA129)*100</f>
        <v>2.9124268268114761</v>
      </c>
      <c r="AO99" s="53">
        <f>(filter!M129-filter!AB129)*100</f>
        <v>0.84978056859608131</v>
      </c>
      <c r="AP99" s="53">
        <f>RBA!O142</f>
        <v>155.47164248131278</v>
      </c>
      <c r="AQ99" s="53">
        <f>RBA!Q142</f>
        <v>0.91026666666666667</v>
      </c>
      <c r="AR99" s="53">
        <f>RBA!P142</f>
        <v>6.4320411365062728E-3</v>
      </c>
      <c r="AS99" s="53">
        <f>RBA!R142</f>
        <v>1.098579170938919</v>
      </c>
      <c r="AT99" s="53">
        <f t="shared" si="9"/>
        <v>-5.0464633515248236</v>
      </c>
      <c r="AU99" s="53">
        <f t="shared" si="6"/>
        <v>9.4017682106121492E-2</v>
      </c>
      <c r="AV99" s="53">
        <f>RBA!T142*100</f>
        <v>-6.3469980256374292</v>
      </c>
      <c r="AW99" s="53">
        <f>RBA!U142*100</f>
        <v>6.9482120447245403</v>
      </c>
      <c r="AX99" s="53">
        <f t="shared" si="10"/>
        <v>-6.1745531486671732</v>
      </c>
      <c r="AY99" s="53">
        <f t="shared" si="11"/>
        <v>6.8998511364724076</v>
      </c>
      <c r="AZ99" s="53">
        <f>filter2!O99</f>
        <v>11.449442386656875</v>
      </c>
      <c r="BA99" s="53">
        <f>filter2!AC99</f>
        <v>11.431321856698746</v>
      </c>
      <c r="BB99" s="53">
        <f>(filter2!O99-filter2!AC99)*100</f>
        <v>1.8120529958128628</v>
      </c>
      <c r="BC99" s="53">
        <f>data78!AZ129</f>
        <v>2.57024650271675</v>
      </c>
      <c r="BD99" s="53">
        <f>data78!BA129</f>
        <v>-1.4460457277339245</v>
      </c>
    </row>
    <row r="100" spans="1:56">
      <c r="A100" s="31">
        <v>40268</v>
      </c>
      <c r="B100" s="53">
        <f>filter!E130</f>
        <v>3.8260000000000001</v>
      </c>
      <c r="C100" s="53">
        <f>(RBA!B143-AVERAGE(RBA!$B$11:$B$192))</f>
        <v>-3.1706996336996309</v>
      </c>
      <c r="D100" s="53">
        <f>(filter!E130-filter!AY130)</f>
        <v>-1.2501805632837648E-2</v>
      </c>
      <c r="E100" s="52">
        <f>(filter!E130-filter!T130)</f>
        <v>-0.86107021442284681</v>
      </c>
      <c r="F100" s="52">
        <f>filter!F130</f>
        <v>4.2300000000000004</v>
      </c>
      <c r="G100" s="53">
        <f>(RBA!C143-AVERAGE(RBA!$C$11:$C$192))</f>
        <v>-3.0317061311704148</v>
      </c>
      <c r="H100" s="53">
        <f>(filter!F130-filter!AZ130)</f>
        <v>0.25259066312961842</v>
      </c>
      <c r="I100" s="53">
        <f>(filter!F130-filter!U130)</f>
        <v>-0.6657555158435482</v>
      </c>
      <c r="J100" s="53">
        <f>data78!J130</f>
        <v>12.880892909397234</v>
      </c>
      <c r="K100" s="53">
        <f>data78!K130</f>
        <v>12.887205434130481</v>
      </c>
      <c r="L100" s="53">
        <f>(filter!B130-filter!Q130)*100</f>
        <v>-0.63125247332465051</v>
      </c>
      <c r="M100" s="53">
        <f>data78!M130</f>
        <v>12.286527575920557</v>
      </c>
      <c r="N100" s="53">
        <f>data78!N130</f>
        <v>12.295910543006052</v>
      </c>
      <c r="O100" s="53">
        <f>(filter!C130-filter!R130)*100</f>
        <v>-0.93829670854947977</v>
      </c>
      <c r="P100" s="53">
        <f>data78!P130</f>
        <v>4.5601728200573559</v>
      </c>
      <c r="Q100" s="53">
        <f>(filter!D130-filter!S130)*100</f>
        <v>-6.8766529930160303</v>
      </c>
      <c r="R100" s="53">
        <f>data78!R130</f>
        <v>4.4251437201739847</v>
      </c>
      <c r="S100" s="53">
        <f>data78!S130</f>
        <v>1.1932924806140832E-2</v>
      </c>
      <c r="T100" s="53">
        <f>filter!I130</f>
        <v>7.4293986910350984</v>
      </c>
      <c r="U100" s="53">
        <f>(filter!I130-AVERAGE(filter!$I$2:$I$179))</f>
        <v>3.3357510828266497</v>
      </c>
      <c r="V100" s="53">
        <f>(filter!I130-filter!BA130)</f>
        <v>4.6131768414314704</v>
      </c>
      <c r="W100" s="53">
        <f>(filter!I130-filter!X130)</f>
        <v>4.2006324788513654</v>
      </c>
      <c r="X100" s="53">
        <f>data78!X130</f>
        <v>4.5559799417973199</v>
      </c>
      <c r="Y100" s="53">
        <f>data78!Y130</f>
        <v>2.9189189189189113E-2</v>
      </c>
      <c r="Z100" s="53">
        <f>filter!J130</f>
        <v>3.7995008631631619</v>
      </c>
      <c r="AA100" s="53">
        <f>(filter!J130-AVERAGE(filter!$J$2:$J$179))</f>
        <v>-0.22870768795470697</v>
      </c>
      <c r="AB100" s="53">
        <f>(filter!J130-filter!BB130)</f>
        <v>1.2841477511317021</v>
      </c>
      <c r="AC100" s="53">
        <f>(filter!J130-filter!Y130)</f>
        <v>1.0647038446445465</v>
      </c>
      <c r="AD100" s="53">
        <f>filter!K130</f>
        <v>0.125</v>
      </c>
      <c r="AE100" s="53">
        <f>(filter!K130-AVERAGE(filter!$K$2:$K$179))</f>
        <v>-4.6178293208478358</v>
      </c>
      <c r="AF100" s="53">
        <f>(filter!K130-filter!BC130)</f>
        <v>-1.762016423830767</v>
      </c>
      <c r="AG100" s="53">
        <f>(filter!K130-filter!Z130)</f>
        <v>-0.82962054408779029</v>
      </c>
      <c r="AH100" s="53">
        <f>filter!O130</f>
        <v>0.15833333333333333</v>
      </c>
      <c r="AI100" s="53">
        <f>(filter!O130-AVERAGE(filter!$O$2:$O$179))</f>
        <v>-3.8093341766431914</v>
      </c>
      <c r="AJ100" s="53">
        <f>(filter!O130-filter!BD130)</f>
        <v>-1.329704712190269</v>
      </c>
      <c r="AK100" s="53">
        <f>(filter!O130-filter!AD130)</f>
        <v>-0.70517628782604624</v>
      </c>
      <c r="AL100" s="53">
        <f>data78!AL130</f>
        <v>7.1064069375603971</v>
      </c>
      <c r="AM100" s="53">
        <f>data78!AM130</f>
        <v>8.1855043361633175</v>
      </c>
      <c r="AN100" s="53">
        <f>(filter!L130-filter!AA130)*100</f>
        <v>-3.265819667941372E-2</v>
      </c>
      <c r="AO100" s="53">
        <f>(filter!M130-filter!AB130)*100</f>
        <v>-0.40432684461624291</v>
      </c>
      <c r="AP100" s="53">
        <f>RBA!O143</f>
        <v>156.2554402751465</v>
      </c>
      <c r="AQ100" s="53">
        <f>RBA!Q143</f>
        <v>0.89890000000000014</v>
      </c>
      <c r="AR100" s="53">
        <f>RBA!P143</f>
        <v>6.3997771740882991E-3</v>
      </c>
      <c r="AS100" s="53">
        <f>RBA!R143</f>
        <v>1.1124707976415618</v>
      </c>
      <c r="AT100" s="53">
        <f t="shared" si="9"/>
        <v>-5.0514921057713247</v>
      </c>
      <c r="AU100" s="53">
        <f t="shared" si="6"/>
        <v>0.10658348540278331</v>
      </c>
      <c r="AV100" s="53">
        <f>RBA!T143*100</f>
        <v>-0.50287542465010659</v>
      </c>
      <c r="AW100" s="53">
        <f>RBA!U143*100</f>
        <v>-1.2565803296661779</v>
      </c>
      <c r="AX100" s="53">
        <f t="shared" si="10"/>
        <v>-0.33043054767985097</v>
      </c>
      <c r="AY100" s="53">
        <f t="shared" si="11"/>
        <v>-1.3049412379183107</v>
      </c>
      <c r="AZ100" s="53">
        <f>filter2!O100</f>
        <v>11.485232530913478</v>
      </c>
      <c r="BA100" s="53">
        <f>filter2!AC100</f>
        <v>11.439140619362121</v>
      </c>
      <c r="BB100" s="53">
        <f>(filter2!O100-filter2!AC100)*100</f>
        <v>4.6091911551357612</v>
      </c>
      <c r="BC100" s="53">
        <f>data78!AZ130</f>
        <v>2.5504269957630772</v>
      </c>
      <c r="BD100" s="53">
        <f>data78!BA130</f>
        <v>-1.981950695367285</v>
      </c>
    </row>
    <row r="101" spans="1:56">
      <c r="A101" s="31">
        <v>40359</v>
      </c>
      <c r="B101" s="53">
        <f>filter!E131</f>
        <v>4.3993333333333338</v>
      </c>
      <c r="C101" s="53">
        <f>(RBA!B144-AVERAGE(RBA!$B$11:$B$192))</f>
        <v>-2.5973663003662972</v>
      </c>
      <c r="D101" s="53">
        <f>(filter!E131-filter!AY131)</f>
        <v>0.63985366944382616</v>
      </c>
      <c r="E101" s="52">
        <f>(filter!E131-filter!T131)</f>
        <v>-0.17782333309190967</v>
      </c>
      <c r="F101" s="52">
        <f>filter!F131</f>
        <v>4.7458333333333336</v>
      </c>
      <c r="G101" s="53">
        <f>(RBA!C144-AVERAGE(RBA!$C$11:$C$192))</f>
        <v>-2.5158727978370816</v>
      </c>
      <c r="H101" s="53">
        <f>(filter!F131-filter!AZ131)</f>
        <v>0.84989201721534613</v>
      </c>
      <c r="I101" s="53">
        <f>(filter!F131-filter!U131)</f>
        <v>-3.3182598447381473E-2</v>
      </c>
      <c r="J101" s="53">
        <f>data78!J131</f>
        <v>12.887595019083932</v>
      </c>
      <c r="K101" s="53">
        <f>data78!K131</f>
        <v>12.893879774748061</v>
      </c>
      <c r="L101" s="53">
        <f>(filter!B131-filter!Q131)*100</f>
        <v>-0.62847556641294489</v>
      </c>
      <c r="M101" s="53">
        <f>data78!M131</f>
        <v>12.301041858120875</v>
      </c>
      <c r="N101" s="53">
        <f>data78!N131</f>
        <v>12.303177722305985</v>
      </c>
      <c r="O101" s="53">
        <f>(filter!C131-filter!R131)*100</f>
        <v>-0.21358641851101368</v>
      </c>
      <c r="P101" s="53">
        <f>data78!P131</f>
        <v>4.6662652853479019</v>
      </c>
      <c r="Q101" s="53">
        <f>(filter!D131-filter!S131)*100</f>
        <v>2.8590620713480064</v>
      </c>
      <c r="R101" s="53">
        <f>data78!R131</f>
        <v>4.4531401244443165</v>
      </c>
      <c r="S101" s="53">
        <f>data78!S131</f>
        <v>6.3394094635322418E-2</v>
      </c>
      <c r="T101" s="53">
        <f>filter!I131</f>
        <v>11.198561708132601</v>
      </c>
      <c r="U101" s="53">
        <f>(filter!I131-AVERAGE(filter!$I$2:$I$179))</f>
        <v>7.1049140999241525</v>
      </c>
      <c r="V101" s="53">
        <f>(filter!I131-filter!BA131)</f>
        <v>8.4146797511518798</v>
      </c>
      <c r="W101" s="53">
        <f>(filter!I131-filter!X131)</f>
        <v>8.1238894570273903</v>
      </c>
      <c r="X101" s="53">
        <f>data78!X131</f>
        <v>4.5622626849768144</v>
      </c>
      <c r="Y101" s="53">
        <f>data78!Y131</f>
        <v>3.1216361679224924E-2</v>
      </c>
      <c r="Z101" s="53">
        <f>filter!J131</f>
        <v>2.5130972717980837</v>
      </c>
      <c r="AA101" s="53">
        <f>(filter!J131-AVERAGE(filter!$J$2:$J$179))</f>
        <v>-1.5151112793197852</v>
      </c>
      <c r="AB101" s="53">
        <f>(filter!J131-filter!BB131)</f>
        <v>3.6044297465013919E-2</v>
      </c>
      <c r="AC101" s="53">
        <f>(filter!J131-filter!Y131)</f>
        <v>-0.19031921302332178</v>
      </c>
      <c r="AD101" s="53">
        <f>filter!K131</f>
        <v>0.125</v>
      </c>
      <c r="AE101" s="53">
        <f>(filter!K131-AVERAGE(filter!$K$2:$K$179))</f>
        <v>-4.6178293208478358</v>
      </c>
      <c r="AF101" s="53">
        <f>(filter!K131-filter!BC131)</f>
        <v>-1.6897173631467908</v>
      </c>
      <c r="AG101" s="53">
        <f>(filter!K131-filter!Z131)</f>
        <v>-0.67753014112111509</v>
      </c>
      <c r="AH101" s="53">
        <f>filter!O131</f>
        <v>0.18611111111111112</v>
      </c>
      <c r="AI101" s="53">
        <f>(filter!O131-AVERAGE(filter!$O$2:$O$179))</f>
        <v>-3.7815563988654137</v>
      </c>
      <c r="AJ101" s="53">
        <f>(filter!O131-filter!BD131)</f>
        <v>-1.2391515049326702</v>
      </c>
      <c r="AK101" s="53">
        <f>(filter!O131-filter!AD131)</f>
        <v>-0.58725189829261848</v>
      </c>
      <c r="AL101" s="53">
        <f>data78!AL131</f>
        <v>7.1184893502127693</v>
      </c>
      <c r="AM101" s="53">
        <f>data78!AM131</f>
        <v>8.2079210551549959</v>
      </c>
      <c r="AN101" s="53">
        <f>(filter!L131-filter!AA131)*100</f>
        <v>-0.71352673517663945</v>
      </c>
      <c r="AO101" s="53">
        <f>(filter!M131-filter!AB131)*100</f>
        <v>-0.57536894100032043</v>
      </c>
      <c r="AP101" s="53">
        <f>RBA!O144</f>
        <v>154.66079457589206</v>
      </c>
      <c r="AQ101" s="53">
        <f>RBA!Q144</f>
        <v>0.87709999999999999</v>
      </c>
      <c r="AR101" s="53">
        <f>RBA!P144</f>
        <v>6.4657627212001681E-3</v>
      </c>
      <c r="AS101" s="53">
        <f>RBA!R144</f>
        <v>1.1401208528103979</v>
      </c>
      <c r="AT101" s="53">
        <f t="shared" si="9"/>
        <v>-5.0412342967332684</v>
      </c>
      <c r="AU101" s="53">
        <f t="shared" si="6"/>
        <v>0.1311342680248011</v>
      </c>
      <c r="AV101" s="53">
        <f>RBA!T144*100</f>
        <v>1.0257809038056287</v>
      </c>
      <c r="AW101" s="53">
        <f>RBA!U144*100</f>
        <v>-2.4550782622017846</v>
      </c>
      <c r="AX101" s="53">
        <f t="shared" si="10"/>
        <v>1.1982257807758843</v>
      </c>
      <c r="AY101" s="53">
        <f t="shared" si="11"/>
        <v>-2.5034391704539174</v>
      </c>
      <c r="AZ101" s="53">
        <f>filter2!O101</f>
        <v>11.47512494286806</v>
      </c>
      <c r="BA101" s="53">
        <f>filter2!AC101</f>
        <v>11.446437118537514</v>
      </c>
      <c r="BB101" s="53">
        <f>(filter2!O101-filter2!AC101)*100</f>
        <v>2.8687824330546619</v>
      </c>
      <c r="BC101" s="53">
        <f>data78!AZ131</f>
        <v>2.5562266652359549</v>
      </c>
      <c r="BD101" s="53">
        <f>data78!BA131</f>
        <v>0.57996694728776887</v>
      </c>
    </row>
    <row r="102" spans="1:56">
      <c r="A102" s="31">
        <v>40451</v>
      </c>
      <c r="B102" s="53">
        <f>filter!E132</f>
        <v>4.5</v>
      </c>
      <c r="C102" s="53">
        <f>(RBA!B145-AVERAGE(RBA!$B$11:$B$192))</f>
        <v>-2.496699633699631</v>
      </c>
      <c r="D102" s="53">
        <f>(filter!E132-filter!AY132)</f>
        <v>0.8195424778538225</v>
      </c>
      <c r="E102" s="52">
        <f>(filter!E132-filter!T132)</f>
        <v>3.2465711705032874E-2</v>
      </c>
      <c r="F102" s="52">
        <f>filter!F132</f>
        <v>4.7991666666666672</v>
      </c>
      <c r="G102" s="53">
        <f>(RBA!C145-AVERAGE(RBA!$C$11:$C$192))</f>
        <v>-2.4625394645037479</v>
      </c>
      <c r="H102" s="53">
        <f>(filter!F132-filter!AZ132)</f>
        <v>0.98469337130107615</v>
      </c>
      <c r="I102" s="53">
        <f>(filter!F132-filter!U132)</f>
        <v>0.13740151503098463</v>
      </c>
      <c r="J102" s="53">
        <f>data78!J132</f>
        <v>12.894611725082425</v>
      </c>
      <c r="K102" s="53">
        <f>data78!K132</f>
        <v>12.900585703576938</v>
      </c>
      <c r="L102" s="53">
        <f>(filter!B132-filter!Q132)*100</f>
        <v>-0.5973978494512977</v>
      </c>
      <c r="M102" s="53">
        <f>data78!M132</f>
        <v>12.311018075051669</v>
      </c>
      <c r="N102" s="53">
        <f>data78!N132</f>
        <v>12.310368527723773</v>
      </c>
      <c r="O102" s="53">
        <f>(filter!C132-filter!R132)*100</f>
        <v>6.4954732789601621E-2</v>
      </c>
      <c r="P102" s="53">
        <f>data78!P132</f>
        <v>4.6839813664123815</v>
      </c>
      <c r="Q102" s="53">
        <f>(filter!D132-filter!S132)*100</f>
        <v>3.8884588812639898</v>
      </c>
      <c r="R102" s="53">
        <f>data78!R132</f>
        <v>4.4606835543000463</v>
      </c>
      <c r="S102" s="53">
        <f>data78!S132</f>
        <v>7.1149975357145179E-2</v>
      </c>
      <c r="T102" s="53">
        <f>filter!I132</f>
        <v>3.0173719422919052</v>
      </c>
      <c r="U102" s="53">
        <f>(filter!I132-AVERAGE(filter!$I$2:$I$179))</f>
        <v>-1.0762756659165436</v>
      </c>
      <c r="V102" s="53">
        <f>(filter!I132-filter!BA132)</f>
        <v>0.2658298779340913</v>
      </c>
      <c r="W102" s="53">
        <f>(filter!I132-filter!X132)</f>
        <v>0.11441846679227208</v>
      </c>
      <c r="X102" s="53">
        <f>data78!X132</f>
        <v>4.5695430083449402</v>
      </c>
      <c r="Y102" s="53">
        <f>data78!Y132</f>
        <v>2.8784648187633266E-2</v>
      </c>
      <c r="Z102" s="53">
        <f>filter!J132</f>
        <v>2.9121293472501293</v>
      </c>
      <c r="AA102" s="53">
        <f>(filter!J132-AVERAGE(filter!$J$2:$J$179))</f>
        <v>-1.1160792038677396</v>
      </c>
      <c r="AB102" s="53">
        <f>(filter!J132-filter!BB132)</f>
        <v>0.4733765106154495</v>
      </c>
      <c r="AC102" s="53">
        <f>(filter!J132-filter!Y132)</f>
        <v>0.24279570578414011</v>
      </c>
      <c r="AD102" s="53">
        <f>filter!K132</f>
        <v>0.125</v>
      </c>
      <c r="AE102" s="53">
        <f>(filter!K132-AVERAGE(filter!$K$2:$K$179))</f>
        <v>-4.6178293208478358</v>
      </c>
      <c r="AF102" s="53">
        <f>(filter!K132-filter!BC132)</f>
        <v>-1.6174183024628146</v>
      </c>
      <c r="AG102" s="53">
        <f>(filter!K132-filter!Z132)</f>
        <v>-0.5398477596248018</v>
      </c>
      <c r="AH102" s="53">
        <f>filter!O132</f>
        <v>0.3527777777777778</v>
      </c>
      <c r="AI102" s="53">
        <f>(filter!O132-AVERAGE(filter!$O$2:$O$179))</f>
        <v>-3.6148897321987468</v>
      </c>
      <c r="AJ102" s="53">
        <f>(filter!O132-filter!BD132)</f>
        <v>-1.0097094087861826</v>
      </c>
      <c r="AK102" s="53">
        <f>(filter!O132-filter!AD132)</f>
        <v>-0.33949266353389768</v>
      </c>
      <c r="AL102" s="53">
        <f>data78!AL132</f>
        <v>7.1559074904993851</v>
      </c>
      <c r="AM102" s="53">
        <f>data78!AM132</f>
        <v>8.2312134025905301</v>
      </c>
      <c r="AN102" s="53">
        <f>(filter!L132-filter!AA132)*100</f>
        <v>1.1518727044653509</v>
      </c>
      <c r="AO102" s="53">
        <f>(filter!M132-filter!AB132)*100</f>
        <v>-0.57966804379763204</v>
      </c>
      <c r="AP102" s="53">
        <f>RBA!O145</f>
        <v>154.92529285291866</v>
      </c>
      <c r="AQ102" s="53">
        <f>RBA!Q145</f>
        <v>0.91903333333333326</v>
      </c>
      <c r="AR102" s="53">
        <f>RBA!P145</f>
        <v>6.4547239613700095E-3</v>
      </c>
      <c r="AS102" s="53">
        <f>RBA!R145</f>
        <v>1.0880998150230314</v>
      </c>
      <c r="AT102" s="53">
        <f t="shared" si="9"/>
        <v>-5.0429430191347091</v>
      </c>
      <c r="AU102" s="53">
        <f t="shared" si="6"/>
        <v>8.443288597484376E-2</v>
      </c>
      <c r="AV102" s="53">
        <f>RBA!T145*100</f>
        <v>-0.17087224014407099</v>
      </c>
      <c r="AW102" s="53">
        <f>RBA!U145*100</f>
        <v>4.6701382049957276</v>
      </c>
      <c r="AX102" s="53">
        <f t="shared" si="10"/>
        <v>1.5726368261846368E-3</v>
      </c>
      <c r="AY102" s="53">
        <f t="shared" si="11"/>
        <v>4.6217772967435948</v>
      </c>
      <c r="AZ102" s="53">
        <f>filter2!O102</f>
        <v>11.472987454620812</v>
      </c>
      <c r="BA102" s="53">
        <f>filter2!AC102</f>
        <v>11.453195378295943</v>
      </c>
      <c r="BB102" s="53">
        <f>(filter2!O102-filter2!AC102)*100</f>
        <v>1.9792076324868901</v>
      </c>
      <c r="BC102" s="53">
        <f>data78!AZ132</f>
        <v>2.5863644821544449</v>
      </c>
      <c r="BD102" s="53">
        <f>data78!BA132</f>
        <v>3.0137816918490046</v>
      </c>
    </row>
    <row r="103" spans="1:56">
      <c r="A103" s="31">
        <v>40543</v>
      </c>
      <c r="B103" s="53">
        <f>filter!E133</f>
        <v>4.6593333333333335</v>
      </c>
      <c r="C103" s="53">
        <f>(RBA!B146-AVERAGE(RBA!$B$11:$B$192))</f>
        <v>-2.3373663003662974</v>
      </c>
      <c r="D103" s="53">
        <f>(filter!E133-filter!AY133)</f>
        <v>1.0578979529304862</v>
      </c>
      <c r="E103" s="52">
        <f>(filter!E133-filter!T133)</f>
        <v>0.30220656508530297</v>
      </c>
      <c r="F103" s="52">
        <f>filter!F133</f>
        <v>4.95</v>
      </c>
      <c r="G103" s="53">
        <f>(RBA!C146-AVERAGE(RBA!$C$11:$C$192))</f>
        <v>-2.311706131170415</v>
      </c>
      <c r="H103" s="53">
        <f>(filter!F133-filter!AZ133)</f>
        <v>1.2169947253868036</v>
      </c>
      <c r="I103" s="53">
        <f>(filter!F133-filter!U133)</f>
        <v>0.40689815567681098</v>
      </c>
      <c r="J103" s="53">
        <f>data78!J133</f>
        <v>12.90337368685258</v>
      </c>
      <c r="K103" s="53">
        <f>data78!K133</f>
        <v>12.907326832048858</v>
      </c>
      <c r="L103" s="53">
        <f>(filter!B133-filter!Q133)*100</f>
        <v>-0.3953145196277319</v>
      </c>
      <c r="M103" s="53">
        <f>data78!M133</f>
        <v>12.322249948242723</v>
      </c>
      <c r="N103" s="53">
        <f>data78!N133</f>
        <v>12.317473780772566</v>
      </c>
      <c r="O103" s="53">
        <f>(filter!C133-filter!R133)*100</f>
        <v>0.47761674701565227</v>
      </c>
      <c r="P103" s="53">
        <f>data78!P133</f>
        <v>4.7104306966455844</v>
      </c>
      <c r="Q103" s="53">
        <f>(filter!D133-filter!S133)*100</f>
        <v>5.9445083262028575</v>
      </c>
      <c r="R103" s="53">
        <f>data78!R133</f>
        <v>4.4706684313160805</v>
      </c>
      <c r="S103" s="53">
        <f>data78!S133</f>
        <v>6.619710256615785E-2</v>
      </c>
      <c r="T103" s="53">
        <f>filter!I133</f>
        <v>3.9939508064137574</v>
      </c>
      <c r="U103" s="53">
        <f>(filter!I133-AVERAGE(filter!$I$2:$I$179))</f>
        <v>-9.9696801794691314E-2</v>
      </c>
      <c r="V103" s="53">
        <f>(filter!I133-filter!BA133)</f>
        <v>1.2747486346788501</v>
      </c>
      <c r="W103" s="53">
        <f>(filter!I133-filter!X133)</f>
        <v>1.2783196035796722</v>
      </c>
      <c r="X103" s="53">
        <f>data78!X133</f>
        <v>4.5736795188967205</v>
      </c>
      <c r="Y103" s="53">
        <f>data78!Y133</f>
        <v>2.7571580063626921E-2</v>
      </c>
      <c r="Z103" s="53">
        <f>filter!J133</f>
        <v>1.6546042207121101</v>
      </c>
      <c r="AA103" s="53">
        <f>(filter!J133-AVERAGE(filter!$J$2:$J$179))</f>
        <v>-2.373604330405759</v>
      </c>
      <c r="AB103" s="53">
        <f>(filter!J133-filter!BB133)</f>
        <v>-0.74584847822417966</v>
      </c>
      <c r="AC103" s="53">
        <f>(filter!J133-filter!Y133)</f>
        <v>-0.97750903841981995</v>
      </c>
      <c r="AD103" s="53">
        <f>filter!K133</f>
        <v>0.125</v>
      </c>
      <c r="AE103" s="53">
        <f>(filter!K133-AVERAGE(filter!$K$2:$K$179))</f>
        <v>-4.6178293208478358</v>
      </c>
      <c r="AF103" s="53">
        <f>(filter!K133-filter!BC133)</f>
        <v>-1.5451192417788366</v>
      </c>
      <c r="AG103" s="53">
        <f>(filter!K133-filter!Z133)</f>
        <v>-0.41693883416160948</v>
      </c>
      <c r="AH103" s="53">
        <f>filter!O133</f>
        <v>0.39166666666666666</v>
      </c>
      <c r="AI103" s="53">
        <f>(filter!O133-AVERAGE(filter!$O$2:$O$179))</f>
        <v>-3.576000843309858</v>
      </c>
      <c r="AJ103" s="53">
        <f>(filter!O133-filter!BD133)</f>
        <v>-0.90804509041747306</v>
      </c>
      <c r="AK103" s="53">
        <f>(filter!O133-filter!AD133)</f>
        <v>-0.22857427362703514</v>
      </c>
      <c r="AL103" s="53">
        <f>data78!AL133</f>
        <v>7.1729900350284526</v>
      </c>
      <c r="AM103" s="53">
        <f>data78!AM133</f>
        <v>8.2611449190118176</v>
      </c>
      <c r="AN103" s="53">
        <f>(filter!L133-filter!AA133)*100</f>
        <v>0.98564921181223397</v>
      </c>
      <c r="AO103" s="53">
        <f>(filter!M133-filter!AB133)*100</f>
        <v>0.15519700989372609</v>
      </c>
      <c r="AP103" s="53">
        <f>RBA!O146</f>
        <v>163.884128108624</v>
      </c>
      <c r="AQ103" s="53">
        <f>RBA!Q146</f>
        <v>0.98473333333333335</v>
      </c>
      <c r="AR103" s="53">
        <f>RBA!P146</f>
        <v>6.1018721674937935E-3</v>
      </c>
      <c r="AS103" s="53">
        <f>RBA!R146</f>
        <v>1.0155033511610587</v>
      </c>
      <c r="AT103" s="53">
        <f t="shared" si="9"/>
        <v>-5.0991596421870407</v>
      </c>
      <c r="AU103" s="53">
        <f t="shared" si="6"/>
        <v>1.5384402043747226E-2</v>
      </c>
      <c r="AV103" s="53">
        <f>RBA!T146*100</f>
        <v>-5.6216623052331549</v>
      </c>
      <c r="AW103" s="53">
        <f>RBA!U146*100</f>
        <v>6.9048483931096545</v>
      </c>
      <c r="AX103" s="53">
        <f t="shared" si="10"/>
        <v>-5.4492174282628989</v>
      </c>
      <c r="AY103" s="53">
        <f t="shared" si="11"/>
        <v>6.8564874848575217</v>
      </c>
      <c r="AZ103" s="53">
        <f>filter2!O103</f>
        <v>11.477832859443847</v>
      </c>
      <c r="BA103" s="53">
        <f>filter2!AC103</f>
        <v>11.459417352598642</v>
      </c>
      <c r="BB103" s="53">
        <f>(filter2!O103-filter2!AC103)*100</f>
        <v>1.8415506845204987</v>
      </c>
      <c r="BC103" s="53">
        <f>data78!AZ133</f>
        <v>2.599310516131732</v>
      </c>
      <c r="BD103" s="53">
        <f>data78!BA133</f>
        <v>1.2946033977287108</v>
      </c>
    </row>
    <row r="104" spans="1:56">
      <c r="A104" s="31">
        <v>40633</v>
      </c>
      <c r="B104" s="53">
        <f>filter!E134</f>
        <v>4.75</v>
      </c>
      <c r="C104" s="53">
        <f>(RBA!B147-AVERAGE(RBA!$B$11:$B$192))</f>
        <v>-2.246699633699631</v>
      </c>
      <c r="D104" s="53">
        <f>(filter!E134-filter!AY134)</f>
        <v>1.2275867613404827</v>
      </c>
      <c r="E104" s="52">
        <f>(filter!E134-filter!T134)</f>
        <v>0.50512191442973808</v>
      </c>
      <c r="F104" s="52">
        <f>filter!F134</f>
        <v>4.9308333333333332</v>
      </c>
      <c r="G104" s="53">
        <f>(RBA!C147-AVERAGE(RBA!$C$11:$C$192))</f>
        <v>-2.330872797837082</v>
      </c>
      <c r="H104" s="53">
        <f>(filter!F134-filter!AZ134)</f>
        <v>1.2792960794725312</v>
      </c>
      <c r="I104" s="53">
        <f>(filter!F134-filter!U134)</f>
        <v>0.50862277862846472</v>
      </c>
      <c r="J104" s="53">
        <f>data78!J134</f>
        <v>12.900389142173522</v>
      </c>
      <c r="K104" s="53">
        <f>data78!K134</f>
        <v>12.914103037859002</v>
      </c>
      <c r="L104" s="53">
        <f>(filter!B134-filter!Q134)*100</f>
        <v>-1.3713895685480537</v>
      </c>
      <c r="M104" s="53">
        <f>data78!M134</f>
        <v>12.328644197918354</v>
      </c>
      <c r="N104" s="53">
        <f>data78!N134</f>
        <v>12.3244847089326</v>
      </c>
      <c r="O104" s="53">
        <f>(filter!C134-filter!R134)*100</f>
        <v>0.4159488985754578</v>
      </c>
      <c r="P104" s="53">
        <f>data78!P134</f>
        <v>4.7655869073939963</v>
      </c>
      <c r="Q104" s="53">
        <f>(filter!D134-filter!S134)*100</f>
        <v>11.044150804004182</v>
      </c>
      <c r="R104" s="53">
        <f>data78!R134</f>
        <v>4.4889266620592227</v>
      </c>
      <c r="S104" s="53">
        <f>data78!S134</f>
        <v>6.5861019867510029E-2</v>
      </c>
      <c r="T104" s="53">
        <f>filter!I134</f>
        <v>7.3032922972570482</v>
      </c>
      <c r="U104" s="53">
        <f>(filter!I134-AVERAGE(filter!$I$2:$I$179))</f>
        <v>3.2096446890485995</v>
      </c>
      <c r="V104" s="53">
        <f>(filter!I134-filter!BA134)</f>
        <v>4.6164300181450484</v>
      </c>
      <c r="W104" s="53">
        <f>(filter!I134-filter!X134)</f>
        <v>4.788494035139653</v>
      </c>
      <c r="X104" s="53">
        <f>data78!X134</f>
        <v>4.5880240271531205</v>
      </c>
      <c r="Y104" s="53">
        <f>data78!Y134</f>
        <v>3.2563025210083918E-2</v>
      </c>
      <c r="Z104" s="53">
        <f>filter!J134</f>
        <v>5.7378033025601356</v>
      </c>
      <c r="AA104" s="53">
        <f>(filter!J134-AVERAGE(filter!$J$2:$J$179))</f>
        <v>1.7095947514422667</v>
      </c>
      <c r="AB104" s="53">
        <f>(filter!J134-filter!BB134)</f>
        <v>3.3756507413222367</v>
      </c>
      <c r="AC104" s="53">
        <f>(filter!J134-filter!Y134)</f>
        <v>3.1463314467452288</v>
      </c>
      <c r="AD104" s="53">
        <f>filter!K134</f>
        <v>0.125</v>
      </c>
      <c r="AE104" s="53">
        <f>(filter!K134-AVERAGE(filter!$K$2:$K$179))</f>
        <v>-4.6178293208478358</v>
      </c>
      <c r="AF104" s="53">
        <f>(filter!K134-filter!BC134)</f>
        <v>-1.4728201810948605</v>
      </c>
      <c r="AG104" s="53">
        <f>(filter!K134-filter!Z134)</f>
        <v>-0.30883139444453167</v>
      </c>
      <c r="AH104" s="53">
        <f>filter!O134</f>
        <v>0.39166666666666666</v>
      </c>
      <c r="AI104" s="53">
        <f>(filter!O134-AVERAGE(filter!$O$2:$O$179))</f>
        <v>-3.576000843309858</v>
      </c>
      <c r="AJ104" s="53">
        <f>(filter!O134-filter!BD134)</f>
        <v>-0.84526966093765221</v>
      </c>
      <c r="AK104" s="53">
        <f>(filter!O134-filter!AD134)</f>
        <v>-0.16540468017891757</v>
      </c>
      <c r="AL104" s="53">
        <f>data78!AL134</f>
        <v>7.1950192640475654</v>
      </c>
      <c r="AM104" s="53">
        <f>data78!AM134</f>
        <v>8.2866057529927382</v>
      </c>
      <c r="AN104" s="53">
        <f>(filter!L134-filter!AA134)*100</f>
        <v>1.3045523199280318</v>
      </c>
      <c r="AO104" s="53">
        <f>(filter!M134-filter!AB134)*100</f>
        <v>0.51467047870108473</v>
      </c>
      <c r="AP104" s="53">
        <f>RBA!O147</f>
        <v>165.82773316212734</v>
      </c>
      <c r="AQ104" s="53">
        <f>RBA!Q147</f>
        <v>1.0140333333333336</v>
      </c>
      <c r="AR104" s="53">
        <f>RBA!P147</f>
        <v>6.0303543980928364E-3</v>
      </c>
      <c r="AS104" s="53">
        <f>RBA!R147</f>
        <v>0.98616087571085742</v>
      </c>
      <c r="AT104" s="53">
        <f t="shared" si="9"/>
        <v>-5.1109494974837038</v>
      </c>
      <c r="AU104" s="53">
        <f t="shared" si="6"/>
        <v>-1.3935777738478988E-2</v>
      </c>
      <c r="AV104" s="53">
        <f>RBA!T147*100</f>
        <v>-1.1789855296663099</v>
      </c>
      <c r="AW104" s="53">
        <f>RBA!U147*100</f>
        <v>2.9320179782226319</v>
      </c>
      <c r="AX104" s="53">
        <f t="shared" si="10"/>
        <v>-1.0065406526960543</v>
      </c>
      <c r="AY104" s="53">
        <f t="shared" si="11"/>
        <v>2.8836570699704991</v>
      </c>
      <c r="AZ104" s="53">
        <f>filter2!O104</f>
        <v>11.487452773197193</v>
      </c>
      <c r="BA104" s="53">
        <f>filter2!AC104</f>
        <v>11.465117365454546</v>
      </c>
      <c r="BB104" s="53">
        <f>(filter2!O104-filter2!AC104)*100</f>
        <v>2.2335407742646751</v>
      </c>
      <c r="BC104" s="53">
        <f>data78!AZ134</f>
        <v>2.6069952368944449</v>
      </c>
      <c r="BD104" s="53">
        <f>data78!BA134</f>
        <v>0.76847207627128711</v>
      </c>
    </row>
    <row r="105" spans="1:56">
      <c r="A105" s="31">
        <v>40724</v>
      </c>
      <c r="B105" s="53">
        <f>filter!E135</f>
        <v>4.75</v>
      </c>
      <c r="C105" s="53">
        <f>(RBA!B148-AVERAGE(RBA!$B$11:$B$192))</f>
        <v>-2.246699633699631</v>
      </c>
      <c r="D105" s="53">
        <f>(filter!E135-filter!AY135)</f>
        <v>1.3066089030838128</v>
      </c>
      <c r="E105" s="52">
        <f>(filter!E135-filter!T135)</f>
        <v>0.62007890134933241</v>
      </c>
      <c r="F105" s="52">
        <f>filter!F135</f>
        <v>4.9649999999999999</v>
      </c>
      <c r="G105" s="53">
        <f>(RBA!C148-AVERAGE(RBA!$C$11:$C$192))</f>
        <v>-2.2967061311704153</v>
      </c>
      <c r="H105" s="53">
        <f>(filter!F135-filter!AZ135)</f>
        <v>1.3949307668915925</v>
      </c>
      <c r="I105" s="53">
        <f>(filter!F135-filter!U135)</f>
        <v>0.66646986101034766</v>
      </c>
      <c r="J105" s="53">
        <f>data78!J135</f>
        <v>12.913270649312778</v>
      </c>
      <c r="K105" s="53">
        <f>data78!K135</f>
        <v>12.920911727986811</v>
      </c>
      <c r="L105" s="53">
        <f>(filter!B135-filter!Q135)*100</f>
        <v>-0.76410786740321868</v>
      </c>
      <c r="M105" s="53">
        <f>data78!M135</f>
        <v>12.335344981234313</v>
      </c>
      <c r="N105" s="53">
        <f>data78!N135</f>
        <v>12.331395524788775</v>
      </c>
      <c r="O105" s="53">
        <f>(filter!C135-filter!R135)*100</f>
        <v>0.39494564455377912</v>
      </c>
      <c r="P105" s="53">
        <f>data78!P135</f>
        <v>4.7858236856813487</v>
      </c>
      <c r="Q105" s="53">
        <f>(filter!D135-filter!S135)*100</f>
        <v>12.840616962528362</v>
      </c>
      <c r="R105" s="53">
        <f>data78!R135</f>
        <v>4.5011755084458311</v>
      </c>
      <c r="S105" s="53">
        <f>data78!S135</f>
        <v>4.9207779837330712E-2</v>
      </c>
      <c r="T105" s="53">
        <f>filter!I135</f>
        <v>4.8995385546431507</v>
      </c>
      <c r="U105" s="53">
        <f>(filter!I135-AVERAGE(filter!$I$2:$I$179))</f>
        <v>0.80589094643470194</v>
      </c>
      <c r="V105" s="53">
        <f>(filter!I135-filter!BA135)</f>
        <v>2.2450161681540575</v>
      </c>
      <c r="W105" s="53">
        <f>(filter!I135-filter!X135)</f>
        <v>2.59619212253252</v>
      </c>
      <c r="X105" s="53">
        <f>data78!X135</f>
        <v>4.5971380142908274</v>
      </c>
      <c r="Y105" s="53">
        <f>data78!Y135</f>
        <v>3.5490605427975108E-2</v>
      </c>
      <c r="Z105" s="53">
        <f>filter!J135</f>
        <v>3.6455948550825448</v>
      </c>
      <c r="AA105" s="53">
        <f>(filter!J135-AVERAGE(filter!$J$2:$J$179))</f>
        <v>-0.38261369603532414</v>
      </c>
      <c r="AB105" s="53">
        <f>(filter!J135-filter!BB135)</f>
        <v>1.3217424315430359</v>
      </c>
      <c r="AC105" s="53">
        <f>(filter!J135-filter!Y135)</f>
        <v>1.0990798487209585</v>
      </c>
      <c r="AD105" s="53">
        <f>filter!K135</f>
        <v>0.125</v>
      </c>
      <c r="AE105" s="53">
        <f>(filter!K135-AVERAGE(filter!$K$2:$K$179))</f>
        <v>-4.6178293208478358</v>
      </c>
      <c r="AF105" s="53">
        <f>(filter!K135-filter!BC135)</f>
        <v>-1.4005211204108843</v>
      </c>
      <c r="AG105" s="53">
        <f>(filter!K135-filter!Z135)</f>
        <v>-0.21529288341521097</v>
      </c>
      <c r="AH105" s="53">
        <f>filter!O135</f>
        <v>0.39166666666666666</v>
      </c>
      <c r="AI105" s="53">
        <f>(filter!O135-AVERAGE(filter!$O$2:$O$179))</f>
        <v>-3.576000843309858</v>
      </c>
      <c r="AJ105" s="53">
        <f>(filter!O135-filter!BD135)</f>
        <v>-0.78249423145783137</v>
      </c>
      <c r="AK105" s="53">
        <f>(filter!O135-filter!AD135)</f>
        <v>-0.11074897587541516</v>
      </c>
      <c r="AL105" s="53">
        <f>data78!AL135</f>
        <v>7.1969344801771955</v>
      </c>
      <c r="AM105" s="53">
        <f>data78!AM135</f>
        <v>8.3025159495478604</v>
      </c>
      <c r="AN105" s="53">
        <f>(filter!L135-filter!AA135)*100</f>
        <v>-0.40958223159304197</v>
      </c>
      <c r="AO105" s="53">
        <f>(filter!M135-filter!AB135)*100</f>
        <v>-1.2910732810311742E-2</v>
      </c>
      <c r="AP105" s="53">
        <f>RBA!O148</f>
        <v>172.62060702186648</v>
      </c>
      <c r="AQ105" s="53">
        <f>RBA!Q148</f>
        <v>1.0782666666666667</v>
      </c>
      <c r="AR105" s="53">
        <f>RBA!P148</f>
        <v>5.7930511151158583E-3</v>
      </c>
      <c r="AS105" s="53">
        <f>RBA!R148</f>
        <v>0.92741436873995298</v>
      </c>
      <c r="AT105" s="53">
        <f t="shared" si="9"/>
        <v>-5.151096163306395</v>
      </c>
      <c r="AU105" s="53">
        <f t="shared" si="6"/>
        <v>-7.5354813571420376E-2</v>
      </c>
      <c r="AV105" s="53">
        <f>RBA!T148*100</f>
        <v>-4.0146665822691219</v>
      </c>
      <c r="AW105" s="53">
        <f>RBA!U148*100</f>
        <v>6.1419035832941375</v>
      </c>
      <c r="AX105" s="53">
        <f t="shared" si="10"/>
        <v>-3.8422217052988663</v>
      </c>
      <c r="AY105" s="53">
        <f t="shared" si="11"/>
        <v>6.0935426750420048</v>
      </c>
      <c r="AZ105" s="53">
        <f>filter2!O105</f>
        <v>11.488811035199952</v>
      </c>
      <c r="BA105" s="53">
        <f>filter2!AC105</f>
        <v>11.470321250564369</v>
      </c>
      <c r="BB105" s="53">
        <f>(filter2!O105-filter2!AC105)*100</f>
        <v>1.8489784635582041</v>
      </c>
      <c r="BC105" s="53">
        <f>data78!AZ135</f>
        <v>2.5997964658863681</v>
      </c>
      <c r="BD105" s="53">
        <f>data78!BA135</f>
        <v>-0.71987710080767542</v>
      </c>
    </row>
    <row r="106" spans="1:56">
      <c r="A106" s="31">
        <v>40816</v>
      </c>
      <c r="B106" s="53">
        <f>filter!E136</f>
        <v>4.75</v>
      </c>
      <c r="C106" s="53">
        <f>(RBA!B149-AVERAGE(RBA!$B$11:$B$192))</f>
        <v>-2.246699633699631</v>
      </c>
      <c r="D106" s="53">
        <f>(filter!E136-filter!AY136)</f>
        <v>1.3856310448271429</v>
      </c>
      <c r="E106" s="52">
        <f>(filter!E136-filter!T136)</f>
        <v>0.73829563292522948</v>
      </c>
      <c r="F106" s="52">
        <f>filter!F136</f>
        <v>4.8741666666666665</v>
      </c>
      <c r="G106" s="53">
        <f>(RBA!C149-AVERAGE(RBA!$C$11:$C$192))</f>
        <v>-2.3875394645037487</v>
      </c>
      <c r="H106" s="53">
        <f>(filter!F136-filter!AZ136)</f>
        <v>1.3855654543106537</v>
      </c>
      <c r="I106" s="53">
        <f>(filter!F136-filter!U136)</f>
        <v>0.70234932404355455</v>
      </c>
      <c r="J106" s="53">
        <f>data78!J136</f>
        <v>12.926652583491357</v>
      </c>
      <c r="K106" s="53">
        <f>data78!K136</f>
        <v>12.927741738226912</v>
      </c>
      <c r="L106" s="53">
        <f>(filter!B136-filter!Q136)*100</f>
        <v>-0.10891547355544873</v>
      </c>
      <c r="M106" s="53">
        <f>data78!M136</f>
        <v>12.341560248526918</v>
      </c>
      <c r="N106" s="53">
        <f>data78!N136</f>
        <v>12.338203040606603</v>
      </c>
      <c r="O106" s="53">
        <f>(filter!C136-filter!R136)*100</f>
        <v>0.33572079203150196</v>
      </c>
      <c r="P106" s="53">
        <f>data78!P136</f>
        <v>4.8007369695320667</v>
      </c>
      <c r="Q106" s="53">
        <f>(filter!D136-filter!S136)*100</f>
        <v>14.302459955452917</v>
      </c>
      <c r="R106" s="53">
        <f>data78!R136</f>
        <v>4.5061044679866926</v>
      </c>
      <c r="S106" s="53">
        <f>data78!S136</f>
        <v>4.6468240026073415E-2</v>
      </c>
      <c r="T106" s="53">
        <f>filter!I136</f>
        <v>1.9715838163445754</v>
      </c>
      <c r="U106" s="53">
        <f>(filter!I136-AVERAGE(filter!$I$2:$I$179))</f>
        <v>-2.1220637918638734</v>
      </c>
      <c r="V106" s="53">
        <f>(filter!I136-filter!BA136)</f>
        <v>-0.65059867752161127</v>
      </c>
      <c r="W106" s="53">
        <f>(filter!I136-filter!X136)</f>
        <v>-0.11557648400224352</v>
      </c>
      <c r="X106" s="53">
        <f>data78!X136</f>
        <v>4.6031681833174183</v>
      </c>
      <c r="Y106" s="53">
        <f>data78!Y136</f>
        <v>3.4196891191709877E-2</v>
      </c>
      <c r="Z106" s="53">
        <f>filter!J136</f>
        <v>2.4120676106364924</v>
      </c>
      <c r="AA106" s="53">
        <f>(filter!J136-AVERAGE(filter!$J$2:$J$179))</f>
        <v>-1.6161409404813765</v>
      </c>
      <c r="AB106" s="53">
        <f>(filter!J136-filter!BB136)</f>
        <v>0.12651532479537364</v>
      </c>
      <c r="AC106" s="53">
        <f>(filter!J136-filter!Y136)</f>
        <v>-8.6247132136356708E-2</v>
      </c>
      <c r="AD106" s="53">
        <f>filter!K136</f>
        <v>0.125</v>
      </c>
      <c r="AE106" s="53">
        <f>(filter!K136-AVERAGE(filter!$K$2:$K$179))</f>
        <v>-4.6178293208478358</v>
      </c>
      <c r="AF106" s="53">
        <f>(filter!K136-filter!BC136)</f>
        <v>-1.3282220597269081</v>
      </c>
      <c r="AG106" s="53">
        <f>(filter!K136-filter!Z136)</f>
        <v>-0.13589772439376202</v>
      </c>
      <c r="AH106" s="53">
        <f>filter!O136</f>
        <v>0.39166666666666666</v>
      </c>
      <c r="AI106" s="53">
        <f>(filter!O136-AVERAGE(filter!$O$2:$O$179))</f>
        <v>-3.576000843309858</v>
      </c>
      <c r="AJ106" s="53">
        <f>(filter!O136-filter!BD136)</f>
        <v>-0.71971880197801053</v>
      </c>
      <c r="AK106" s="53">
        <f>(filter!O136-filter!AD136)</f>
        <v>-6.4157764366174819E-2</v>
      </c>
      <c r="AL106" s="53">
        <f>data78!AL136</f>
        <v>7.1816482167928148</v>
      </c>
      <c r="AM106" s="53">
        <f>data78!AM136</f>
        <v>8.3211286712219241</v>
      </c>
      <c r="AN106" s="53">
        <f>(filter!L136-filter!AA136)*100</f>
        <v>-3.8784109728561944</v>
      </c>
      <c r="AO106" s="53">
        <f>(filter!M136-filter!AB136)*100</f>
        <v>-0.20621963610718552</v>
      </c>
      <c r="AP106" s="53">
        <f>RBA!O149</f>
        <v>168.20660822051894</v>
      </c>
      <c r="AQ106" s="53">
        <f>RBA!Q149</f>
        <v>1.0475333333333332</v>
      </c>
      <c r="AR106" s="53">
        <f>RBA!P149</f>
        <v>5.9450696413127805E-3</v>
      </c>
      <c r="AS106" s="53">
        <f>RBA!R149</f>
        <v>0.95462356010946359</v>
      </c>
      <c r="AT106" s="53">
        <f t="shared" si="9"/>
        <v>-5.1251930346417662</v>
      </c>
      <c r="AU106" s="53">
        <f t="shared" si="6"/>
        <v>-4.6438194105784564E-2</v>
      </c>
      <c r="AV106" s="53">
        <f>RBA!T149*100</f>
        <v>2.5903128664628738</v>
      </c>
      <c r="AW106" s="53">
        <f>RBA!U149*100</f>
        <v>-2.891661946563584</v>
      </c>
      <c r="AX106" s="53">
        <f t="shared" si="10"/>
        <v>2.7627577434331294</v>
      </c>
      <c r="AY106" s="53">
        <f t="shared" si="11"/>
        <v>-2.9400228548157168</v>
      </c>
      <c r="AZ106" s="53">
        <f>filter2!O106</f>
        <v>11.49013574073887</v>
      </c>
      <c r="BA106" s="53">
        <f>filter2!AC106</f>
        <v>11.475068801258663</v>
      </c>
      <c r="BB106" s="53">
        <f>(filter2!O106-filter2!AC106)*100</f>
        <v>1.5066939480206543</v>
      </c>
      <c r="BC106" s="53">
        <f>data78!AZ136</f>
        <v>2.5784800334753966</v>
      </c>
      <c r="BD106" s="53">
        <f>data78!BA136</f>
        <v>-2.1316432410971586</v>
      </c>
    </row>
    <row r="107" spans="1:56">
      <c r="A107" s="31">
        <v>40908</v>
      </c>
      <c r="B107" s="53">
        <f>filter!E137</f>
        <v>4.5209999999999999</v>
      </c>
      <c r="C107" s="53">
        <f>(RBA!B150-AVERAGE(RBA!$B$11:$B$192))</f>
        <v>-2.4756996336996311</v>
      </c>
      <c r="D107" s="53">
        <f>(filter!E137-filter!AY137)</f>
        <v>1.235653186570473</v>
      </c>
      <c r="E107" s="52">
        <f>(filter!E137-filter!T137)</f>
        <v>0.63093600025856178</v>
      </c>
      <c r="F107" s="52">
        <f>filter!F137</f>
        <v>4.6183333333333332</v>
      </c>
      <c r="G107" s="53">
        <f>(RBA!C150-AVERAGE(RBA!$C$11:$C$192))</f>
        <v>-2.643372797837082</v>
      </c>
      <c r="H107" s="53">
        <f>(filter!F137-filter!AZ137)</f>
        <v>1.2112001417297149</v>
      </c>
      <c r="I107" s="53">
        <f>(filter!F137-filter!U137)</f>
        <v>0.57608787861938193</v>
      </c>
      <c r="J107" s="53">
        <f>data78!J137</f>
        <v>12.937408757139266</v>
      </c>
      <c r="K107" s="53">
        <f>data78!K137</f>
        <v>12.934577128699763</v>
      </c>
      <c r="L107" s="53">
        <f>(filter!B137-filter!Q137)*100</f>
        <v>0.28316284395035751</v>
      </c>
      <c r="M107" s="53">
        <f>data78!M137</f>
        <v>12.345482351964494</v>
      </c>
      <c r="N107" s="53">
        <f>data78!N137</f>
        <v>12.344906537061872</v>
      </c>
      <c r="O107" s="53">
        <f>(filter!C137-filter!R137)*100</f>
        <v>5.7581490262137436E-2</v>
      </c>
      <c r="P107" s="53">
        <f>data78!P137</f>
        <v>4.7561730595246186</v>
      </c>
      <c r="Q107" s="53">
        <f>(filter!D137-filter!S137)*100</f>
        <v>10.015243806257867</v>
      </c>
      <c r="R107" s="53">
        <f>data78!R137</f>
        <v>4.496902079351571</v>
      </c>
      <c r="S107" s="53">
        <f>data78!S137</f>
        <v>2.6580779036675661E-2</v>
      </c>
      <c r="T107" s="53">
        <f>filter!I137</f>
        <v>-3.6809554540483931</v>
      </c>
      <c r="U107" s="53">
        <f>(filter!I137-AVERAGE(filter!$I$2:$I$179))</f>
        <v>-7.7746030622568423</v>
      </c>
      <c r="V107" s="53">
        <f>(filter!I137-filter!BA137)</f>
        <v>-6.2707980552916727</v>
      </c>
      <c r="W107" s="53">
        <f>(filter!I137-filter!X137)</f>
        <v>-5.554702528483964</v>
      </c>
      <c r="X107" s="53">
        <f>data78!X137</f>
        <v>4.6031681833174183</v>
      </c>
      <c r="Y107" s="53">
        <f>data78!Y137</f>
        <v>2.9927760577915352E-2</v>
      </c>
      <c r="Z107" s="53">
        <f>filter!J137</f>
        <v>0</v>
      </c>
      <c r="AA107" s="53">
        <f>(filter!J137-AVERAGE(filter!$J$2:$J$179))</f>
        <v>-4.0282085511178689</v>
      </c>
      <c r="AB107" s="53">
        <f>(filter!J137-filter!BB137)</f>
        <v>-2.2472521481427288</v>
      </c>
      <c r="AC107" s="53">
        <f>(filter!J137-filter!Y137)</f>
        <v>-2.4486300219550277</v>
      </c>
      <c r="AD107" s="53">
        <f>filter!K137</f>
        <v>0.125</v>
      </c>
      <c r="AE107" s="53">
        <f>(filter!K137-AVERAGE(filter!$K$2:$K$179))</f>
        <v>-4.6178293208478358</v>
      </c>
      <c r="AF107" s="53">
        <f>(filter!K137-filter!BC137)</f>
        <v>-1.2559229990429319</v>
      </c>
      <c r="AG107" s="53">
        <f>(filter!K137-filter!Z137)</f>
        <v>-7.0085782648164979E-2</v>
      </c>
      <c r="AH107" s="53">
        <f>filter!O137</f>
        <v>0.39166666666666666</v>
      </c>
      <c r="AI107" s="53">
        <f>(filter!O137-AVERAGE(filter!$O$2:$O$179))</f>
        <v>-3.576000843309858</v>
      </c>
      <c r="AJ107" s="53">
        <f>(filter!O137-filter!BD137)</f>
        <v>-0.65694337249818968</v>
      </c>
      <c r="AK107" s="53">
        <f>(filter!O137-filter!AD137)</f>
        <v>-2.5112431190921325E-2</v>
      </c>
      <c r="AL107" s="53">
        <f>data78!AL137</f>
        <v>7.1998052980506033</v>
      </c>
      <c r="AM107" s="53">
        <f>data78!AM137</f>
        <v>8.3411855796531995</v>
      </c>
      <c r="AN107" s="53">
        <f>(filter!L137-filter!AA137)*100</f>
        <v>-4.0501053670012332</v>
      </c>
      <c r="AO107" s="53">
        <f>(filter!M137-filter!AB137)*100</f>
        <v>-0.19507126409514797</v>
      </c>
      <c r="AP107" s="53">
        <f>RBA!O150</f>
        <v>165.94998802439648</v>
      </c>
      <c r="AQ107" s="53">
        <f>RBA!Q150</f>
        <v>1.0228666666666666</v>
      </c>
      <c r="AR107" s="53">
        <f>RBA!P150</f>
        <v>6.0259118539555965E-3</v>
      </c>
      <c r="AS107" s="53">
        <f>RBA!R150</f>
        <v>0.97764452844945582</v>
      </c>
      <c r="AT107" s="53">
        <f t="shared" si="9"/>
        <v>-5.1116864660020553</v>
      </c>
      <c r="AU107" s="53">
        <f t="shared" si="6"/>
        <v>-2.260914286085855E-2</v>
      </c>
      <c r="AV107" s="53">
        <f>RBA!T150*100</f>
        <v>1.3506568639710892</v>
      </c>
      <c r="AW107" s="53">
        <f>RBA!U150*100</f>
        <v>-2.3829051244926021</v>
      </c>
      <c r="AX107" s="53">
        <f t="shared" si="10"/>
        <v>1.5231017409413448</v>
      </c>
      <c r="AY107" s="53">
        <f t="shared" si="11"/>
        <v>-2.4312660327447349</v>
      </c>
      <c r="AZ107" s="53">
        <f>filter2!O107</f>
        <v>11.497436122074095</v>
      </c>
      <c r="BA107" s="53">
        <f>filter2!AC107</f>
        <v>11.479411366983379</v>
      </c>
      <c r="BB107" s="53">
        <f>(filter2!O107-filter2!AC107)*100</f>
        <v>1.8024755090715772</v>
      </c>
      <c r="BC107" s="53">
        <f>data78!AZ137</f>
        <v>2.596637114733185</v>
      </c>
      <c r="BD107" s="53">
        <f>data78!BA137</f>
        <v>1.8157081257788477</v>
      </c>
    </row>
    <row r="108" spans="1:56">
      <c r="A108" s="31">
        <v>40999</v>
      </c>
      <c r="B108" s="53">
        <f>filter!E138</f>
        <v>4.25</v>
      </c>
      <c r="C108" s="53">
        <f>(RBA!B151-AVERAGE(RBA!$B$11:$B$192))</f>
        <v>-2.746699633699631</v>
      </c>
      <c r="D108" s="53">
        <f>(filter!E138-filter!AY138)</f>
        <v>1.0436753283138032</v>
      </c>
      <c r="E108" s="52">
        <f>(filter!E138-filter!T138)</f>
        <v>0.48470245967988212</v>
      </c>
      <c r="F108" s="52">
        <f>filter!F138</f>
        <v>4.4074999999999998</v>
      </c>
      <c r="G108" s="53">
        <f>(RBA!C151-AVERAGE(RBA!$C$11:$C$192))</f>
        <v>-2.8542061311704154</v>
      </c>
      <c r="H108" s="53">
        <f>(filter!F138-filter!AZ138)</f>
        <v>1.0818348291487778</v>
      </c>
      <c r="I108" s="53">
        <f>(filter!F138-filter!U138)</f>
        <v>0.49707326730159762</v>
      </c>
      <c r="J108" s="53">
        <f>data78!J138</f>
        <v>12.946933220274579</v>
      </c>
      <c r="K108" s="53">
        <f>data78!K138</f>
        <v>12.941401278804118</v>
      </c>
      <c r="L108" s="53">
        <f>(filter!B138-filter!Q138)*100</f>
        <v>0.5531941470460211</v>
      </c>
      <c r="M108" s="53">
        <f>data78!M138</f>
        <v>12.359295752437511</v>
      </c>
      <c r="N108" s="53">
        <f>data78!N138</f>
        <v>12.351507393085331</v>
      </c>
      <c r="O108" s="53">
        <f>(filter!C138-filter!R138)*100</f>
        <v>0.77883593521796968</v>
      </c>
      <c r="P108" s="53">
        <f>data78!P138</f>
        <v>4.705015520957808</v>
      </c>
      <c r="Q108" s="53">
        <f>(filter!D138-filter!S138)*100</f>
        <v>5.2593199729844997</v>
      </c>
      <c r="R108" s="53">
        <f>data78!R138</f>
        <v>4.4897586175486843</v>
      </c>
      <c r="S108" s="53">
        <f>data78!S138</f>
        <v>8.3230166042214115E-4</v>
      </c>
      <c r="T108" s="53">
        <f>filter!I138</f>
        <v>-2.8573847211549417</v>
      </c>
      <c r="U108" s="53">
        <f>(filter!I138-AVERAGE(filter!$I$2:$I$179))</f>
        <v>-6.9510323293633904</v>
      </c>
      <c r="V108" s="53">
        <f>(filter!I138-filter!BA138)</f>
        <v>-5.4148874297753142</v>
      </c>
      <c r="W108" s="53">
        <f>(filter!I138-filter!X138)</f>
        <v>-4.5279264478389383</v>
      </c>
      <c r="X108" s="53">
        <f>data78!X138</f>
        <v>4.604169685654508</v>
      </c>
      <c r="Y108" s="53">
        <f>data78!Y138</f>
        <v>1.6276703967446737E-2</v>
      </c>
      <c r="Z108" s="53">
        <f>filter!J138</f>
        <v>0.40060093483584014</v>
      </c>
      <c r="AA108" s="53">
        <f>(filter!J138-AVERAGE(filter!$J$2:$J$179))</f>
        <v>-3.6276076162820288</v>
      </c>
      <c r="AB108" s="53">
        <f>(filter!J138-filter!BB138)</f>
        <v>-1.8083510756084986</v>
      </c>
      <c r="AC108" s="53">
        <f>(filter!J138-filter!Y138)</f>
        <v>-1.9985649615210295</v>
      </c>
      <c r="AD108" s="53">
        <f>filter!K138</f>
        <v>0.125</v>
      </c>
      <c r="AE108" s="53">
        <f>(filter!K138-AVERAGE(filter!$K$2:$K$179))</f>
        <v>-4.6178293208478358</v>
      </c>
      <c r="AF108" s="53">
        <f>(filter!K138-filter!BC138)</f>
        <v>-1.1836239383589557</v>
      </c>
      <c r="AG108" s="53">
        <f>(filter!K138-filter!Z138)</f>
        <v>-1.7211987368654008E-2</v>
      </c>
      <c r="AH108" s="53">
        <f>filter!O138</f>
        <v>0.39166666666666666</v>
      </c>
      <c r="AI108" s="53">
        <f>(filter!O138-AVERAGE(filter!$O$2:$O$179))</f>
        <v>-3.576000843309858</v>
      </c>
      <c r="AJ108" s="53">
        <f>(filter!O138-filter!BD138)</f>
        <v>-0.59416794301836884</v>
      </c>
      <c r="AK108" s="53">
        <f>(filter!O138-filter!AD138)</f>
        <v>6.9457367133492487E-3</v>
      </c>
      <c r="AL108" s="53">
        <f>data78!AL138</f>
        <v>7.1974368511014584</v>
      </c>
      <c r="AM108" s="53">
        <f>data78!AM138</f>
        <v>8.3603868551194402</v>
      </c>
      <c r="AN108" s="53">
        <f>(filter!L138-filter!AA138)*100</f>
        <v>-6.3317825708385733</v>
      </c>
      <c r="AO108" s="53">
        <f>(filter!M138-filter!AB138)*100</f>
        <v>-0.21329989845924047</v>
      </c>
      <c r="AP108" s="53">
        <f>RBA!O151</f>
        <v>172.37890528949239</v>
      </c>
      <c r="AQ108" s="53">
        <f>RBA!Q151</f>
        <v>1.0618333333333332</v>
      </c>
      <c r="AR108" s="53">
        <f>RBA!P151</f>
        <v>5.8011738635919763E-3</v>
      </c>
      <c r="AS108" s="53">
        <f>RBA!R151</f>
        <v>0.94176738345628641</v>
      </c>
      <c r="AT108" s="53">
        <f t="shared" si="9"/>
        <v>-5.1496949916334334</v>
      </c>
      <c r="AU108" s="53">
        <f t="shared" si="6"/>
        <v>-5.9996973906296019E-2</v>
      </c>
      <c r="AV108" s="53">
        <f>RBA!T151*100</f>
        <v>-3.8008525631378021</v>
      </c>
      <c r="AW108" s="53">
        <f>RBA!U151*100</f>
        <v>3.7387831045437485</v>
      </c>
      <c r="AX108" s="53">
        <f t="shared" si="10"/>
        <v>-3.6284076861675465</v>
      </c>
      <c r="AY108" s="53">
        <f t="shared" si="11"/>
        <v>3.6904221962916157</v>
      </c>
      <c r="AZ108" s="53">
        <f>filter2!O108</f>
        <v>11.488034232656265</v>
      </c>
      <c r="BA108" s="53">
        <f>filter2!AC108</f>
        <v>11.483409714021642</v>
      </c>
      <c r="BB108" s="53">
        <f>(filter2!O108-filter2!AC108)*100</f>
        <v>0.46245186346229872</v>
      </c>
      <c r="BC108" s="53">
        <f>data78!AZ138</f>
        <v>2.5932671654469504</v>
      </c>
      <c r="BD108" s="53">
        <f>data78!BA138</f>
        <v>-0.33699492862346858</v>
      </c>
    </row>
    <row r="109" spans="1:56">
      <c r="A109" s="31">
        <v>41090</v>
      </c>
      <c r="B109" s="53">
        <f>filter!E139</f>
        <v>3.8536666666666668</v>
      </c>
      <c r="C109" s="53">
        <f>(RBA!B152-AVERAGE(RBA!$B$11:$B$192))</f>
        <v>-3.1430329670329642</v>
      </c>
      <c r="D109" s="53">
        <f>(filter!E139-filter!AY139)</f>
        <v>0.72636413672380007</v>
      </c>
      <c r="E109" s="52">
        <f>(filter!E139-filter!T139)</f>
        <v>0.21556979918624686</v>
      </c>
      <c r="F109" s="52">
        <f>filter!F139</f>
        <v>3.7833333333333332</v>
      </c>
      <c r="G109" s="53">
        <f>(RBA!C152-AVERAGE(RBA!$C$11:$C$192))</f>
        <v>-3.478372797837082</v>
      </c>
      <c r="H109" s="53">
        <f>(filter!F139-filter!AZ139)</f>
        <v>0.53913618323450585</v>
      </c>
      <c r="I109" s="53">
        <f>(filter!F139-filter!U139)</f>
        <v>5.9998443964972559E-3</v>
      </c>
      <c r="J109" s="53">
        <f>data78!J139</f>
        <v>12.954228709120919</v>
      </c>
      <c r="K109" s="53">
        <f>data78!K139</f>
        <v>12.948199337706512</v>
      </c>
      <c r="L109" s="53">
        <f>(filter!B139-filter!Q139)*100</f>
        <v>0.60293714144066257</v>
      </c>
      <c r="M109" s="53">
        <f>data78!M139</f>
        <v>12.363614710959906</v>
      </c>
      <c r="N109" s="53">
        <f>data78!N139</f>
        <v>12.358007347492043</v>
      </c>
      <c r="O109" s="53">
        <f>(filter!C139-filter!R139)*100</f>
        <v>0.560736346786328</v>
      </c>
      <c r="P109" s="53">
        <f>data78!P139</f>
        <v>4.6959245492565556</v>
      </c>
      <c r="Q109" s="53">
        <f>(filter!D139-filter!S139)*100</f>
        <v>4.8864433989066924</v>
      </c>
      <c r="R109" s="53">
        <f>data78!R139</f>
        <v>4.4971349287066618</v>
      </c>
      <c r="S109" s="53">
        <f>data78!S139</f>
        <v>-4.0324275803670373E-3</v>
      </c>
      <c r="T109" s="53">
        <f>filter!I139</f>
        <v>2.9505244631910248</v>
      </c>
      <c r="U109" s="53">
        <f>(filter!I139-AVERAGE(filter!$I$2:$I$179))</f>
        <v>-1.143123145017424</v>
      </c>
      <c r="V109" s="53">
        <f>(filter!I139-filter!BA139)</f>
        <v>0.42536164719355885</v>
      </c>
      <c r="W109" s="53">
        <f>(filter!I139-filter!X139)</f>
        <v>1.4690169228721206</v>
      </c>
      <c r="X109" s="53">
        <f>data78!X139</f>
        <v>4.6091622072576293</v>
      </c>
      <c r="Y109" s="53">
        <f>data78!Y139</f>
        <v>1.2096774193548487E-2</v>
      </c>
      <c r="Z109" s="53">
        <f>filter!J139</f>
        <v>1.9970086412483938</v>
      </c>
      <c r="AA109" s="53">
        <f>(filter!J139-AVERAGE(filter!$J$2:$J$179))</f>
        <v>-2.0311999098694749</v>
      </c>
      <c r="AB109" s="53">
        <f>(filter!J139-filter!BB139)</f>
        <v>-0.1736432314975549</v>
      </c>
      <c r="AC109" s="53">
        <f>(filter!J139-filter!Y139)</f>
        <v>-0.35308838341500848</v>
      </c>
      <c r="AD109" s="53">
        <f>filter!K139</f>
        <v>0.125</v>
      </c>
      <c r="AE109" s="53">
        <f>(filter!K139-AVERAGE(filter!$K$2:$K$179))</f>
        <v>-4.6178293208478358</v>
      </c>
      <c r="AF109" s="53">
        <f>(filter!K139-filter!BC139)</f>
        <v>-1.1113248776749796</v>
      </c>
      <c r="AG109" s="53">
        <f>(filter!K139-filter!Z139)</f>
        <v>2.3412535868691825E-2</v>
      </c>
      <c r="AH109" s="53">
        <f>filter!O139</f>
        <v>0.39166666666666666</v>
      </c>
      <c r="AI109" s="53">
        <f>(filter!O139-AVERAGE(filter!$O$2:$O$179))</f>
        <v>-3.576000843309858</v>
      </c>
      <c r="AJ109" s="53">
        <f>(filter!O139-filter!BD139)</f>
        <v>-0.53139251353854799</v>
      </c>
      <c r="AK109" s="53">
        <f>(filter!O139-filter!AD139)</f>
        <v>3.2591147679134957E-2</v>
      </c>
      <c r="AL109" s="53">
        <f>data78!AL139</f>
        <v>7.2169091730850496</v>
      </c>
      <c r="AM109" s="53">
        <f>data78!AM139</f>
        <v>8.3806912195583099</v>
      </c>
      <c r="AN109" s="53">
        <f>(filter!L139-filter!AA139)*100</f>
        <v>-6.4945114264473247</v>
      </c>
      <c r="AO109" s="53">
        <f>(filter!M139-filter!AB139)*100</f>
        <v>-6.8763735353805089E-2</v>
      </c>
      <c r="AP109" s="53">
        <f>RBA!O152</f>
        <v>167.34758543569473</v>
      </c>
      <c r="AQ109" s="53">
        <f>RBA!Q152</f>
        <v>1.0123666666666666</v>
      </c>
      <c r="AR109" s="53">
        <f>RBA!P152</f>
        <v>5.9755866653018533E-3</v>
      </c>
      <c r="AS109" s="53">
        <f>RBA!R152</f>
        <v>0.98778439959171582</v>
      </c>
      <c r="AT109" s="53">
        <f t="shared" si="9"/>
        <v>-5.1200729993231597</v>
      </c>
      <c r="AU109" s="53">
        <f t="shared" si="6"/>
        <v>-1.2290824084232505E-2</v>
      </c>
      <c r="AV109" s="53">
        <f>RBA!T152*100</f>
        <v>2.9621992310273626</v>
      </c>
      <c r="AW109" s="53">
        <f>RBA!U152*100</f>
        <v>-4.7706149822063484</v>
      </c>
      <c r="AX109" s="53">
        <f t="shared" si="10"/>
        <v>3.1346441079976182</v>
      </c>
      <c r="AY109" s="53">
        <f t="shared" si="11"/>
        <v>-4.8189758904584812</v>
      </c>
      <c r="AZ109" s="53">
        <f>filter2!O109</f>
        <v>11.521952597529733</v>
      </c>
      <c r="BA109" s="53">
        <f>filter2!AC109</f>
        <v>11.487135874128509</v>
      </c>
      <c r="BB109" s="53">
        <f>(filter2!O109-filter2!AC109)*100</f>
        <v>3.4816723401224436</v>
      </c>
      <c r="BC109" s="53">
        <f>data78!AZ139</f>
        <v>2.6077469658274204</v>
      </c>
      <c r="BD109" s="53">
        <f>data78!BA139</f>
        <v>1.4479800380470031</v>
      </c>
    </row>
    <row r="110" spans="1:56">
      <c r="A110" s="31">
        <v>41182</v>
      </c>
      <c r="B110" s="53">
        <f>filter!E140</f>
        <v>3.5</v>
      </c>
      <c r="C110" s="53">
        <f>(RBA!B153-AVERAGE(RBA!$B$11:$B$192))</f>
        <v>-3.496699633699631</v>
      </c>
      <c r="D110" s="53">
        <f>(filter!E140-filter!AY140)</f>
        <v>0.45171961180046516</v>
      </c>
      <c r="E110" s="52">
        <f>(filter!E140-filter!T140)</f>
        <v>-9.4567989292566601E-3</v>
      </c>
      <c r="F110" s="52">
        <f>filter!F140</f>
        <v>3.5508333333333333</v>
      </c>
      <c r="G110" s="53">
        <f>(RBA!C153-AVERAGE(RBA!$C$11:$C$192))</f>
        <v>-3.7108727978370819</v>
      </c>
      <c r="H110" s="53">
        <f>(filter!F140-filter!AZ140)</f>
        <v>0.38810420398690049</v>
      </c>
      <c r="I110" s="53">
        <f>(filter!F140-filter!U140)</f>
        <v>-9.3415373248355582E-2</v>
      </c>
      <c r="J110" s="53">
        <f>data78!J140</f>
        <v>12.960140874556069</v>
      </c>
      <c r="K110" s="53">
        <f>data78!K140</f>
        <v>12.954959912036903</v>
      </c>
      <c r="L110" s="53">
        <f>(filter!B140-filter!Q140)*100</f>
        <v>0.51809625191658881</v>
      </c>
      <c r="M110" s="53">
        <f>data78!M140</f>
        <v>12.366446776591303</v>
      </c>
      <c r="N110" s="53">
        <f>data78!N140</f>
        <v>12.364413006821673</v>
      </c>
      <c r="O110" s="53">
        <f>(filter!C140-filter!R140)*100</f>
        <v>0.20337697696302115</v>
      </c>
      <c r="P110" s="53">
        <f>data78!P140</f>
        <v>4.6510991178764911</v>
      </c>
      <c r="Q110" s="53">
        <f>(filter!D140-filter!S140)*100</f>
        <v>1.0989597553860087</v>
      </c>
      <c r="R110" s="53">
        <f>data78!R140</f>
        <v>4.4932978898930864</v>
      </c>
      <c r="S110" s="53">
        <f>data78!S140</f>
        <v>-1.2724922818942219E-2</v>
      </c>
      <c r="T110" s="53">
        <f>filter!I140</f>
        <v>-1.5348155254300071</v>
      </c>
      <c r="U110" s="53">
        <f>(filter!I140-AVERAGE(filter!$I$2:$I$179))</f>
        <v>-5.6284631336384559</v>
      </c>
      <c r="V110" s="53">
        <f>(filter!I140-filter!BA140)</f>
        <v>-4.0276384488045665</v>
      </c>
      <c r="W110" s="53">
        <f>(filter!I140-filter!X140)</f>
        <v>-2.8425933699672106</v>
      </c>
      <c r="X110" s="53">
        <f>data78!X140</f>
        <v>4.623010104116422</v>
      </c>
      <c r="Y110" s="53">
        <f>data78!Y140</f>
        <v>2.0040080160320661E-2</v>
      </c>
      <c r="Z110" s="53">
        <f>filter!J140</f>
        <v>5.5391587435174134</v>
      </c>
      <c r="AA110" s="53">
        <f>(filter!J140-AVERAGE(filter!$J$2:$J$179))</f>
        <v>1.5109501923995445</v>
      </c>
      <c r="AB110" s="53">
        <f>(filter!J140-filter!BB140)</f>
        <v>3.4068070084698547</v>
      </c>
      <c r="AC110" s="53">
        <f>(filter!J140-filter!Y140)</f>
        <v>3.2388097810587104</v>
      </c>
      <c r="AD110" s="53">
        <f>filter!K140</f>
        <v>0.125</v>
      </c>
      <c r="AE110" s="53">
        <f>(filter!K140-AVERAGE(filter!$K$2:$K$179))</f>
        <v>-4.6178293208478358</v>
      </c>
      <c r="AF110" s="53">
        <f>(filter!K140-filter!BC140)</f>
        <v>-1.0390258169910016</v>
      </c>
      <c r="AG110" s="53">
        <f>(filter!K140-filter!Z140)</f>
        <v>5.2487418979898753E-2</v>
      </c>
      <c r="AH110" s="53">
        <f>filter!O140</f>
        <v>0.39166666666666666</v>
      </c>
      <c r="AI110" s="53">
        <f>(filter!O140-AVERAGE(filter!$O$2:$O$179))</f>
        <v>-3.576000843309858</v>
      </c>
      <c r="AJ110" s="53">
        <f>(filter!O140-filter!BD140)</f>
        <v>-0.4686170840587271</v>
      </c>
      <c r="AK110" s="53">
        <f>(filter!O140-filter!AD140)</f>
        <v>5.2393868953487965E-2</v>
      </c>
      <c r="AL110" s="53">
        <f>data78!AL140</f>
        <v>7.2673181488456233</v>
      </c>
      <c r="AM110" s="53">
        <f>data78!AM140</f>
        <v>8.3992372408109262</v>
      </c>
      <c r="AN110" s="53">
        <f>(filter!L140-filter!AA140)*100</f>
        <v>-3.6324446413424027</v>
      </c>
      <c r="AO110" s="53">
        <f>(filter!M140-filter!AB140)*100</f>
        <v>-5.1203068151473019E-2</v>
      </c>
      <c r="AP110" s="53">
        <f>RBA!O153</f>
        <v>172.18732476790575</v>
      </c>
      <c r="AQ110" s="53">
        <f>RBA!Q153</f>
        <v>1.0430333333333335</v>
      </c>
      <c r="AR110" s="53">
        <f>RBA!P153</f>
        <v>5.8076284148552582E-3</v>
      </c>
      <c r="AS110" s="53">
        <f>RBA!R153</f>
        <v>0.95874213032501343</v>
      </c>
      <c r="AT110" s="53">
        <f t="shared" si="9"/>
        <v>-5.1485829816648616</v>
      </c>
      <c r="AU110" s="53">
        <f t="shared" si="6"/>
        <v>-4.2133134600316417E-2</v>
      </c>
      <c r="AV110" s="53">
        <f>RBA!T153*100</f>
        <v>-2.8509982341701878</v>
      </c>
      <c r="AW110" s="53">
        <f>RBA!U153*100</f>
        <v>2.9842310516083881</v>
      </c>
      <c r="AX110" s="53">
        <f t="shared" si="10"/>
        <v>-2.6785533571999323</v>
      </c>
      <c r="AY110" s="53">
        <f t="shared" si="11"/>
        <v>2.9358701433562553</v>
      </c>
      <c r="AZ110" s="53">
        <f>filter2!O110</f>
        <v>11.498387296063949</v>
      </c>
      <c r="BA110" s="53">
        <f>filter2!AC110</f>
        <v>11.490664769383182</v>
      </c>
      <c r="BB110" s="53">
        <f>(filter2!O110-filter2!AC110)*100</f>
        <v>0.77225266807676718</v>
      </c>
      <c r="BC110" s="53">
        <f>data78!AZ140</f>
        <v>2.6443080447292013</v>
      </c>
      <c r="BD110" s="53">
        <f>data78!BA140</f>
        <v>3.6561078901780952</v>
      </c>
    </row>
    <row r="111" spans="1:56">
      <c r="A111" s="31">
        <v>41274</v>
      </c>
      <c r="B111" s="53">
        <f>filter!E141</f>
        <v>3.1836666666666669</v>
      </c>
      <c r="C111" s="53">
        <f>(RBA!B154-AVERAGE(RBA!$B$11:$B$192))</f>
        <v>-3.8130329670329641</v>
      </c>
      <c r="D111" s="53">
        <f>(filter!E141-filter!AY141)</f>
        <v>0.21440842021046214</v>
      </c>
      <c r="E111" s="52">
        <f>(filter!E141-filter!T141)</f>
        <v>-0.19684021683136432</v>
      </c>
      <c r="F111" s="52">
        <f>filter!F141</f>
        <v>3.1724999999999999</v>
      </c>
      <c r="G111" s="53">
        <f>(RBA!C154-AVERAGE(RBA!$C$11:$C$192))</f>
        <v>-4.0892061311704158</v>
      </c>
      <c r="H111" s="53">
        <f>(filter!F141-filter!AZ141)</f>
        <v>9.1238891405961642E-2</v>
      </c>
      <c r="I111" s="53">
        <f>(filter!F141-filter!U141)</f>
        <v>-0.33995911868814499</v>
      </c>
      <c r="J111" s="53">
        <f>data78!J141</f>
        <v>12.965012248265102</v>
      </c>
      <c r="K111" s="53">
        <f>data78!K141</f>
        <v>12.961675376782386</v>
      </c>
      <c r="L111" s="53">
        <f>(filter!B141-filter!Q141)*100</f>
        <v>0.33368714827162194</v>
      </c>
      <c r="M111" s="53">
        <f>data78!M141</f>
        <v>12.368246765588006</v>
      </c>
      <c r="N111" s="53">
        <f>data78!N141</f>
        <v>12.370734482216053</v>
      </c>
      <c r="O111" s="53">
        <f>(filter!C141-filter!R141)*100</f>
        <v>-0.24877166280461438</v>
      </c>
      <c r="P111" s="53">
        <f>data78!P141</f>
        <v>4.6337576428400036</v>
      </c>
      <c r="Q111" s="53">
        <f>(filter!D141-filter!S141)*100</f>
        <v>0.19810494333558637</v>
      </c>
      <c r="R111" s="53">
        <f>data78!R141</f>
        <v>4.4925376969672888</v>
      </c>
      <c r="S111" s="53">
        <f>data78!S141</f>
        <v>-4.3548723077182494E-3</v>
      </c>
      <c r="T111" s="53">
        <f>filter!I141</f>
        <v>-0.30407717031906367</v>
      </c>
      <c r="U111" s="53">
        <f>(filter!I141-AVERAGE(filter!$I$2:$I$179))</f>
        <v>-4.3977247785275129</v>
      </c>
      <c r="V111" s="53">
        <f>(filter!I141-filter!BA141)</f>
        <v>-2.7645602010707155</v>
      </c>
      <c r="W111" s="53">
        <f>(filter!I141-filter!X141)</f>
        <v>-1.4554812744316621</v>
      </c>
      <c r="X111" s="53">
        <f>data78!X141</f>
        <v>4.6249728132842707</v>
      </c>
      <c r="Y111" s="53">
        <f>data78!Y141</f>
        <v>2.2044088176352838E-2</v>
      </c>
      <c r="Z111" s="53">
        <f>filter!J141</f>
        <v>0.78508366713947553</v>
      </c>
      <c r="AA111" s="53">
        <f>(filter!J141-AVERAGE(filter!$J$2:$J$179))</f>
        <v>-3.2431248839783935</v>
      </c>
      <c r="AB111" s="53">
        <f>(filter!J141-filter!BB141)</f>
        <v>-1.3089679302096933</v>
      </c>
      <c r="AC111" s="53">
        <f>(filter!J141-filter!Y141)</f>
        <v>-1.4635429179477395</v>
      </c>
      <c r="AD111" s="53">
        <f>filter!K141</f>
        <v>0.125</v>
      </c>
      <c r="AE111" s="53">
        <f>(filter!K141-AVERAGE(filter!$K$2:$K$179))</f>
        <v>-4.6178293208478358</v>
      </c>
      <c r="AF111" s="53">
        <f>(filter!K141-filter!BC141)</f>
        <v>-0.96672675630702543</v>
      </c>
      <c r="AG111" s="53">
        <f>(filter!K141-filter!Z141)</f>
        <v>7.0697661046075111E-2</v>
      </c>
      <c r="AH111" s="53">
        <f>filter!O141</f>
        <v>0.39166666666666666</v>
      </c>
      <c r="AI111" s="53">
        <f>(filter!O141-AVERAGE(filter!$O$2:$O$179))</f>
        <v>-3.576000843309858</v>
      </c>
      <c r="AJ111" s="53">
        <f>(filter!O141-filter!BD141)</f>
        <v>-0.40584165457890625</v>
      </c>
      <c r="AK111" s="53">
        <f>(filter!O141-filter!AD141)</f>
        <v>6.6903598316160995E-2</v>
      </c>
      <c r="AL111" s="53">
        <f>data78!AL141</f>
        <v>7.2846796131487244</v>
      </c>
      <c r="AM111" s="53">
        <f>data78!AM141</f>
        <v>8.4127153971563278</v>
      </c>
      <c r="AN111" s="53">
        <f>(filter!L141-filter!AA141)*100</f>
        <v>-4.1436808612673737</v>
      </c>
      <c r="AO111" s="53">
        <f>(filter!M141-filter!AB141)*100</f>
        <v>-0.49512416909838208</v>
      </c>
      <c r="AP111" s="53">
        <f>RBA!O154</f>
        <v>170.77852841156079</v>
      </c>
      <c r="AQ111" s="53">
        <f>RBA!Q154</f>
        <v>1.0397666666666667</v>
      </c>
      <c r="AR111" s="53">
        <f>RBA!P154</f>
        <v>5.8555370473159871E-3</v>
      </c>
      <c r="AS111" s="53">
        <f>RBA!R154</f>
        <v>0.96175423973327345</v>
      </c>
      <c r="AT111" s="53">
        <f t="shared" si="9"/>
        <v>-5.1403675615759612</v>
      </c>
      <c r="AU111" s="53">
        <f t="shared" si="6"/>
        <v>-3.8996329006682526E-2</v>
      </c>
      <c r="AV111" s="53">
        <f>RBA!T154*100</f>
        <v>0.82154200889004159</v>
      </c>
      <c r="AW111" s="53">
        <f>RBA!U154*100</f>
        <v>-0.31368055936338501</v>
      </c>
      <c r="AX111" s="53">
        <f t="shared" si="10"/>
        <v>0.99398688586029715</v>
      </c>
      <c r="AY111" s="53">
        <f t="shared" si="11"/>
        <v>-0.3620414676155177</v>
      </c>
      <c r="AZ111" s="53">
        <f>filter2!O111</f>
        <v>11.48191352743882</v>
      </c>
      <c r="BA111" s="53">
        <f>filter2!AC111</f>
        <v>11.49409308231699</v>
      </c>
      <c r="BB111" s="53">
        <f>(filter2!O111-filter2!AC111)*100</f>
        <v>-1.2179554878169796</v>
      </c>
      <c r="BC111" s="53">
        <f>data78!AZ141</f>
        <v>2.6597067998644537</v>
      </c>
      <c r="BD111" s="53">
        <f>data78!BA141</f>
        <v>1.5398755135252351</v>
      </c>
    </row>
    <row r="112" spans="1:56">
      <c r="A112" s="31">
        <v>41364</v>
      </c>
      <c r="B112" s="53">
        <f>filter!E142</f>
        <v>3</v>
      </c>
      <c r="C112" s="53">
        <f>(RBA!B155-AVERAGE(RBA!$B$11:$B$192))</f>
        <v>-3.996699633699631</v>
      </c>
      <c r="D112" s="53">
        <f>(filter!E142-filter!AY142)</f>
        <v>0.10976389528712538</v>
      </c>
      <c r="E112" s="52">
        <f>(filter!E142-filter!T142)</f>
        <v>-0.25237075951881671</v>
      </c>
      <c r="F112" s="52">
        <f>filter!F142</f>
        <v>2.9966666666666661</v>
      </c>
      <c r="G112" s="53">
        <f>(RBA!C155-AVERAGE(RBA!$C$11:$C$192))</f>
        <v>-4.265039464503749</v>
      </c>
      <c r="H112" s="53">
        <f>(filter!F142-filter!AZ142)</f>
        <v>-3.1264211749775228E-3</v>
      </c>
      <c r="I112" s="53">
        <f>(filter!F142-filter!U142)</f>
        <v>-0.3865264070364427</v>
      </c>
      <c r="J112" s="53">
        <f>data78!J142</f>
        <v>12.969387007804839</v>
      </c>
      <c r="K112" s="53">
        <f>data78!K142</f>
        <v>12.968341345031632</v>
      </c>
      <c r="L112" s="53">
        <f>(filter!B142-filter!Q142)*100</f>
        <v>0.10456627732065016</v>
      </c>
      <c r="M112" s="53">
        <f>data78!M142</f>
        <v>12.37358508667042</v>
      </c>
      <c r="N112" s="53">
        <f>data78!N142</f>
        <v>12.376983155923122</v>
      </c>
      <c r="O112" s="53">
        <f>(filter!C142-filter!R142)*100</f>
        <v>-0.33980692527020295</v>
      </c>
      <c r="P112" s="53">
        <f>data78!P142</f>
        <v>4.6405373298253823</v>
      </c>
      <c r="Q112" s="53">
        <f>(filter!D142-filter!S142)*100</f>
        <v>1.826306979411374</v>
      </c>
      <c r="R112" s="53">
        <f>data78!R142</f>
        <v>4.4970051431317071</v>
      </c>
      <c r="S112" s="53">
        <f>data78!S142</f>
        <v>7.2728451863517396E-3</v>
      </c>
      <c r="T112" s="53">
        <f>filter!I142</f>
        <v>1.7869784657671628</v>
      </c>
      <c r="U112" s="53">
        <f>(filter!I142-AVERAGE(filter!$I$2:$I$179))</f>
        <v>-2.3066691424412857</v>
      </c>
      <c r="V112" s="53">
        <f>(filter!I142-filter!BA142)</f>
        <v>-0.64116467236158248</v>
      </c>
      <c r="W112" s="53">
        <f>(filter!I142-filter!X142)</f>
        <v>0.77431730280459754</v>
      </c>
      <c r="X112" s="53">
        <f>data78!X142</f>
        <v>4.6288867126054072</v>
      </c>
      <c r="Y112" s="53">
        <f>data78!Y142</f>
        <v>2.5025025025025016E-2</v>
      </c>
      <c r="Z112" s="53">
        <f>filter!J142</f>
        <v>1.565559728454526</v>
      </c>
      <c r="AA112" s="53">
        <f>(filter!J142-AVERAGE(filter!$J$2:$J$179))</f>
        <v>-2.462648822663343</v>
      </c>
      <c r="AB112" s="53">
        <f>(filter!J142-filter!BB142)</f>
        <v>-0.4901917311962527</v>
      </c>
      <c r="AC112" s="53">
        <f>(filter!J142-filter!Y142)</f>
        <v>-0.63009929555201794</v>
      </c>
      <c r="AD112" s="53">
        <f>filter!K142</f>
        <v>0.125</v>
      </c>
      <c r="AE112" s="53">
        <f>(filter!K142-AVERAGE(filter!$K$2:$K$179))</f>
        <v>-4.6178293208478358</v>
      </c>
      <c r="AF112" s="53">
        <f>(filter!K142-filter!BC142)</f>
        <v>-0.89442769562304925</v>
      </c>
      <c r="AG112" s="53">
        <f>(filter!K142-filter!Z142)</f>
        <v>7.8695456511466755E-2</v>
      </c>
      <c r="AH112" s="53">
        <f>filter!O142</f>
        <v>0.39166666666666666</v>
      </c>
      <c r="AI112" s="53">
        <f>(filter!O142-AVERAGE(filter!$O$2:$O$179))</f>
        <v>-3.576000843309858</v>
      </c>
      <c r="AJ112" s="53">
        <f>(filter!O142-filter!BD142)</f>
        <v>-0.34306622509908541</v>
      </c>
      <c r="AK112" s="53">
        <f>(filter!O142-filter!AD142)</f>
        <v>7.6637287378810648E-2</v>
      </c>
      <c r="AL112" s="53">
        <f>data78!AL142</f>
        <v>7.3293168084769924</v>
      </c>
      <c r="AM112" s="53">
        <f>data78!AM142</f>
        <v>8.4281425000742551</v>
      </c>
      <c r="AN112" s="53">
        <f>(filter!L142-filter!AA142)*100</f>
        <v>-1.9933076823554607</v>
      </c>
      <c r="AO112" s="53">
        <f>(filter!M142-filter!AB142)*100</f>
        <v>-0.70236798845311199</v>
      </c>
      <c r="AP112" s="53">
        <f>RBA!O155</f>
        <v>174.88758582597316</v>
      </c>
      <c r="AQ112" s="53">
        <f>RBA!Q155</f>
        <v>1.0365000000000002</v>
      </c>
      <c r="AR112" s="53">
        <f>RBA!P155</f>
        <v>5.7179587406225524E-3</v>
      </c>
      <c r="AS112" s="53">
        <f>RBA!R155</f>
        <v>0.96478533526290378</v>
      </c>
      <c r="AT112" s="53">
        <f t="shared" si="9"/>
        <v>-5.1641434008088982</v>
      </c>
      <c r="AU112" s="53">
        <f t="shared" si="6"/>
        <v>-3.5849652893697466E-2</v>
      </c>
      <c r="AV112" s="53">
        <f>RBA!T155*100</f>
        <v>-2.3775839232937024</v>
      </c>
      <c r="AW112" s="53">
        <f>RBA!U155*100</f>
        <v>-0.31466761129851295</v>
      </c>
      <c r="AX112" s="53">
        <f t="shared" si="10"/>
        <v>-2.2051390463234468</v>
      </c>
      <c r="AY112" s="53">
        <f t="shared" si="11"/>
        <v>-0.36302851955064563</v>
      </c>
      <c r="AZ112" s="53">
        <f>filter2!O112</f>
        <v>11.50381811870569</v>
      </c>
      <c r="BA112" s="53">
        <f>filter2!AC112</f>
        <v>11.497522322040441</v>
      </c>
      <c r="BB112" s="53">
        <f>(filter2!O112-filter2!AC112)*100</f>
        <v>0.62957966652490427</v>
      </c>
      <c r="BC112" s="53">
        <f>data78!AZ142</f>
        <v>2.7004300958715852</v>
      </c>
      <c r="BD112" s="53">
        <f>data78!BA142</f>
        <v>4.0723296007131538</v>
      </c>
    </row>
    <row r="113" spans="1:56">
      <c r="A113" s="31">
        <v>41455</v>
      </c>
      <c r="B113" s="53">
        <f>filter!E143</f>
        <v>2.85</v>
      </c>
      <c r="C113" s="53">
        <f>(RBA!B156-AVERAGE(RBA!$B$11:$B$192))</f>
        <v>-4.1466996336996313</v>
      </c>
      <c r="D113" s="53">
        <f>(filter!E143-filter!AY143)</f>
        <v>3.8786037030455578E-2</v>
      </c>
      <c r="E113" s="52">
        <f>(filter!E143-filter!T143)</f>
        <v>-0.27604904018816789</v>
      </c>
      <c r="F113" s="52">
        <f>filter!F143</f>
        <v>2.8800000000000003</v>
      </c>
      <c r="G113" s="53">
        <f>(RBA!C156-AVERAGE(RBA!$C$11:$C$192))</f>
        <v>-4.3817061311704144</v>
      </c>
      <c r="H113" s="53">
        <f>(filter!F143-filter!AZ143)</f>
        <v>-3.8325067089248765E-2</v>
      </c>
      <c r="I113" s="53">
        <f>(filter!F143-filter!U143)</f>
        <v>-0.37746644562430509</v>
      </c>
      <c r="J113" s="53">
        <f>data78!J143</f>
        <v>12.973526885567502</v>
      </c>
      <c r="K113" s="53">
        <f>data78!K143</f>
        <v>12.974955515417991</v>
      </c>
      <c r="L113" s="53">
        <f>(filter!B143-filter!Q143)*100</f>
        <v>-0.14286298504888606</v>
      </c>
      <c r="M113" s="53">
        <f>data78!M143</f>
        <v>12.376300534497767</v>
      </c>
      <c r="N113" s="53">
        <f>data78!N143</f>
        <v>12.383168855367932</v>
      </c>
      <c r="O113" s="53">
        <f>(filter!C143-filter!R143)*100</f>
        <v>-0.68683208701649789</v>
      </c>
      <c r="P113" s="53">
        <f>data78!P143</f>
        <v>4.6453519756209234</v>
      </c>
      <c r="Q113" s="53">
        <f>(filter!D143-filter!S143)*100</f>
        <v>3.3535291756803254</v>
      </c>
      <c r="R113" s="53">
        <f>data78!R143</f>
        <v>4.504814282153661</v>
      </c>
      <c r="S113" s="53">
        <f>data78!S143</f>
        <v>7.7089153052167791E-3</v>
      </c>
      <c r="T113" s="53">
        <f>filter!I143</f>
        <v>3.1236556087818146</v>
      </c>
      <c r="U113" s="53">
        <f>(filter!I143-AVERAGE(filter!$I$2:$I$179))</f>
        <v>-0.96999199942663417</v>
      </c>
      <c r="V113" s="53">
        <f>(filter!I143-filter!BA143)</f>
        <v>0.72785236327597591</v>
      </c>
      <c r="W113" s="53">
        <f>(filter!I143-filter!X143)</f>
        <v>2.2327414195737547</v>
      </c>
      <c r="X113" s="53">
        <f>data78!X143</f>
        <v>4.632785353021065</v>
      </c>
      <c r="Y113" s="53">
        <f>data78!Y143</f>
        <v>2.3904382470119501E-2</v>
      </c>
      <c r="Z113" s="53">
        <f>filter!J143</f>
        <v>1.5594561662629292</v>
      </c>
      <c r="AA113" s="53">
        <f>(filter!J143-AVERAGE(filter!$J$2:$J$179))</f>
        <v>-2.4687523848549398</v>
      </c>
      <c r="AB113" s="53">
        <f>(filter!J143-filter!BB143)</f>
        <v>-0.45799515568945859</v>
      </c>
      <c r="AC113" s="53">
        <f>(filter!J143-filter!Y143)</f>
        <v>-0.58180453008764932</v>
      </c>
      <c r="AD113" s="53">
        <f>filter!K143</f>
        <v>0.125</v>
      </c>
      <c r="AE113" s="53">
        <f>(filter!K143-AVERAGE(filter!$K$2:$K$179))</f>
        <v>-4.6178293208478358</v>
      </c>
      <c r="AF113" s="53">
        <f>(filter!K143-filter!BC143)</f>
        <v>-0.82212863493907307</v>
      </c>
      <c r="AG113" s="53">
        <f>(filter!K143-filter!Z143)</f>
        <v>7.7088813782165755E-2</v>
      </c>
      <c r="AH113" s="53">
        <f>filter!O143</f>
        <v>0.40833333333333338</v>
      </c>
      <c r="AI113" s="53">
        <f>(filter!O143-AVERAGE(filter!$O$2:$O$179))</f>
        <v>-3.5593341766431914</v>
      </c>
      <c r="AJ113" s="53">
        <f>(filter!O143-filter!BD143)</f>
        <v>-0.26362412895259785</v>
      </c>
      <c r="AK113" s="53">
        <f>(filter!O143-filter!AD143)</f>
        <v>9.873673967081259E-2</v>
      </c>
      <c r="AL113" s="53">
        <f>data78!AL143</f>
        <v>7.3612254812681543</v>
      </c>
      <c r="AM113" s="53">
        <f>data78!AM143</f>
        <v>8.4482496758541199</v>
      </c>
      <c r="AN113" s="53">
        <f>(filter!L143-filter!AA143)*100</f>
        <v>-1.1765725046931408</v>
      </c>
      <c r="AO113" s="53">
        <f>(filter!M143-filter!AB143)*100</f>
        <v>-0.40303454290153695</v>
      </c>
      <c r="AP113" s="53">
        <f>RBA!O156</f>
        <v>170.42013002109655</v>
      </c>
      <c r="AQ113" s="53">
        <f>RBA!Q156</f>
        <v>0.97639999999999993</v>
      </c>
      <c r="AR113" s="53">
        <f>RBA!P156</f>
        <v>5.8678514086112276E-3</v>
      </c>
      <c r="AS113" s="53">
        <f>RBA!R156</f>
        <v>1.024170421958214</v>
      </c>
      <c r="AT113" s="53">
        <f t="shared" si="9"/>
        <v>-5.1382667413445757</v>
      </c>
      <c r="AU113" s="53">
        <f t="shared" si="6"/>
        <v>2.3882940463332149E-2</v>
      </c>
      <c r="AV113" s="53">
        <f>RBA!T156*100</f>
        <v>2.5876659464322493</v>
      </c>
      <c r="AW113" s="53">
        <f>RBA!U156*100</f>
        <v>-5.9732593357029531</v>
      </c>
      <c r="AX113" s="53">
        <f t="shared" si="10"/>
        <v>2.7601108234025049</v>
      </c>
      <c r="AY113" s="53">
        <f t="shared" si="11"/>
        <v>-6.0216202439550859</v>
      </c>
      <c r="AZ113" s="53">
        <f>filter2!O113</f>
        <v>11.492045998090362</v>
      </c>
      <c r="BA113" s="53">
        <f>filter2!AC113</f>
        <v>11.50104638544224</v>
      </c>
      <c r="BB113" s="53">
        <f>(filter2!O113-filter2!AC113)*100</f>
        <v>-0.90003873518789135</v>
      </c>
      <c r="BC113" s="53">
        <f>data78!AZ143</f>
        <v>2.7284401282470894</v>
      </c>
      <c r="BD113" s="53">
        <f>data78!BA143</f>
        <v>2.8010032375504146</v>
      </c>
    </row>
    <row r="114" spans="1:56">
      <c r="A114" s="31">
        <v>41547</v>
      </c>
      <c r="B114" s="53">
        <f>filter!E144</f>
        <v>2.6</v>
      </c>
      <c r="C114" s="53">
        <f>(RBA!B157-AVERAGE(RBA!$B$11:$B$192))</f>
        <v>-4.3966996336996313</v>
      </c>
      <c r="D114" s="53">
        <f>(filter!E144-filter!AY144)</f>
        <v>-0.13219182122621431</v>
      </c>
      <c r="E114" s="52">
        <f>(filter!E144-filter!T144)</f>
        <v>-0.40238460697794043</v>
      </c>
      <c r="F114" s="52">
        <f>filter!F144</f>
        <v>2.6466666666666665</v>
      </c>
      <c r="G114" s="53">
        <f>(RBA!C157-AVERAGE(RBA!$C$11:$C$192))</f>
        <v>-4.6150394645037487</v>
      </c>
      <c r="H114" s="53">
        <f>(filter!F144-filter!AZ144)</f>
        <v>-0.19019037967018626</v>
      </c>
      <c r="I114" s="53">
        <f>(filter!F144-filter!U144)</f>
        <v>-0.48938686277839594</v>
      </c>
      <c r="J114" s="53">
        <f>data78!J144</f>
        <v>12.981306597088228</v>
      </c>
      <c r="K114" s="53">
        <f>data78!K144</f>
        <v>12.981516240114045</v>
      </c>
      <c r="L114" s="53">
        <f>(filter!B144-filter!Q144)*100</f>
        <v>-2.0964302581738536E-2</v>
      </c>
      <c r="M114" s="53">
        <f>data78!M144</f>
        <v>12.384666429471237</v>
      </c>
      <c r="N114" s="53">
        <f>data78!N144</f>
        <v>12.38929928418225</v>
      </c>
      <c r="O114" s="53">
        <f>(filter!C144-filter!R144)*100</f>
        <v>-0.4632854711013934</v>
      </c>
      <c r="P114" s="53">
        <f>data78!P144</f>
        <v>4.622027303054514</v>
      </c>
      <c r="Q114" s="53">
        <f>(filter!D144-filter!S144)*100</f>
        <v>2.1397860063061991</v>
      </c>
      <c r="R114" s="53">
        <f>data78!R144</f>
        <v>4.5075356728179834</v>
      </c>
      <c r="S114" s="53">
        <f>data78!S144</f>
        <v>1.4339622907393101E-2</v>
      </c>
      <c r="T114" s="53">
        <f>filter!I144</f>
        <v>1.0885562657289267</v>
      </c>
      <c r="U114" s="53">
        <f>(filter!I144-AVERAGE(filter!$I$2:$I$179))</f>
        <v>-3.0050913424795223</v>
      </c>
      <c r="V114" s="53">
        <f>(filter!I144-filter!BA144)</f>
        <v>-1.2749070871540045</v>
      </c>
      <c r="W114" s="53">
        <f>(filter!I144-filter!X144)</f>
        <v>0.30254396644463588</v>
      </c>
      <c r="X114" s="53">
        <f>data78!X144</f>
        <v>4.6443908991413725</v>
      </c>
      <c r="Y114" s="53">
        <f>data78!Y144</f>
        <v>2.16110019646365E-2</v>
      </c>
      <c r="Z114" s="53">
        <f>filter!J144</f>
        <v>4.6422184481231561</v>
      </c>
      <c r="AA114" s="53">
        <f>(filter!J144-AVERAGE(filter!$J$2:$J$179))</f>
        <v>0.61400989700528719</v>
      </c>
      <c r="AB114" s="53">
        <f>(filter!J144-filter!BB144)</f>
        <v>2.6630672638691584</v>
      </c>
      <c r="AC114" s="53">
        <f>(filter!J144-filter!Y144)</f>
        <v>2.5573662409296691</v>
      </c>
      <c r="AD114" s="53">
        <f>filter!K144</f>
        <v>0.125</v>
      </c>
      <c r="AE114" s="53">
        <f>(filter!K144-AVERAGE(filter!$K$2:$K$179))</f>
        <v>-4.6178293208478358</v>
      </c>
      <c r="AF114" s="53">
        <f>(filter!K144-filter!BC144)</f>
        <v>-0.74982957425509689</v>
      </c>
      <c r="AG114" s="53">
        <f>(filter!K144-filter!Z144)</f>
        <v>6.6436556603944499E-2</v>
      </c>
      <c r="AH114" s="53">
        <f>filter!O144</f>
        <v>0.40833333333333338</v>
      </c>
      <c r="AI114" s="53">
        <f>(filter!O144-AVERAGE(filter!$O$2:$O$179))</f>
        <v>-3.5593341766431914</v>
      </c>
      <c r="AJ114" s="53">
        <f>(filter!O144-filter!BD144)</f>
        <v>-0.200848699472777</v>
      </c>
      <c r="AK114" s="53">
        <f>(filter!O144-filter!AD144)</f>
        <v>0.10029586041693062</v>
      </c>
      <c r="AL114" s="53">
        <f>data78!AL144</f>
        <v>7.3816849412644574</v>
      </c>
      <c r="AM114" s="53">
        <f>data78!AM144</f>
        <v>8.4576624835576979</v>
      </c>
      <c r="AN114" s="53">
        <f>(filter!L144-filter!AA144)*100</f>
        <v>-1.5591205806133601</v>
      </c>
      <c r="AO114" s="53">
        <f>(filter!M144-filter!AB144)*100</f>
        <v>-1.137341591900487</v>
      </c>
      <c r="AP114" s="53">
        <f>RBA!O157</f>
        <v>159.1105023151315</v>
      </c>
      <c r="AQ114" s="53">
        <f>RBA!Q157</f>
        <v>0.90976666666666661</v>
      </c>
      <c r="AR114" s="53">
        <f>RBA!P157</f>
        <v>6.284940248755028E-3</v>
      </c>
      <c r="AS114" s="53">
        <f>RBA!R157</f>
        <v>1.0991829406807607</v>
      </c>
      <c r="AT114" s="53">
        <f t="shared" si="9"/>
        <v>-5.0695989439453362</v>
      </c>
      <c r="AU114" s="53">
        <f t="shared" si="6"/>
        <v>9.4567122606381879E-2</v>
      </c>
      <c r="AV114" s="53">
        <f>RBA!T157*100</f>
        <v>6.8667797399239561</v>
      </c>
      <c r="AW114" s="53">
        <f>RBA!U157*100</f>
        <v>-7.0684182143049741</v>
      </c>
      <c r="AX114" s="53">
        <f t="shared" si="10"/>
        <v>7.0392246168942121</v>
      </c>
      <c r="AY114" s="53">
        <f t="shared" si="11"/>
        <v>-7.1167791225571069</v>
      </c>
      <c r="AZ114" s="53">
        <f>filter2!O114</f>
        <v>11.495100540729489</v>
      </c>
      <c r="BA114" s="53">
        <f>filter2!AC114</f>
        <v>11.504763104284011</v>
      </c>
      <c r="BB114" s="53">
        <f>(filter2!O114-filter2!AC114)*100</f>
        <v>-0.96625635545226629</v>
      </c>
      <c r="BC114" s="53">
        <f>data78!AZ144</f>
        <v>2.7372940421230849</v>
      </c>
      <c r="BD114" s="53">
        <f>data78!BA144</f>
        <v>0.88539138759955449</v>
      </c>
    </row>
    <row r="115" spans="1:56">
      <c r="A115" s="31">
        <v>41639</v>
      </c>
      <c r="B115" s="53">
        <f>filter!E145</f>
        <v>2.5</v>
      </c>
      <c r="C115" s="53">
        <f>(RBA!B158-AVERAGE(RBA!$B$11:$B$192))</f>
        <v>-4.496699633699631</v>
      </c>
      <c r="D115" s="53">
        <f>(filter!E145-filter!AY145)</f>
        <v>-0.15316967948288429</v>
      </c>
      <c r="E115" s="52">
        <f>(filter!E145-filter!T145)</f>
        <v>-0.38204781070987082</v>
      </c>
      <c r="F115" s="52">
        <f>filter!F145</f>
        <v>2.5866666666666664</v>
      </c>
      <c r="G115" s="53">
        <f>(RBA!C158-AVERAGE(RBA!$C$11:$C$192))</f>
        <v>-4.6750394645037492</v>
      </c>
      <c r="H115" s="53">
        <f>(filter!F145-filter!AZ145)</f>
        <v>-0.16872235891779175</v>
      </c>
      <c r="I115" s="53">
        <f>(filter!F145-filter!U145)</f>
        <v>-0.43282603696352595</v>
      </c>
      <c r="J115" s="53">
        <f>data78!J145</f>
        <v>12.989396396897888</v>
      </c>
      <c r="K115" s="53">
        <f>data78!K145</f>
        <v>12.988020978398719</v>
      </c>
      <c r="L115" s="53">
        <f>(filter!B145-filter!Q145)*100</f>
        <v>0.13754184991690011</v>
      </c>
      <c r="M115" s="53">
        <f>data78!M145</f>
        <v>12.389248004398048</v>
      </c>
      <c r="N115" s="53">
        <f>data78!N145</f>
        <v>12.395377853297299</v>
      </c>
      <c r="O115" s="53">
        <f>(filter!C145-filter!R145)*100</f>
        <v>-0.61298488992509448</v>
      </c>
      <c r="P115" s="53">
        <f>data78!P145</f>
        <v>4.627909672957581</v>
      </c>
      <c r="Q115" s="53">
        <f>(filter!D145-filter!S145)*100</f>
        <v>3.895059790072164</v>
      </c>
      <c r="R115" s="53">
        <f>data78!R145</f>
        <v>4.514641053037594</v>
      </c>
      <c r="S115" s="53">
        <f>data78!S145</f>
        <v>2.2349445031131232E-2</v>
      </c>
      <c r="T115" s="53">
        <f>filter!I145</f>
        <v>2.8421520878442412</v>
      </c>
      <c r="U115" s="53">
        <f>(filter!I145-AVERAGE(filter!$I$2:$I$179))</f>
        <v>-1.2514955203642075</v>
      </c>
      <c r="V115" s="53">
        <f>(filter!I145-filter!BA145)</f>
        <v>0.51102862758421663</v>
      </c>
      <c r="W115" s="53">
        <f>(filter!I145-filter!X145)</f>
        <v>2.1429520148305405</v>
      </c>
      <c r="X115" s="53">
        <f>data78!X145</f>
        <v>4.6520537718869415</v>
      </c>
      <c r="Y115" s="53">
        <f>data78!Y145</f>
        <v>2.7450980392156765E-2</v>
      </c>
      <c r="Z115" s="53">
        <f>filter!J145</f>
        <v>3.0651490982276388</v>
      </c>
      <c r="AA115" s="53">
        <f>(filter!J145-AVERAGE(filter!$J$2:$J$179))</f>
        <v>-0.96305945289023009</v>
      </c>
      <c r="AB115" s="53">
        <f>(filter!J145-filter!BB145)</f>
        <v>1.1242980516720311</v>
      </c>
      <c r="AC115" s="53">
        <f>(filter!J145-filter!Y145)</f>
        <v>1.039658564449506</v>
      </c>
      <c r="AD115" s="53">
        <f>filter!K145</f>
        <v>0.125</v>
      </c>
      <c r="AE115" s="53">
        <f>(filter!K145-AVERAGE(filter!$K$2:$K$179))</f>
        <v>-4.6178293208478358</v>
      </c>
      <c r="AF115" s="53">
        <f>(filter!K145-filter!BC145)</f>
        <v>-0.67753051357112071</v>
      </c>
      <c r="AG115" s="53">
        <f>(filter!K145-filter!Z145)</f>
        <v>4.724932821396155E-2</v>
      </c>
      <c r="AH115" s="53">
        <f>filter!O145</f>
        <v>0.40833333333333338</v>
      </c>
      <c r="AI115" s="53">
        <f>(filter!O145-AVERAGE(filter!$O$2:$O$179))</f>
        <v>-3.5593341766431914</v>
      </c>
      <c r="AJ115" s="53">
        <f>(filter!O145-filter!BD145)</f>
        <v>-0.13807326999295616</v>
      </c>
      <c r="AK115" s="53">
        <f>(filter!O145-filter!AD145)</f>
        <v>9.8346844379634368E-2</v>
      </c>
      <c r="AL115" s="53">
        <f>data78!AL145</f>
        <v>7.4242327012036053</v>
      </c>
      <c r="AM115" s="53">
        <f>data78!AM145</f>
        <v>8.477078030363673</v>
      </c>
      <c r="AN115" s="53">
        <f>(filter!L145-filter!AA145)*100</f>
        <v>0.21995849491203145</v>
      </c>
      <c r="AO115" s="53">
        <f>(filter!M145-filter!AB145)*100</f>
        <v>-0.83810018662617836</v>
      </c>
      <c r="AP115" s="53">
        <f>RBA!O158</f>
        <v>160.60084676998073</v>
      </c>
      <c r="AQ115" s="53">
        <f>RBA!Q158</f>
        <v>0.91749999999999998</v>
      </c>
      <c r="AR115" s="53">
        <f>RBA!P158</f>
        <v>6.2266172321758795E-3</v>
      </c>
      <c r="AS115" s="53">
        <f>RBA!R158</f>
        <v>1.0899182561307903</v>
      </c>
      <c r="AT115" s="53">
        <f t="shared" si="9"/>
        <v>-5.0789220740391148</v>
      </c>
      <c r="AU115" s="53">
        <f t="shared" si="6"/>
        <v>8.6102699053411808E-2</v>
      </c>
      <c r="AV115" s="53">
        <f>RBA!T158*100</f>
        <v>-0.93231300937786088</v>
      </c>
      <c r="AW115" s="53">
        <f>RBA!U158*100</f>
        <v>0.84644235529701128</v>
      </c>
      <c r="AX115" s="53">
        <f t="shared" si="10"/>
        <v>-0.75986813240760531</v>
      </c>
      <c r="AY115" s="53">
        <f t="shared" si="11"/>
        <v>0.7980814470448786</v>
      </c>
      <c r="AZ115" s="53">
        <f>filter2!O115</f>
        <v>11.509650106836308</v>
      </c>
      <c r="BA115" s="53">
        <f>filter2!AC115</f>
        <v>11.508764685085277</v>
      </c>
      <c r="BB115" s="53">
        <f>(filter2!O115-filter2!AC115)*100</f>
        <v>8.8542175103079046E-2</v>
      </c>
      <c r="BC115" s="53">
        <f>data78!AZ145</f>
        <v>2.7721789293166639</v>
      </c>
      <c r="BD115" s="53">
        <f>data78!BA145</f>
        <v>3.4884887193578962</v>
      </c>
    </row>
    <row r="116" spans="1:56">
      <c r="A116" s="31">
        <v>41729</v>
      </c>
      <c r="B116" s="53">
        <f>filter!E146</f>
        <v>2.5</v>
      </c>
      <c r="C116" s="53">
        <f>(RBA!B159-AVERAGE(RBA!$B$11:$B$192))</f>
        <v>-4.496699633699631</v>
      </c>
      <c r="D116" s="53">
        <f>(filter!E146-filter!AY146)</f>
        <v>-7.4147537739554181E-2</v>
      </c>
      <c r="E116" s="52">
        <f>(filter!E146-filter!T146)</f>
        <v>-0.26545751182633559</v>
      </c>
      <c r="F116" s="52">
        <f>filter!F146</f>
        <v>2.6333333333333333</v>
      </c>
      <c r="G116" s="53">
        <f>(RBA!C159-AVERAGE(RBA!$C$11:$C$192))</f>
        <v>-4.6283727978370823</v>
      </c>
      <c r="H116" s="53">
        <f>(filter!F146-filter!AZ146)</f>
        <v>-4.0587671498730327E-2</v>
      </c>
      <c r="I116" s="53">
        <f>(filter!F146-filter!U146)</f>
        <v>-0.27468314652193726</v>
      </c>
      <c r="J116" s="53">
        <f>data78!J146</f>
        <v>12.997067692333671</v>
      </c>
      <c r="K116" s="53">
        <f>data78!K146</f>
        <v>12.994467058524048</v>
      </c>
      <c r="L116" s="53">
        <f>(filter!B146-filter!Q146)*100</f>
        <v>0.26006338096227211</v>
      </c>
      <c r="M116" s="53">
        <f>data78!M146</f>
        <v>12.39656489775987</v>
      </c>
      <c r="N116" s="53">
        <f>data78!N146</f>
        <v>12.401405078110109</v>
      </c>
      <c r="O116" s="53">
        <f>(filter!C146-filter!R146)*100</f>
        <v>-0.48401803502393648</v>
      </c>
      <c r="P116" s="53">
        <f>data78!P146</f>
        <v>4.604169685654508</v>
      </c>
      <c r="Q116" s="53">
        <f>(filter!D146-filter!S146)*100</f>
        <v>2.710419428803057</v>
      </c>
      <c r="R116" s="53">
        <f>data78!R146</f>
        <v>4.5144021981544498</v>
      </c>
      <c r="S116" s="53">
        <f>data78!S146</f>
        <v>1.7549265172790873E-2</v>
      </c>
      <c r="T116" s="53">
        <f>filter!I146</f>
        <v>-9.5541953257755247E-2</v>
      </c>
      <c r="U116" s="53">
        <f>(filter!I146-AVERAGE(filter!$I$2:$I$179))</f>
        <v>-4.189189561466204</v>
      </c>
      <c r="V116" s="53">
        <f>(filter!I146-filter!BA146)</f>
        <v>-2.3943255208948733</v>
      </c>
      <c r="W116" s="53">
        <f>(filter!I146-filter!X146)</f>
        <v>-0.72745313345551477</v>
      </c>
      <c r="X116" s="53">
        <f>data78!X146</f>
        <v>4.6577626361072619</v>
      </c>
      <c r="Y116" s="53">
        <f>data78!Y146</f>
        <v>2.9296875E-2</v>
      </c>
      <c r="Z116" s="53">
        <f>filter!J146</f>
        <v>2.28354568812808</v>
      </c>
      <c r="AA116" s="53">
        <f>(filter!J146-AVERAGE(filter!$J$2:$J$179))</f>
        <v>-1.7446628629897889</v>
      </c>
      <c r="AB116" s="53">
        <f>(filter!J146-filter!BB146)</f>
        <v>0.38099477927086234</v>
      </c>
      <c r="AC116" s="53">
        <f>(filter!J146-filter!Y146)</f>
        <v>0.31971468088011945</v>
      </c>
      <c r="AD116" s="53">
        <f>filter!K146</f>
        <v>0.125</v>
      </c>
      <c r="AE116" s="53">
        <f>(filter!K146-AVERAGE(filter!$K$2:$K$179))</f>
        <v>-4.6178293208478358</v>
      </c>
      <c r="AF116" s="53">
        <f>(filter!K146-filter!BC146)</f>
        <v>-0.60523145288714275</v>
      </c>
      <c r="AG116" s="53">
        <f>(filter!K146-filter!Z146)</f>
        <v>1.999624900149799E-2</v>
      </c>
      <c r="AH116" s="53">
        <f>filter!O146</f>
        <v>0.40833333333333338</v>
      </c>
      <c r="AI116" s="53">
        <f>(filter!O146-AVERAGE(filter!$O$2:$O$179))</f>
        <v>-3.5593341766431914</v>
      </c>
      <c r="AJ116" s="53">
        <f>(filter!O146-filter!BD146)</f>
        <v>-7.5297840513135317E-2</v>
      </c>
      <c r="AK116" s="53">
        <f>(filter!O146-filter!AD146)</f>
        <v>9.3192534741966204E-2</v>
      </c>
      <c r="AL116" s="53">
        <f>data78!AL146</f>
        <v>7.4506596340958149</v>
      </c>
      <c r="AM116" s="53">
        <f>data78!AM146</f>
        <v>8.4952033779713183</v>
      </c>
      <c r="AN116" s="53">
        <f>(filter!L146-filter!AA146)*100</f>
        <v>0.34788560452536643</v>
      </c>
      <c r="AO116" s="53">
        <f>(filter!M146-filter!AB146)*100</f>
        <v>-0.63641508770118094</v>
      </c>
      <c r="AP116" s="53">
        <f>RBA!O159</f>
        <v>156.41052839868578</v>
      </c>
      <c r="AQ116" s="53">
        <f>RBA!Q159</f>
        <v>0.89769999999999994</v>
      </c>
      <c r="AR116" s="53">
        <f>RBA!P159</f>
        <v>6.3934315051415828E-3</v>
      </c>
      <c r="AS116" s="53">
        <f>RBA!R159</f>
        <v>1.1139578923916678</v>
      </c>
      <c r="AT116" s="53">
        <f t="shared" si="9"/>
        <v>-5.0524841429726619</v>
      </c>
      <c r="AU116" s="53">
        <f t="shared" si="6"/>
        <v>0.10791934221949442</v>
      </c>
      <c r="AV116" s="53">
        <f>RBA!T159*100</f>
        <v>2.6437931066452869</v>
      </c>
      <c r="AW116" s="53">
        <f>RBA!U159*100</f>
        <v>-2.1816643166082601</v>
      </c>
      <c r="AX116" s="53">
        <f t="shared" si="10"/>
        <v>2.8162379836155425</v>
      </c>
      <c r="AY116" s="53">
        <f t="shared" si="11"/>
        <v>-2.2300252248603929</v>
      </c>
      <c r="AZ116" s="53">
        <f>filter2!O116</f>
        <v>11.497491979059914</v>
      </c>
      <c r="BA116" s="53">
        <f>filter2!AC116</f>
        <v>11.51313729526334</v>
      </c>
      <c r="BB116" s="53">
        <f>(filter2!O116-filter2!AC116)*100</f>
        <v>-1.5645316203425352</v>
      </c>
      <c r="BC116" s="53">
        <f>data78!AZ146</f>
        <v>2.792896997988553</v>
      </c>
      <c r="BD116" s="53">
        <f>data78!BA146</f>
        <v>2.0718068671889078</v>
      </c>
    </row>
    <row r="117" spans="1:56">
      <c r="A117" s="31">
        <v>41820</v>
      </c>
      <c r="B117" s="53">
        <f>filter!E147</f>
        <v>2.5</v>
      </c>
      <c r="C117" s="53">
        <f>(RBA!B160-AVERAGE(RBA!$B$11:$B$192))</f>
        <v>-4.496699633699631</v>
      </c>
      <c r="D117" s="53">
        <f>(filter!E147-filter!AY147)</f>
        <v>4.8746040037759286E-3</v>
      </c>
      <c r="E117" s="52">
        <f>(filter!E147-filter!T147)</f>
        <v>-0.15279379088801681</v>
      </c>
      <c r="F117" s="52">
        <f>filter!F147</f>
        <v>2.69</v>
      </c>
      <c r="G117" s="53">
        <f>(RBA!C160-AVERAGE(RBA!$C$11:$C$192))</f>
        <v>-4.5717061311704157</v>
      </c>
      <c r="H117" s="53">
        <f>(filter!F147-filter!AZ147)</f>
        <v>9.7547015920330882E-2</v>
      </c>
      <c r="I117" s="53">
        <f>(filter!F147-filter!U147)</f>
        <v>-0.11158685352276931</v>
      </c>
      <c r="J117" s="53">
        <f>data78!J147</f>
        <v>13.00145370892179</v>
      </c>
      <c r="K117" s="53">
        <f>data78!K147</f>
        <v>13.000852668378622</v>
      </c>
      <c r="L117" s="53">
        <f>(filter!B147-filter!Q147)*100</f>
        <v>6.0104054316845179E-2</v>
      </c>
      <c r="M117" s="53">
        <f>data78!M147</f>
        <v>12.400722067637311</v>
      </c>
      <c r="N117" s="53">
        <f>data78!N147</f>
        <v>12.407377642862144</v>
      </c>
      <c r="O117" s="53">
        <f>(filter!C147-filter!R147)*100</f>
        <v>-0.66555752248333988</v>
      </c>
      <c r="P117" s="53">
        <f>data78!P147</f>
        <v>4.5705787412184726</v>
      </c>
      <c r="Q117" s="53">
        <f>(filter!D147-filter!S147)*100</f>
        <v>0.53457938683445505</v>
      </c>
      <c r="R117" s="53">
        <f>data78!R147</f>
        <v>4.5101303637366597</v>
      </c>
      <c r="S117" s="53">
        <f>data78!S147</f>
        <v>5.3302370173955449E-3</v>
      </c>
      <c r="T117" s="53">
        <f>filter!I147</f>
        <v>-1.708733767116017</v>
      </c>
      <c r="U117" s="53">
        <f>(filter!I147-AVERAGE(filter!$I$2:$I$179))</f>
        <v>-5.8023813753244653</v>
      </c>
      <c r="V117" s="53">
        <f>(filter!I147-filter!BA147)</f>
        <v>-3.9751774421302275</v>
      </c>
      <c r="W117" s="53">
        <f>(filter!I147-filter!X147)</f>
        <v>-2.2956524027632232</v>
      </c>
      <c r="X117" s="53">
        <f>data78!X147</f>
        <v>4.6624952526073606</v>
      </c>
      <c r="Y117" s="53">
        <f>data78!Y147</f>
        <v>3.0155642023346418E-2</v>
      </c>
      <c r="Z117" s="53">
        <f>filter!J147</f>
        <v>1.8930466000394914</v>
      </c>
      <c r="AA117" s="53">
        <f>(filter!J147-AVERAGE(filter!$J$2:$J$179))</f>
        <v>-2.1351619510783775</v>
      </c>
      <c r="AB117" s="53">
        <f>(filter!J147-filter!BB147)</f>
        <v>2.8795828880663787E-2</v>
      </c>
      <c r="AC117" s="53">
        <f>(filter!J147-filter!Y147)</f>
        <v>-8.1321453097034091E-3</v>
      </c>
      <c r="AD117" s="53">
        <f>filter!K147</f>
        <v>0.125</v>
      </c>
      <c r="AE117" s="53">
        <f>(filter!K147-AVERAGE(filter!$K$2:$K$179))</f>
        <v>-4.6178293208478358</v>
      </c>
      <c r="AF117" s="53">
        <f>(filter!K147-filter!BC147)</f>
        <v>-0.53293239220316657</v>
      </c>
      <c r="AG117" s="53">
        <f>(filter!K147-filter!Z147)</f>
        <v>-1.488309147429881E-2</v>
      </c>
      <c r="AH117" s="53">
        <f>filter!O147</f>
        <v>0.40833333333333338</v>
      </c>
      <c r="AI117" s="53">
        <f>(filter!O147-AVERAGE(filter!$O$2:$O$179))</f>
        <v>-3.5593341766431914</v>
      </c>
      <c r="AJ117" s="53">
        <f>(filter!O147-filter!BD147)</f>
        <v>-1.2522411033314473E-2</v>
      </c>
      <c r="AK117" s="53">
        <f>(filter!O147-filter!AD147)</f>
        <v>8.5074307909231262E-2</v>
      </c>
      <c r="AL117" s="53">
        <f>data78!AL147</f>
        <v>7.4810761503233145</v>
      </c>
      <c r="AM117" s="53">
        <f>data78!AM147</f>
        <v>8.5130530327749021</v>
      </c>
      <c r="AN117" s="53">
        <f>(filter!L147-filter!AA147)*100</f>
        <v>0.84369789401108619</v>
      </c>
      <c r="AO117" s="53">
        <f>(filter!M147-filter!AB147)*100</f>
        <v>-0.43212277363160467</v>
      </c>
      <c r="AP117" s="53">
        <f>RBA!O160</f>
        <v>162.43848166141069</v>
      </c>
      <c r="AQ117" s="53">
        <f>RBA!Q160</f>
        <v>0.93420000000000003</v>
      </c>
      <c r="AR117" s="53">
        <f>RBA!P160</f>
        <v>6.1561767247025594E-3</v>
      </c>
      <c r="AS117" s="53">
        <f>RBA!R160</f>
        <v>1.070434596446157</v>
      </c>
      <c r="AT117" s="53">
        <f t="shared" si="9"/>
        <v>-5.0902993557010978</v>
      </c>
      <c r="AU117" s="53">
        <f t="shared" si="6"/>
        <v>6.806473091412929E-2</v>
      </c>
      <c r="AV117" s="53">
        <f>RBA!T160*100</f>
        <v>-3.781521272843591</v>
      </c>
      <c r="AW117" s="53">
        <f>RBA!U160*100</f>
        <v>3.9854611305364966</v>
      </c>
      <c r="AX117" s="53">
        <f t="shared" si="10"/>
        <v>-3.6090763958733354</v>
      </c>
      <c r="AY117" s="53">
        <f t="shared" si="11"/>
        <v>3.9371002222843638</v>
      </c>
      <c r="AZ117" s="53">
        <f>filter2!O117</f>
        <v>11.489802170356008</v>
      </c>
      <c r="BA117" s="53">
        <f>filter2!AC117</f>
        <v>11.517967655624098</v>
      </c>
      <c r="BB117" s="53">
        <f>(filter2!O117-filter2!AC117)*100</f>
        <v>-2.8165485268090151</v>
      </c>
      <c r="BC117" s="53">
        <f>data78!AZ147</f>
        <v>2.8185808977159539</v>
      </c>
      <c r="BD117" s="53">
        <f>data78!BA147</f>
        <v>2.5683899727400927</v>
      </c>
    </row>
    <row r="118" spans="1:56">
      <c r="A118" s="31">
        <v>41912</v>
      </c>
      <c r="B118" s="53">
        <f>filter!E148</f>
        <v>2.5</v>
      </c>
      <c r="C118" s="53">
        <f>(RBA!B161-AVERAGE(RBA!$B$11:$B$192))</f>
        <v>-4.496699633699631</v>
      </c>
      <c r="D118" s="53">
        <f>(filter!E148-filter!AY148)</f>
        <v>8.3896745747106038E-2</v>
      </c>
      <c r="E118" s="52">
        <f>(filter!E148-filter!T148)</f>
        <v>-4.4070817510704519E-2</v>
      </c>
      <c r="F118" s="52">
        <f>filter!F148</f>
        <v>2.6466666666666665</v>
      </c>
      <c r="G118" s="53">
        <f>(RBA!C161-AVERAGE(RBA!$C$11:$C$192))</f>
        <v>-4.6150394645037487</v>
      </c>
      <c r="H118" s="53">
        <f>(filter!F148-filter!AZ148)</f>
        <v>0.135681703339392</v>
      </c>
      <c r="I118" s="53">
        <f>(filter!F148-filter!U148)</f>
        <v>-5.3327476401918705E-2</v>
      </c>
      <c r="J118" s="53">
        <f>data78!J148</f>
        <v>13.006114913689895</v>
      </c>
      <c r="K118" s="53">
        <f>data78!K148</f>
        <v>13.007177621247164</v>
      </c>
      <c r="L118" s="53">
        <f>(filter!B148-filter!Q148)*100</f>
        <v>-0.10627075572688938</v>
      </c>
      <c r="M118" s="53">
        <f>data78!M148</f>
        <v>12.409841717879624</v>
      </c>
      <c r="N118" s="53">
        <f>data78!N148</f>
        <v>12.413289206682148</v>
      </c>
      <c r="O118" s="53">
        <f>(filter!C148-filter!R148)*100</f>
        <v>-0.34474888025233241</v>
      </c>
      <c r="P118" s="53">
        <f>data78!P148</f>
        <v>4.5336741842830213</v>
      </c>
      <c r="Q118" s="53">
        <f>(filter!D148-filter!S148)*100</f>
        <v>-2.0088454276042889</v>
      </c>
      <c r="R118" s="53">
        <f>data78!R148</f>
        <v>4.5048683152865259</v>
      </c>
      <c r="S118" s="53">
        <f>data78!S148</f>
        <v>-2.663803294200795E-3</v>
      </c>
      <c r="T118" s="53">
        <f>filter!I148</f>
        <v>-2.1048193800537462</v>
      </c>
      <c r="U118" s="53">
        <f>(filter!I148-AVERAGE(filter!$I$2:$I$179))</f>
        <v>-6.1984669882621954</v>
      </c>
      <c r="V118" s="53">
        <f>(filter!I148-filter!BA148)</f>
        <v>-4.3389231624450506</v>
      </c>
      <c r="W118" s="53">
        <f>(filter!I148-filter!X148)</f>
        <v>-2.6713601760181174</v>
      </c>
      <c r="X118" s="53">
        <f>data78!X148</f>
        <v>4.667205576907544</v>
      </c>
      <c r="Y118" s="53">
        <f>data78!Y148</f>
        <v>2.3076923076923217E-2</v>
      </c>
      <c r="Z118" s="53">
        <f>filter!J148</f>
        <v>1.8841297200732534</v>
      </c>
      <c r="AA118" s="53">
        <f>(filter!J148-AVERAGE(filter!$J$2:$J$179))</f>
        <v>-2.1440788310446157</v>
      </c>
      <c r="AB118" s="53">
        <f>(filter!J148-filter!BB148)</f>
        <v>5.8179086612815789E-2</v>
      </c>
      <c r="AC118" s="53">
        <f>(filter!J148-filter!Y148)</f>
        <v>4.5091032569642753E-2</v>
      </c>
      <c r="AD118" s="53">
        <f>filter!K148</f>
        <v>0.125</v>
      </c>
      <c r="AE118" s="53">
        <f>(filter!K148-AVERAGE(filter!$K$2:$K$179))</f>
        <v>-4.6178293208478358</v>
      </c>
      <c r="AF118" s="53">
        <f>(filter!K148-filter!BC148)</f>
        <v>-0.46063333151919039</v>
      </c>
      <c r="AG118" s="53">
        <f>(filter!K148-filter!Z148)</f>
        <v>-5.6961601309907406E-2</v>
      </c>
      <c r="AH118" s="53">
        <f>filter!O148</f>
        <v>0.40833333333333338</v>
      </c>
      <c r="AI118" s="53">
        <f>(filter!O148-AVERAGE(filter!$O$2:$O$179))</f>
        <v>-3.5593341766431914</v>
      </c>
      <c r="AJ118" s="53">
        <f>(filter!O148-filter!BD148)</f>
        <v>5.025301844650637E-2</v>
      </c>
      <c r="AK118" s="53">
        <f>(filter!O148-filter!AD148)</f>
        <v>7.4175294952521009E-2</v>
      </c>
      <c r="AL118" s="53">
        <f>data78!AL148</f>
        <v>7.5070460724688175</v>
      </c>
      <c r="AM118" s="53">
        <f>data78!AM148</f>
        <v>8.5331017761722183</v>
      </c>
      <c r="AN118" s="53">
        <f>(filter!L148-filter!AA148)*100</f>
        <v>0.87155630069917223</v>
      </c>
      <c r="AO118" s="53">
        <f>(filter!M148-filter!AB148)*100</f>
        <v>2.1365536858475309E-2</v>
      </c>
      <c r="AP118" s="53">
        <f>RBA!O161</f>
        <v>161.40013869147259</v>
      </c>
      <c r="AQ118" s="53">
        <f>RBA!Q161</f>
        <v>0.91416666666666657</v>
      </c>
      <c r="AR118" s="53">
        <f>RBA!P161</f>
        <v>6.1957815408793943E-3</v>
      </c>
      <c r="AS118" s="53">
        <f>RBA!R161</f>
        <v>1.0938924339106655</v>
      </c>
      <c r="AT118" s="53">
        <f t="shared" si="9"/>
        <v>-5.0838866151382831</v>
      </c>
      <c r="AU118" s="53">
        <f t="shared" si="6"/>
        <v>8.9742375500861463E-2</v>
      </c>
      <c r="AV118" s="53">
        <f>RBA!T161*100</f>
        <v>0.64127405628147116</v>
      </c>
      <c r="AW118" s="53">
        <f>RBA!U161*100</f>
        <v>-2.1677644586732159</v>
      </c>
      <c r="AX118" s="53">
        <f t="shared" si="10"/>
        <v>0.81371893325172673</v>
      </c>
      <c r="AY118" s="53">
        <f t="shared" si="11"/>
        <v>-2.2161253669253487</v>
      </c>
      <c r="AZ118" s="53">
        <f>filter2!O118</f>
        <v>11.493040054247595</v>
      </c>
      <c r="BA118" s="53">
        <f>filter2!AC118</f>
        <v>11.523332708650823</v>
      </c>
      <c r="BB118" s="53">
        <f>(filter2!O118-filter2!AC118)*100</f>
        <v>-3.0292654403227814</v>
      </c>
      <c r="BC118" s="53">
        <f>data78!AZ148</f>
        <v>2.8398404955612735</v>
      </c>
      <c r="BD118" s="53">
        <f>data78!BA148</f>
        <v>2.1259597845319611</v>
      </c>
    </row>
    <row r="119" spans="1:56">
      <c r="A119" s="31">
        <v>42004</v>
      </c>
      <c r="B119" s="53">
        <f>filter!E149</f>
        <v>2.5</v>
      </c>
      <c r="C119" s="53">
        <f>(RBA!B162-AVERAGE(RBA!$B$11:$B$192))</f>
        <v>-4.496699633699631</v>
      </c>
      <c r="D119" s="53">
        <f>(filter!E149-filter!AY149)</f>
        <v>0.16291888749043615</v>
      </c>
      <c r="E119" s="52">
        <f>(filter!E149-filter!T149)</f>
        <v>6.0792734809115512E-2</v>
      </c>
      <c r="F119" s="52">
        <f>filter!F149</f>
        <v>2.74</v>
      </c>
      <c r="G119" s="53">
        <f>(RBA!C162-AVERAGE(RBA!$C$11:$C$192))</f>
        <v>-4.521706131170415</v>
      </c>
      <c r="H119" s="53">
        <f>(filter!F149-filter!AZ149)</f>
        <v>0.31048305742512028</v>
      </c>
      <c r="I119" s="53">
        <f>(filter!F149-filter!U149)</f>
        <v>0.13704107485483696</v>
      </c>
      <c r="J119" s="53">
        <f>data78!J149</f>
        <v>13.009893203470954</v>
      </c>
      <c r="K119" s="53">
        <f>data78!K149</f>
        <v>13.013442106064739</v>
      </c>
      <c r="L119" s="53">
        <f>(filter!B149-filter!Q149)*100</f>
        <v>-0.35489025937849306</v>
      </c>
      <c r="M119" s="53">
        <f>data78!M149</f>
        <v>12.415863444313674</v>
      </c>
      <c r="N119" s="53">
        <f>data78!N149</f>
        <v>12.419129268964346</v>
      </c>
      <c r="O119" s="53">
        <f>(filter!C149-filter!R149)*100</f>
        <v>-0.32658246506720445</v>
      </c>
      <c r="P119" s="53">
        <f>data78!P149</f>
        <v>4.5119578042659123</v>
      </c>
      <c r="Q119" s="53">
        <f>(filter!D149-filter!S149)*100</f>
        <v>-3.1001297399793515</v>
      </c>
      <c r="R119" s="53">
        <f>data78!R149</f>
        <v>4.5070427777757747</v>
      </c>
      <c r="S119" s="53">
        <f>data78!S149</f>
        <v>-7.5694813425377649E-3</v>
      </c>
      <c r="T119" s="53">
        <f>filter!I149</f>
        <v>0.86978499569969669</v>
      </c>
      <c r="U119" s="53">
        <f>(filter!I149-AVERAGE(filter!$I$2:$I$179))</f>
        <v>-3.2238626125087522</v>
      </c>
      <c r="V119" s="53">
        <f>(filter!I149-filter!BA149)</f>
        <v>-1.3319788940687007</v>
      </c>
      <c r="W119" s="53">
        <f>(filter!I149-filter!X149)</f>
        <v>0.29812376069984081</v>
      </c>
      <c r="X119" s="53">
        <f>data78!X149</f>
        <v>4.6690835117317437</v>
      </c>
      <c r="Y119" s="53">
        <f>data78!Y149</f>
        <v>1.7175572519083859E-2</v>
      </c>
      <c r="Z119" s="53">
        <f>filter!J149</f>
        <v>0.7511739296800457</v>
      </c>
      <c r="AA119" s="53">
        <f>(filter!J149-AVERAGE(filter!$J$2:$J$179))</f>
        <v>-3.2770346214378234</v>
      </c>
      <c r="AB119" s="53">
        <f>(filter!J149-filter!BB149)</f>
        <v>-1.0364765660820019</v>
      </c>
      <c r="AC119" s="53">
        <f>(filter!J149-filter!Y149)</f>
        <v>-1.0277367608621184</v>
      </c>
      <c r="AD119" s="53">
        <f>filter!K149</f>
        <v>0.125</v>
      </c>
      <c r="AE119" s="53">
        <f>(filter!K149-AVERAGE(filter!$K$2:$K$179))</f>
        <v>-4.6178293208478358</v>
      </c>
      <c r="AF119" s="53">
        <f>(filter!K149-filter!BC149)</f>
        <v>-0.38833427083521421</v>
      </c>
      <c r="AG119" s="53">
        <f>(filter!K149-filter!Z149)</f>
        <v>-0.10580288666963494</v>
      </c>
      <c r="AH119" s="53">
        <f>filter!O149</f>
        <v>0.40833333333333338</v>
      </c>
      <c r="AI119" s="53">
        <f>(filter!O149-AVERAGE(filter!$O$2:$O$179))</f>
        <v>-3.5593341766431914</v>
      </c>
      <c r="AJ119" s="53">
        <f>(filter!O149-filter!BD149)</f>
        <v>0.11302844792632721</v>
      </c>
      <c r="AK119" s="53">
        <f>(filter!O149-filter!AD149)</f>
        <v>6.0625455500483594E-2</v>
      </c>
      <c r="AL119" s="53">
        <f>data78!AL149</f>
        <v>7.5354846185827942</v>
      </c>
      <c r="AM119" s="53">
        <f>data78!AM149</f>
        <v>8.5487563912770437</v>
      </c>
      <c r="AN119" s="53">
        <f>(filter!L149-filter!AA149)*100</f>
        <v>1.1302339975115316</v>
      </c>
      <c r="AO119" s="53">
        <f>(filter!M149-filter!AB149)*100</f>
        <v>6.4108873376866882E-2</v>
      </c>
      <c r="AP119" s="53">
        <f>RBA!O162</f>
        <v>154.66240381533009</v>
      </c>
      <c r="AQ119" s="53">
        <f>RBA!Q162</f>
        <v>0.84993333333333343</v>
      </c>
      <c r="AR119" s="53">
        <f>RBA!P162</f>
        <v>6.4656954458953021E-3</v>
      </c>
      <c r="AS119" s="53">
        <f>RBA!R162</f>
        <v>1.1765628676758959</v>
      </c>
      <c r="AT119" s="53">
        <f t="shared" si="9"/>
        <v>-5.0412447016395054</v>
      </c>
      <c r="AU119" s="53">
        <f t="shared" si="6"/>
        <v>0.16259736394622465</v>
      </c>
      <c r="AV119" s="53">
        <f>RBA!T162*100</f>
        <v>4.2641913498777662</v>
      </c>
      <c r="AW119" s="53">
        <f>RBA!U162*100</f>
        <v>-7.2854988445363231</v>
      </c>
      <c r="AX119" s="53">
        <f t="shared" si="10"/>
        <v>4.4366362268480222</v>
      </c>
      <c r="AY119" s="53">
        <f t="shared" si="11"/>
        <v>-7.3338597527884559</v>
      </c>
      <c r="AZ119" s="53">
        <f>filter2!O119</f>
        <v>11.490418063066917</v>
      </c>
      <c r="BA119" s="53">
        <f>filter2!AC119</f>
        <v>11.529291793398496</v>
      </c>
      <c r="BB119" s="53">
        <f>(filter2!O119-filter2!AC119)*100</f>
        <v>-3.8873730331578926</v>
      </c>
      <c r="BC119" s="53">
        <f>data78!AZ149</f>
        <v>2.8664011068510504</v>
      </c>
      <c r="BD119" s="53">
        <f>data78!BA149</f>
        <v>2.6560611289776936</v>
      </c>
    </row>
    <row r="120" spans="1:56">
      <c r="A120" s="31">
        <v>42094</v>
      </c>
      <c r="B120" s="53">
        <f>filter!E150</f>
        <v>2.3433333333333333</v>
      </c>
      <c r="C120" s="53">
        <f>(RBA!B163-AVERAGE(RBA!$B$11:$B$192))</f>
        <v>-4.6533663003662973</v>
      </c>
      <c r="D120" s="53">
        <f>(filter!E150-filter!AY150)</f>
        <v>8.5274362567099526E-2</v>
      </c>
      <c r="E120" s="52">
        <f>(filter!E150-filter!T150)</f>
        <v>5.239070169236193E-3</v>
      </c>
      <c r="F120" s="52">
        <f>filter!F150</f>
        <v>2.4533333333333336</v>
      </c>
      <c r="G120" s="53">
        <f>(RBA!C163-AVERAGE(RBA!$C$11:$C$192))</f>
        <v>-4.808372797837082</v>
      </c>
      <c r="H120" s="53">
        <f>(filter!F150-filter!AZ150)</f>
        <v>0.10528441151085</v>
      </c>
      <c r="I120" s="53">
        <f>(filter!F150-filter!U150)</f>
        <v>-5.6835113398862269E-2</v>
      </c>
      <c r="J120" s="53">
        <f>data78!J150</f>
        <v>13.019207097300061</v>
      </c>
      <c r="K120" s="53">
        <f>data78!K150</f>
        <v>13.019645647574183</v>
      </c>
      <c r="L120" s="53">
        <f>(filter!B150-filter!Q150)*100</f>
        <v>-4.3855027412220693E-2</v>
      </c>
      <c r="M120" s="53">
        <f>data78!M150</f>
        <v>12.419868644283872</v>
      </c>
      <c r="N120" s="53">
        <f>data78!N150</f>
        <v>12.424885174422464</v>
      </c>
      <c r="O120" s="53">
        <f>(filter!C150-filter!R150)*100</f>
        <v>-0.50165301385920458</v>
      </c>
      <c r="P120" s="53">
        <f>data78!P150</f>
        <v>4.4796069630127455</v>
      </c>
      <c r="Q120" s="53">
        <f>(filter!D150-filter!S150)*100</f>
        <v>-5.3507355045804061</v>
      </c>
      <c r="R120" s="53">
        <f>data78!R150</f>
        <v>4.5044216576311786</v>
      </c>
      <c r="S120" s="53">
        <f>data78!S150</f>
        <v>-9.9309002116785283E-3</v>
      </c>
      <c r="T120" s="53">
        <f>filter!I150</f>
        <v>-1.0484480578383173</v>
      </c>
      <c r="U120" s="53">
        <f>(filter!I150-AVERAGE(filter!$I$2:$I$179))</f>
        <v>-5.1420956660467656</v>
      </c>
      <c r="V120" s="53">
        <f>(filter!I150-filter!BA150)</f>
        <v>-3.2178720549838071</v>
      </c>
      <c r="W120" s="53">
        <f>(filter!I150-filter!X150)</f>
        <v>-1.6499419843325691</v>
      </c>
      <c r="X120" s="53">
        <f>data78!X150</f>
        <v>4.6709579265260945</v>
      </c>
      <c r="Y120" s="53">
        <f>data78!Y150</f>
        <v>1.3282732447817747E-2</v>
      </c>
      <c r="Z120" s="53">
        <f>filter!J150</f>
        <v>0.74976591774014079</v>
      </c>
      <c r="AA120" s="53">
        <f>(filter!J150-AVERAGE(filter!$J$2:$J$179))</f>
        <v>-3.2784426333777281</v>
      </c>
      <c r="AB120" s="53">
        <f>(filter!J150-filter!BB150)</f>
        <v>-0.99958444032351679</v>
      </c>
      <c r="AC120" s="53">
        <f>(filter!J150-filter!Y150)</f>
        <v>-0.97255687545102654</v>
      </c>
      <c r="AD120" s="53">
        <f>filter!K150</f>
        <v>0.125</v>
      </c>
      <c r="AE120" s="53">
        <f>(filter!K150-AVERAGE(filter!$K$2:$K$179))</f>
        <v>-4.6178293208478358</v>
      </c>
      <c r="AF120" s="53">
        <f>(filter!K150-filter!BC150)</f>
        <v>-0.31603521015123803</v>
      </c>
      <c r="AG120" s="53">
        <f>(filter!K150-filter!Z150)</f>
        <v>-0.16093495271696984</v>
      </c>
      <c r="AH120" s="53">
        <f>filter!O150</f>
        <v>0.32500000000000001</v>
      </c>
      <c r="AI120" s="53">
        <f>(filter!O150-AVERAGE(filter!$O$2:$O$179))</f>
        <v>-3.6426675099765244</v>
      </c>
      <c r="AJ120" s="53">
        <f>(filter!O150-filter!BD150)</f>
        <v>9.2470544072814687E-2</v>
      </c>
      <c r="AK120" s="53">
        <f>(filter!O150-filter!AD150)</f>
        <v>-3.8824943710911386E-2</v>
      </c>
      <c r="AL120" s="53">
        <f>data78!AL150</f>
        <v>7.5782605553112425</v>
      </c>
      <c r="AM120" s="53">
        <f>data78!AM150</f>
        <v>8.5661157277764648</v>
      </c>
      <c r="AN120" s="53">
        <f>(filter!L150-filter!AA150)*100</f>
        <v>2.813314294234992</v>
      </c>
      <c r="AO120" s="53">
        <f>(filter!M150-filter!AB150)*100</f>
        <v>0.30535956940198616</v>
      </c>
      <c r="AP120" s="53">
        <f>RBA!O163</f>
        <v>146.18718173647724</v>
      </c>
      <c r="AQ120" s="53">
        <f>RBA!Q163</f>
        <v>0.77356666666666662</v>
      </c>
      <c r="AR120" s="53">
        <f>RBA!P163</f>
        <v>6.840545033576468E-3</v>
      </c>
      <c r="AS120" s="53">
        <f>RBA!R163</f>
        <v>1.2927134054380145</v>
      </c>
      <c r="AT120" s="53">
        <f t="shared" si="9"/>
        <v>-4.9848878672508077</v>
      </c>
      <c r="AU120" s="53">
        <f t="shared" si="6"/>
        <v>0.25674342436153386</v>
      </c>
      <c r="AV120" s="53">
        <f>RBA!T163*100</f>
        <v>5.6356834388697763</v>
      </c>
      <c r="AW120" s="53">
        <f>RBA!U163*100</f>
        <v>-9.4146060415309094</v>
      </c>
      <c r="AX120" s="53">
        <f t="shared" si="10"/>
        <v>5.8081283158400323</v>
      </c>
      <c r="AY120" s="53">
        <f t="shared" si="11"/>
        <v>-9.4629669497830413</v>
      </c>
      <c r="AZ120" s="53">
        <f>filter2!O120</f>
        <v>11.505635960975409</v>
      </c>
      <c r="BA120" s="53">
        <f>filter2!AC120</f>
        <v>11.535885316013097</v>
      </c>
      <c r="BB120" s="53">
        <f>(filter2!O120-filter2!AC120)*100</f>
        <v>-3.0249355037687664</v>
      </c>
      <c r="BC120" s="53">
        <f>data78!AZ150</f>
        <v>2.907302628785148</v>
      </c>
      <c r="BD120" s="53">
        <f>data78!BA150</f>
        <v>4.0901521934097573</v>
      </c>
    </row>
    <row r="121" spans="1:56">
      <c r="A121" s="31">
        <v>42185</v>
      </c>
      <c r="B121" s="53">
        <f>filter!E151</f>
        <v>2.0966666666666667</v>
      </c>
      <c r="C121" s="53">
        <f>(RBA!B164-AVERAGE(RBA!$B$11:$B$192))</f>
        <v>-4.9000329670329643</v>
      </c>
      <c r="D121" s="53">
        <f>(filter!E151-filter!AY151)</f>
        <v>-8.2370162356236953E-2</v>
      </c>
      <c r="E121" s="52">
        <f>(filter!E151-filter!T151)</f>
        <v>-0.1439942694584726</v>
      </c>
      <c r="F121" s="52">
        <f>filter!F151</f>
        <v>2.1833333333333336</v>
      </c>
      <c r="G121" s="53">
        <f>(RBA!C164-AVERAGE(RBA!$C$11:$C$192))</f>
        <v>-5.0783727978370816</v>
      </c>
      <c r="H121" s="53">
        <f>(filter!F151-filter!AZ151)</f>
        <v>-8.3247567736755457E-2</v>
      </c>
      <c r="I121" s="53">
        <f>(filter!F151-filter!U151)</f>
        <v>-0.2380622721478276</v>
      </c>
      <c r="J121" s="53">
        <f>data78!J151</f>
        <v>13.020013879634508</v>
      </c>
      <c r="K121" s="53">
        <f>data78!K151</f>
        <v>13.025785552454218</v>
      </c>
      <c r="L121" s="53">
        <f>(filter!B151-filter!Q151)*100</f>
        <v>-0.57716728197103606</v>
      </c>
      <c r="M121" s="53">
        <f>data78!M151</f>
        <v>12.425826458166268</v>
      </c>
      <c r="N121" s="53">
        <f>data78!N151</f>
        <v>12.430542226629823</v>
      </c>
      <c r="O121" s="53">
        <f>(filter!C151-filter!R151)*100</f>
        <v>-0.47157684635550368</v>
      </c>
      <c r="P121" s="53">
        <f>data78!P151</f>
        <v>4.4508528256037341</v>
      </c>
      <c r="Q121" s="53">
        <f>(filter!D151-filter!S151)*100</f>
        <v>-7.3648067711483911</v>
      </c>
      <c r="R121" s="53">
        <f>data78!R151</f>
        <v>4.5021178139198597</v>
      </c>
      <c r="S121" s="53">
        <f>data78!S151</f>
        <v>-7.980534903608949E-3</v>
      </c>
      <c r="T121" s="53">
        <f>filter!I151</f>
        <v>-0.92153748452755768</v>
      </c>
      <c r="U121" s="53">
        <f>(filter!I151-AVERAGE(filter!$I$2:$I$179))</f>
        <v>-5.0151850927360062</v>
      </c>
      <c r="V121" s="53">
        <f>(filter!I151-filter!BA151)</f>
        <v>-3.0586215890501407</v>
      </c>
      <c r="W121" s="53">
        <f>(filter!I151-filter!X151)</f>
        <v>-1.5769766560661438</v>
      </c>
      <c r="X121" s="53">
        <f>data78!X151</f>
        <v>4.677490847567717</v>
      </c>
      <c r="Y121" s="53">
        <f>data78!Y151</f>
        <v>1.5108593012275628E-2</v>
      </c>
      <c r="Z121" s="53">
        <f>filter!J151</f>
        <v>2.6131684166492382</v>
      </c>
      <c r="AA121" s="53">
        <f>(filter!J151-AVERAGE(filter!$J$2:$J$179))</f>
        <v>-1.4150401344686308</v>
      </c>
      <c r="AB121" s="53">
        <f>(filter!J151-filter!BB151)</f>
        <v>0.90211819628397061</v>
      </c>
      <c r="AC121" s="53">
        <f>(filter!J151-filter!Y151)</f>
        <v>0.9430077179478451</v>
      </c>
      <c r="AD121" s="53">
        <f>filter!K151</f>
        <v>0.125</v>
      </c>
      <c r="AE121" s="53">
        <f>(filter!K151-AVERAGE(filter!$K$2:$K$179))</f>
        <v>-4.6178293208478358</v>
      </c>
      <c r="AF121" s="53">
        <f>(filter!K151-filter!BC151)</f>
        <v>-0.24373614946726185</v>
      </c>
      <c r="AG121" s="53">
        <f>(filter!K151-filter!Z151)</f>
        <v>-0.22181967781123191</v>
      </c>
      <c r="AH121" s="53">
        <f>filter!O151</f>
        <v>0.32500000000000001</v>
      </c>
      <c r="AI121" s="53">
        <f>(filter!O151-AVERAGE(filter!$O$2:$O$179))</f>
        <v>-3.6426675099765244</v>
      </c>
      <c r="AJ121" s="53">
        <f>(filter!O151-filter!BD151)</f>
        <v>0.15524597355263553</v>
      </c>
      <c r="AK121" s="53">
        <f>(filter!O151-filter!AD151)</f>
        <v>-5.7463526855382197E-2</v>
      </c>
      <c r="AL121" s="53">
        <f>data78!AL151</f>
        <v>7.6154614610698603</v>
      </c>
      <c r="AM121" s="53">
        <f>data78!AM151</f>
        <v>8.5800049725960807</v>
      </c>
      <c r="AN121" s="53">
        <f>(filter!L151-filter!AA151)*100</f>
        <v>3.9355552813780115</v>
      </c>
      <c r="AO121" s="53">
        <f>(filter!M151-filter!AB151)*100</f>
        <v>0.22696361421807865</v>
      </c>
      <c r="AP121" s="53">
        <f>RBA!O164</f>
        <v>145.43925491161804</v>
      </c>
      <c r="AQ121" s="53">
        <f>RBA!Q164</f>
        <v>0.77746666666666664</v>
      </c>
      <c r="AR121" s="53">
        <f>RBA!P164</f>
        <v>6.875722793049854E-3</v>
      </c>
      <c r="AS121" s="53">
        <f>RBA!R164</f>
        <v>1.2862287772251759</v>
      </c>
      <c r="AT121" s="53">
        <f t="shared" si="9"/>
        <v>-4.9797585074211206</v>
      </c>
      <c r="AU121" s="53">
        <f t="shared" si="6"/>
        <v>0.2517145083022459</v>
      </c>
      <c r="AV121" s="53">
        <f>RBA!T164*100</f>
        <v>0.51293598296870968</v>
      </c>
      <c r="AW121" s="53">
        <f>RBA!U164*100</f>
        <v>0.50289160592880133</v>
      </c>
      <c r="AX121" s="53">
        <f t="shared" si="10"/>
        <v>0.68538085993896525</v>
      </c>
      <c r="AY121" s="53">
        <f t="shared" si="11"/>
        <v>0.45453069767666865</v>
      </c>
      <c r="AZ121" s="53">
        <f>filter2!O121</f>
        <v>11.523923761367122</v>
      </c>
      <c r="BA121" s="53">
        <f>filter2!AC121</f>
        <v>11.543129386559148</v>
      </c>
      <c r="BB121" s="53">
        <f>(filter2!O121-filter2!AC121)*100</f>
        <v>-1.9205625192025622</v>
      </c>
      <c r="BC121" s="53">
        <f>data78!AZ151</f>
        <v>2.9379706135021433</v>
      </c>
      <c r="BD121" s="53">
        <f>data78!BA151</f>
        <v>3.0667984716995278</v>
      </c>
    </row>
    <row r="122" spans="1:56">
      <c r="A122" s="31">
        <v>42277</v>
      </c>
      <c r="B122" s="53">
        <f>filter!E152</f>
        <v>2</v>
      </c>
      <c r="C122" s="53">
        <f>(RBA!B165-AVERAGE(RBA!$B$11:$B$192))</f>
        <v>-4.996699633699631</v>
      </c>
      <c r="D122" s="53">
        <f>(filter!E152-filter!AY152)</f>
        <v>-0.10001468727957352</v>
      </c>
      <c r="E122" s="52">
        <f>(filter!E152-filter!T152)</f>
        <v>-0.14683968318766327</v>
      </c>
      <c r="F122" s="52">
        <f>filter!F152</f>
        <v>2.15</v>
      </c>
      <c r="G122" s="53">
        <f>(RBA!C165-AVERAGE(RBA!$C$11:$C$192))</f>
        <v>-5.1117061311704148</v>
      </c>
      <c r="H122" s="53">
        <f>(filter!F152-filter!AZ152)</f>
        <v>-3.511288031769455E-2</v>
      </c>
      <c r="I122" s="53">
        <f>(filter!F152-filter!U152)</f>
        <v>-0.18637777709766201</v>
      </c>
      <c r="J122" s="53">
        <f>data78!J152</f>
        <v>13.030210807099825</v>
      </c>
      <c r="K122" s="53">
        <f>data78!K152</f>
        <v>13.031858853289643</v>
      </c>
      <c r="L122" s="53">
        <f>(filter!B152-filter!Q152)*100</f>
        <v>-0.16480461898176202</v>
      </c>
      <c r="M122" s="53">
        <f>data78!M152</f>
        <v>12.434569840486088</v>
      </c>
      <c r="N122" s="53">
        <f>data78!N152</f>
        <v>12.436082593828404</v>
      </c>
      <c r="O122" s="53">
        <f>(filter!C152-filter!R152)*100</f>
        <v>-0.15127533423164863</v>
      </c>
      <c r="P122" s="53">
        <f>data78!P152</f>
        <v>4.4260435200906558</v>
      </c>
      <c r="Q122" s="53">
        <f>(filter!D152-filter!S152)*100</f>
        <v>-9.1314470825772709</v>
      </c>
      <c r="R122" s="53">
        <f>data78!R152</f>
        <v>4.5028978485602185</v>
      </c>
      <c r="S122" s="53">
        <f>data78!S152</f>
        <v>-1.9685266312540195E-3</v>
      </c>
      <c r="T122" s="53">
        <f>filter!I152</f>
        <v>0.31201385614335303</v>
      </c>
      <c r="U122" s="53">
        <f>(filter!I152-AVERAGE(filter!$I$2:$I$179))</f>
        <v>-3.7816337520650958</v>
      </c>
      <c r="V122" s="53">
        <f>(filter!I152-filter!BA152)</f>
        <v>-1.7927303557563237</v>
      </c>
      <c r="W122" s="53">
        <f>(filter!I152-filter!X152)</f>
        <v>-0.41985220134032536</v>
      </c>
      <c r="X122" s="53">
        <f>data78!X152</f>
        <v>4.6821312271242199</v>
      </c>
      <c r="Y122" s="53">
        <f>data78!Y152</f>
        <v>1.5037593984962294E-2</v>
      </c>
      <c r="Z122" s="53">
        <f>filter!J152</f>
        <v>1.8561518226009204</v>
      </c>
      <c r="AA122" s="53">
        <f>(filter!J152-AVERAGE(filter!$J$2:$J$179))</f>
        <v>-2.1720567285169485</v>
      </c>
      <c r="AB122" s="53">
        <f>(filter!J152-filter!BB152)</f>
        <v>0.18340173993404374</v>
      </c>
      <c r="AC122" s="53">
        <f>(filter!J152-filter!Y152)</f>
        <v>0.23344956032446418</v>
      </c>
      <c r="AD122" s="53">
        <f>filter!K152</f>
        <v>0.125</v>
      </c>
      <c r="AE122" s="53">
        <f>(filter!K152-AVERAGE(filter!$K$2:$K$179))</f>
        <v>-4.6178293208478358</v>
      </c>
      <c r="AF122" s="53">
        <f>(filter!K152-filter!BC152)</f>
        <v>-0.17143708878328567</v>
      </c>
      <c r="AG122" s="53">
        <f>(filter!K152-filter!Z152)</f>
        <v>-0.28781835596629274</v>
      </c>
      <c r="AH122" s="53">
        <f>filter!O152</f>
        <v>0.24166666666666667</v>
      </c>
      <c r="AI122" s="53">
        <f>(filter!O152-AVERAGE(filter!$O$2:$O$179))</f>
        <v>-3.7260008433098579</v>
      </c>
      <c r="AJ122" s="53">
        <f>(filter!O152-filter!BD152)</f>
        <v>0.13468806969912303</v>
      </c>
      <c r="AK122" s="53">
        <f>(filter!O152-filter!AD152)</f>
        <v>-0.16188698585016112</v>
      </c>
      <c r="AL122" s="53">
        <f>data78!AL152</f>
        <v>7.6509622935300277</v>
      </c>
      <c r="AM122" s="53">
        <f>data78!AM152</f>
        <v>8.5955277333126396</v>
      </c>
      <c r="AN122" s="53">
        <f>(filter!L152-filter!AA152)*100</f>
        <v>4.888694653583503</v>
      </c>
      <c r="AO122" s="53">
        <f>(filter!M152-filter!AB152)*100</f>
        <v>0.33841821249325221</v>
      </c>
      <c r="AP122" s="53">
        <f>RBA!O165</f>
        <v>138.84287397237699</v>
      </c>
      <c r="AQ122" s="53">
        <f>RBA!Q165</f>
        <v>0.71510000000000007</v>
      </c>
      <c r="AR122" s="53">
        <f>RBA!P165</f>
        <v>7.2023862038389638E-3</v>
      </c>
      <c r="AS122" s="53">
        <f>RBA!R165</f>
        <v>1.3984058173682001</v>
      </c>
      <c r="AT122" s="53">
        <f t="shared" si="9"/>
        <v>-4.9333428906668209</v>
      </c>
      <c r="AU122" s="53">
        <f t="shared" si="6"/>
        <v>0.33533288592778671</v>
      </c>
      <c r="AV122" s="53">
        <f>RBA!T165*100</f>
        <v>4.6415616754299727</v>
      </c>
      <c r="AW122" s="53">
        <f>RBA!U165*100</f>
        <v>-8.361837762554087</v>
      </c>
      <c r="AX122" s="53">
        <f t="shared" si="10"/>
        <v>4.8140065524002287</v>
      </c>
      <c r="AY122" s="53">
        <f t="shared" si="11"/>
        <v>-8.4101986708062189</v>
      </c>
      <c r="AZ122" s="53">
        <f>filter2!O122</f>
        <v>11.527446522239103</v>
      </c>
      <c r="BA122" s="53">
        <f>filter2!AC122</f>
        <v>11.551021209254278</v>
      </c>
      <c r="BB122" s="53">
        <f>(filter2!O122-filter2!AC122)*100</f>
        <v>-2.35746870151754</v>
      </c>
      <c r="BC122" s="53">
        <f>data78!AZ152</f>
        <v>2.9688310664058077</v>
      </c>
      <c r="BD122" s="53">
        <f>data78!BA152</f>
        <v>3.0860452903664459</v>
      </c>
    </row>
    <row r="123" spans="1:56">
      <c r="A123" s="31">
        <v>42369</v>
      </c>
      <c r="B123" s="53">
        <f>filter!E153</f>
        <v>2</v>
      </c>
      <c r="C123" s="53">
        <f>(RBA!B166-AVERAGE(RBA!$B$11:$B$192))</f>
        <v>-4.996699633699631</v>
      </c>
      <c r="D123" s="53">
        <f>(filter!E153-filter!AY153)</f>
        <v>-2.0992545536243412E-2</v>
      </c>
      <c r="E123" s="52">
        <f>(filter!E153-filter!T153)</f>
        <v>-5.6472907046910326E-2</v>
      </c>
      <c r="F123" s="52">
        <f>filter!F153</f>
        <v>2.2366666666666668</v>
      </c>
      <c r="G123" s="53">
        <f>(RBA!C166-AVERAGE(RBA!$C$11:$C$192))</f>
        <v>-5.0250394645037488</v>
      </c>
      <c r="H123" s="53">
        <f>(filter!F153-filter!AZ153)</f>
        <v>0.13302180710136691</v>
      </c>
      <c r="I123" s="53">
        <f>(filter!F153-filter!U153)</f>
        <v>-1.8036881700543184E-2</v>
      </c>
      <c r="J123" s="53">
        <f>data78!J153</f>
        <v>13.036478638247159</v>
      </c>
      <c r="K123" s="53">
        <f>data78!K153</f>
        <v>13.037858975369746</v>
      </c>
      <c r="L123" s="53">
        <f>(filter!B153-filter!Q153)*100</f>
        <v>-0.13803371225868943</v>
      </c>
      <c r="M123" s="53">
        <f>data78!M153</f>
        <v>12.43907147367511</v>
      </c>
      <c r="N123" s="53">
        <f>data78!N153</f>
        <v>12.441485496904903</v>
      </c>
      <c r="O123" s="53">
        <f>(filter!C153-filter!R153)*100</f>
        <v>-0.24140232297931163</v>
      </c>
      <c r="P123" s="53">
        <f>data78!P153</f>
        <v>4.3807758527722287</v>
      </c>
      <c r="Q123" s="53">
        <f>(filter!D153-filter!S153)*100</f>
        <v>-13.110289152835186</v>
      </c>
      <c r="R123" s="53">
        <f>data78!R153</f>
        <v>4.4971254564694449</v>
      </c>
      <c r="S123" s="53">
        <f>data78!S153</f>
        <v>-9.86830683994111E-3</v>
      </c>
      <c r="T123" s="53">
        <f>filter!I153</f>
        <v>-2.3089568363093567</v>
      </c>
      <c r="U123" s="53">
        <f>(filter!I153-AVERAGE(filter!$I$2:$I$179))</f>
        <v>-6.4026044445178059</v>
      </c>
      <c r="V123" s="53">
        <f>(filter!I153-filter!BA153)</f>
        <v>-4.3813611555861254</v>
      </c>
      <c r="W123" s="53">
        <f>(filter!I153-filter!X153)</f>
        <v>-3.1371148975796634</v>
      </c>
      <c r="X123" s="53">
        <f>data78!X153</f>
        <v>4.6858280890055459</v>
      </c>
      <c r="Y123" s="53">
        <f>data78!Y153</f>
        <v>1.6885553470919357E-2</v>
      </c>
      <c r="Z123" s="53">
        <f>filter!J153</f>
        <v>1.4787447525304811</v>
      </c>
      <c r="AA123" s="53">
        <f>(filter!J153-AVERAGE(filter!$J$2:$J$179))</f>
        <v>-2.5494637985873876</v>
      </c>
      <c r="AB123" s="53">
        <f>(filter!J153-filter!BB153)</f>
        <v>-0.15570519243800551</v>
      </c>
      <c r="AC123" s="53">
        <f>(filter!J153-filter!Y153)</f>
        <v>-0.10206996641320898</v>
      </c>
      <c r="AD123" s="53">
        <f>filter!K153</f>
        <v>0.20833333333333334</v>
      </c>
      <c r="AE123" s="53">
        <f>(filter!K153-AVERAGE(filter!$K$2:$K$179))</f>
        <v>-4.5344959875145028</v>
      </c>
      <c r="AF123" s="53">
        <f>(filter!K153-filter!BC153)</f>
        <v>-1.5804694765974375E-2</v>
      </c>
      <c r="AG123" s="53">
        <f>(filter!K153-filter!Z153)</f>
        <v>-0.27482031056405876</v>
      </c>
      <c r="AH123" s="53">
        <f>filter!O153</f>
        <v>0.26944444444444443</v>
      </c>
      <c r="AI123" s="53">
        <f>(filter!O153-AVERAGE(filter!$O$2:$O$179))</f>
        <v>-3.6982230655320802</v>
      </c>
      <c r="AJ123" s="53">
        <f>(filter!O153-filter!BD153)</f>
        <v>0.22524127695672164</v>
      </c>
      <c r="AK123" s="53">
        <f>(filter!O153-filter!AD153)</f>
        <v>-0.15754498679708484</v>
      </c>
      <c r="AL123" s="53">
        <f>data78!AL153</f>
        <v>7.6788639260117915</v>
      </c>
      <c r="AM123" s="53">
        <f>data78!AM153</f>
        <v>8.6099876640265673</v>
      </c>
      <c r="AN123" s="53">
        <f>(filter!L153-filter!AA153)*100</f>
        <v>5.0846019483099525</v>
      </c>
      <c r="AO123" s="53">
        <f>(filter!M153-filter!AB153)*100</f>
        <v>0.36908336900438599</v>
      </c>
      <c r="AP123" s="53">
        <f>RBA!O166</f>
        <v>139.15589727983399</v>
      </c>
      <c r="AQ123" s="53">
        <f>RBA!Q166</f>
        <v>0.71979999999999988</v>
      </c>
      <c r="AR123" s="53">
        <f>RBA!P166</f>
        <v>7.1861848441037409E-3</v>
      </c>
      <c r="AS123" s="53">
        <f>RBA!R166</f>
        <v>1.3892747985551543</v>
      </c>
      <c r="AT123" s="53">
        <f t="shared" si="9"/>
        <v>-4.9355948678128767</v>
      </c>
      <c r="AU123" s="53">
        <f t="shared" si="6"/>
        <v>0.32878188333720682</v>
      </c>
      <c r="AV123" s="53">
        <f>RBA!T166*100</f>
        <v>-0.22519771460558502</v>
      </c>
      <c r="AW123" s="53">
        <f>RBA!U166*100</f>
        <v>0.65510025905798352</v>
      </c>
      <c r="AX123" s="53">
        <f t="shared" si="10"/>
        <v>-5.2752837635329397E-2</v>
      </c>
      <c r="AY123" s="53">
        <f t="shared" si="11"/>
        <v>0.60673935080585084</v>
      </c>
      <c r="AZ123" s="53">
        <f>filter2!O123</f>
        <v>11.541953058184072</v>
      </c>
      <c r="BA123" s="53">
        <f>filter2!AC123</f>
        <v>11.559545984800373</v>
      </c>
      <c r="BB123" s="53">
        <f>(filter2!O123-filter2!AC123)*100</f>
        <v>-1.759292661630063</v>
      </c>
      <c r="BC123" s="53">
        <f>data78!AZ153</f>
        <v>2.9930358370062455</v>
      </c>
      <c r="BD123" s="53">
        <f>data78!BA153</f>
        <v>2.4204770600437797</v>
      </c>
    </row>
    <row r="124" spans="1:56">
      <c r="A124" s="31">
        <v>42460</v>
      </c>
      <c r="B124" s="53">
        <f>filter!E154</f>
        <v>2</v>
      </c>
      <c r="C124" s="53">
        <f>(RBA!B167-AVERAGE(RBA!$B$11:$B$192))</f>
        <v>-4.996699633699631</v>
      </c>
      <c r="D124" s="53">
        <f>(filter!E154-filter!AY154)</f>
        <v>5.8029596207086698E-2</v>
      </c>
      <c r="E124" s="52">
        <f>(filter!E154-filter!T154)</f>
        <v>3.0688764403871138E-2</v>
      </c>
      <c r="F124" s="52">
        <f>filter!F154</f>
        <v>2.2966666666666669</v>
      </c>
      <c r="G124" s="53">
        <f>(RBA!C167-AVERAGE(RBA!$C$11:$C$192))</f>
        <v>-4.9650394645037483</v>
      </c>
      <c r="H124" s="53">
        <f>(filter!F154-filter!AZ154)</f>
        <v>0.27448982785376153</v>
      </c>
      <c r="I124" s="53">
        <f>(filter!F154-filter!U154)</f>
        <v>0.12082164670203621</v>
      </c>
      <c r="J124" s="53">
        <f>data78!J154</f>
        <v>13.045318172726549</v>
      </c>
      <c r="K124" s="53">
        <f>data78!K154</f>
        <v>13.043778313954947</v>
      </c>
      <c r="L124" s="53">
        <f>(filter!B154-filter!Q154)*100</f>
        <v>0.15398587716024537</v>
      </c>
      <c r="M124" s="53">
        <f>data78!M154</f>
        <v>12.447177915020406</v>
      </c>
      <c r="N124" s="53">
        <f>data78!N154</f>
        <v>12.44672921127518</v>
      </c>
      <c r="O124" s="53">
        <f>(filter!C154-filter!R154)*100</f>
        <v>4.4870374522609779E-2</v>
      </c>
      <c r="P124" s="53">
        <f>data78!P154</f>
        <v>4.3605476029967578</v>
      </c>
      <c r="Q124" s="53">
        <f>(filter!D154-filter!S154)*100</f>
        <v>-14.765161236505087</v>
      </c>
      <c r="R124" s="53">
        <f>data78!R154</f>
        <v>4.4948660155497775</v>
      </c>
      <c r="S124" s="53">
        <f>data78!S154</f>
        <v>-9.510132008288763E-3</v>
      </c>
      <c r="T124" s="53">
        <f>filter!I154</f>
        <v>-0.90377636786699855</v>
      </c>
      <c r="U124" s="53">
        <f>(filter!I154-AVERAGE(filter!$I$2:$I$179))</f>
        <v>-4.9974239760754475</v>
      </c>
      <c r="V124" s="53">
        <f>(filter!I154-filter!BA154)</f>
        <v>-2.9438407945208613</v>
      </c>
      <c r="W124" s="53">
        <f>(filter!I154-filter!X154)</f>
        <v>-1.8452126200804098</v>
      </c>
      <c r="X124" s="53">
        <f>data78!X154</f>
        <v>4.6839813664123815</v>
      </c>
      <c r="Y124" s="53">
        <f>data78!Y154</f>
        <v>1.3108614232209881E-2</v>
      </c>
      <c r="Z124" s="53">
        <f>filter!J154</f>
        <v>-0.7386890372658651</v>
      </c>
      <c r="AA124" s="53">
        <f>(filter!J154-AVERAGE(filter!$J$2:$J$179))</f>
        <v>-4.7668975883837339</v>
      </c>
      <c r="AB124" s="53">
        <f>(filter!J154-filter!BB154)</f>
        <v>-2.3348388445359616</v>
      </c>
      <c r="AC124" s="53">
        <f>(filter!J154-filter!Y154)</f>
        <v>-2.2842002469714959</v>
      </c>
      <c r="AD124" s="53">
        <f>filter!K154</f>
        <v>0.375</v>
      </c>
      <c r="AE124" s="53">
        <f>(filter!K154-AVERAGE(filter!$K$2:$K$179))</f>
        <v>-4.3678293208478358</v>
      </c>
      <c r="AF124" s="53">
        <f>(filter!K154-filter!BC154)</f>
        <v>0.22316103258466846</v>
      </c>
      <c r="AG124" s="53">
        <f>(filter!K154-filter!Z154)</f>
        <v>-0.18186831184729069</v>
      </c>
      <c r="AH124" s="53">
        <f>filter!O154</f>
        <v>0.25833333333333336</v>
      </c>
      <c r="AI124" s="53">
        <f>(filter!O154-AVERAGE(filter!$O$2:$O$179))</f>
        <v>-3.7093341766431913</v>
      </c>
      <c r="AJ124" s="53">
        <f>(filter!O154-filter!BD154)</f>
        <v>0.27690559532543141</v>
      </c>
      <c r="AK124" s="53">
        <f>(filter!O154-filter!AD154)</f>
        <v>-0.19423046087627804</v>
      </c>
      <c r="AL124" s="53">
        <f>data78!AL154</f>
        <v>7.7002146207257054</v>
      </c>
      <c r="AM124" s="53">
        <f>data78!AM154</f>
        <v>8.6239404451082624</v>
      </c>
      <c r="AN124" s="53">
        <f>(filter!L154-filter!AA154)*100</f>
        <v>4.6268301579078575</v>
      </c>
      <c r="AO124" s="53">
        <f>(filter!M154-filter!AB154)*100</f>
        <v>0.3733102041426406</v>
      </c>
      <c r="AP124" s="53">
        <f>RBA!O167</f>
        <v>140.06530906305662</v>
      </c>
      <c r="AQ124" s="53">
        <f>RBA!Q167</f>
        <v>0.7299000000000001</v>
      </c>
      <c r="AR124" s="53">
        <f>RBA!P167</f>
        <v>7.1395266014784974E-3</v>
      </c>
      <c r="AS124" s="53">
        <f>RBA!R167</f>
        <v>1.3700506918755992</v>
      </c>
      <c r="AT124" s="53">
        <f t="shared" si="9"/>
        <v>-4.9421088071426755</v>
      </c>
      <c r="AU124" s="53">
        <f t="shared" si="6"/>
        <v>0.31484774052455033</v>
      </c>
      <c r="AV124" s="53">
        <f>RBA!T167*100</f>
        <v>-0.65139393297988235</v>
      </c>
      <c r="AW124" s="53">
        <f>RBA!U167*100</f>
        <v>1.3934142812656591</v>
      </c>
      <c r="AX124" s="53">
        <f t="shared" si="10"/>
        <v>-0.47894905600962673</v>
      </c>
      <c r="AY124" s="53">
        <f t="shared" si="11"/>
        <v>1.3450533730135263</v>
      </c>
      <c r="AZ124" s="53">
        <f>filter2!O124</f>
        <v>11.565706701822142</v>
      </c>
      <c r="BA124" s="53">
        <f>filter2!AC124</f>
        <v>11.568674179719929</v>
      </c>
      <c r="BB124" s="53">
        <f>(filter2!O124-filter2!AC124)*100</f>
        <v>-0.29674778977870631</v>
      </c>
      <c r="BC124" s="53">
        <f>data78!AZ154</f>
        <v>3.0162332543133239</v>
      </c>
      <c r="BD124" s="53">
        <f>data78!BA154</f>
        <v>2.3197417307078361</v>
      </c>
    </row>
    <row r="125" spans="1:56">
      <c r="A125" s="31">
        <v>42551</v>
      </c>
      <c r="B125" s="53">
        <f>filter!E155</f>
        <v>1.8399999999999999</v>
      </c>
      <c r="C125" s="53">
        <f>(RBA!B168-AVERAGE(RBA!$B$11:$B$192))</f>
        <v>-5.1566996336996311</v>
      </c>
      <c r="D125" s="53">
        <f>(filter!E155-filter!AY155)</f>
        <v>-2.2948262049583334E-2</v>
      </c>
      <c r="E125" s="52">
        <f>(filter!E155-filter!T155)</f>
        <v>-4.5070001161665152E-2</v>
      </c>
      <c r="F125" s="52">
        <f>filter!F155</f>
        <v>2.0833333333333335</v>
      </c>
      <c r="G125" s="53">
        <f>(RBA!C168-AVERAGE(RBA!$C$11:$C$192))</f>
        <v>-5.1783727978370813</v>
      </c>
      <c r="H125" s="53">
        <f>(filter!F155-filter!AZ155)</f>
        <v>0.14262451527282272</v>
      </c>
      <c r="I125" s="53">
        <f>(filter!F155-filter!U155)</f>
        <v>-1.5929686180354174E-2</v>
      </c>
      <c r="J125" s="53">
        <f>data78!J155</f>
        <v>13.051350610157909</v>
      </c>
      <c r="K125" s="53">
        <f>data78!K155</f>
        <v>13.049608401594973</v>
      </c>
      <c r="L125" s="53">
        <f>(filter!B155-filter!Q155)*100</f>
        <v>0.1742208562935943</v>
      </c>
      <c r="M125" s="53">
        <f>data78!M155</f>
        <v>12.451490277386384</v>
      </c>
      <c r="N125" s="53">
        <f>data78!N155</f>
        <v>12.45179050359058</v>
      </c>
      <c r="O125" s="53">
        <f>(filter!C155-filter!R155)*100</f>
        <v>-3.0022620419600798E-2</v>
      </c>
      <c r="P125" s="53">
        <f>data78!P155</f>
        <v>4.3944491546724391</v>
      </c>
      <c r="Q125" s="53">
        <f>(filter!D155-filter!S155)*100</f>
        <v>-11.192437201460503</v>
      </c>
      <c r="R125" s="53">
        <f>data78!R155</f>
        <v>4.5010911983252386</v>
      </c>
      <c r="S125" s="53">
        <f>data78!S155</f>
        <v>-1.0260888051171202E-3</v>
      </c>
      <c r="T125" s="53">
        <f>filter!I155</f>
        <v>2.4900731101845013</v>
      </c>
      <c r="U125" s="53">
        <f>(filter!I155-AVERAGE(filter!$I$2:$I$179))</f>
        <v>-1.6035744980239475</v>
      </c>
      <c r="V125" s="53">
        <f>(filter!I155-filter!BA155)</f>
        <v>0.48234857615354532</v>
      </c>
      <c r="W125" s="53">
        <f>(filter!I155-filter!X155)</f>
        <v>1.423212107367555</v>
      </c>
      <c r="X125" s="53">
        <f>data78!X155</f>
        <v>4.6876714074998347</v>
      </c>
      <c r="Y125" s="53">
        <f>data78!Y155</f>
        <v>1.0232558139534831E-2</v>
      </c>
      <c r="Z125" s="53">
        <f>filter!J155</f>
        <v>1.4760164349814968</v>
      </c>
      <c r="AA125" s="53">
        <f>(filter!J155-AVERAGE(filter!$J$2:$J$179))</f>
        <v>-2.5521921161363723</v>
      </c>
      <c r="AB125" s="53">
        <f>(filter!J155-filter!BB155)</f>
        <v>-8.1833234590209747E-2</v>
      </c>
      <c r="AC125" s="53">
        <f>(filter!J155-filter!Y155)</f>
        <v>-4.1724646854309766E-2</v>
      </c>
      <c r="AD125" s="53">
        <f>filter!K155</f>
        <v>0.375</v>
      </c>
      <c r="AE125" s="53">
        <f>(filter!K155-AVERAGE(filter!$K$2:$K$179))</f>
        <v>-4.3678293208478358</v>
      </c>
      <c r="AF125" s="53">
        <f>(filter!K155-filter!BC155)</f>
        <v>0.29546009326864464</v>
      </c>
      <c r="AG125" s="53">
        <f>(filter!K155-filter!Z155)</f>
        <v>-0.25783336736464713</v>
      </c>
      <c r="AH125" s="53">
        <f>filter!O155</f>
        <v>0.25833333333333336</v>
      </c>
      <c r="AI125" s="53">
        <f>(filter!O155-AVERAGE(filter!$O$2:$O$179))</f>
        <v>-3.7093341766431913</v>
      </c>
      <c r="AJ125" s="53">
        <f>(filter!O155-filter!BD155)</f>
        <v>0.33968102480525225</v>
      </c>
      <c r="AK125" s="53">
        <f>(filter!O155-filter!AD155)</f>
        <v>-0.22163787365111753</v>
      </c>
      <c r="AL125" s="53">
        <f>data78!AL155</f>
        <v>7.714378901789634</v>
      </c>
      <c r="AM125" s="53">
        <f>data78!AM155</f>
        <v>8.6356757157067285</v>
      </c>
      <c r="AN125" s="53">
        <f>(filter!L155-filter!AA155)*100</f>
        <v>3.4473805892408116</v>
      </c>
      <c r="AO125" s="53">
        <f>(filter!M155-filter!AB155)*100</f>
        <v>0.17861503905383103</v>
      </c>
      <c r="AP125" s="53">
        <f>RBA!O168</f>
        <v>141.8540883503438</v>
      </c>
      <c r="AQ125" s="53">
        <f>RBA!Q168</f>
        <v>0.74409999999999998</v>
      </c>
      <c r="AR125" s="53">
        <f>RBA!P168</f>
        <v>7.0494972096274899E-3</v>
      </c>
      <c r="AS125" s="53">
        <f>RBA!R168</f>
        <v>1.3439053890606101</v>
      </c>
      <c r="AT125" s="53">
        <f t="shared" si="9"/>
        <v>-4.9547989824845287</v>
      </c>
      <c r="AU125" s="53">
        <f t="shared" si="6"/>
        <v>0.29557984457892145</v>
      </c>
      <c r="AV125" s="53">
        <f>RBA!T168*100</f>
        <v>-1.2690175341853127</v>
      </c>
      <c r="AW125" s="53">
        <f>RBA!U168*100</f>
        <v>1.9267895945628777</v>
      </c>
      <c r="AX125" s="53">
        <f t="shared" si="10"/>
        <v>-1.0965726572150571</v>
      </c>
      <c r="AY125" s="53">
        <f t="shared" si="11"/>
        <v>1.8784286863107449</v>
      </c>
      <c r="AZ125" s="53">
        <f>filter2!O125</f>
        <v>11.578936963244137</v>
      </c>
      <c r="BA125" s="53">
        <f>filter2!AC125</f>
        <v>11.578365264956313</v>
      </c>
      <c r="BB125" s="53">
        <f>(filter2!O125-filter2!AC125)*100</f>
        <v>5.7169828782477339E-2</v>
      </c>
      <c r="BC125" s="53">
        <f>data78!AZ155</f>
        <v>3.0267074942897993</v>
      </c>
      <c r="BD125" s="53">
        <f>data78!BA155</f>
        <v>1.0474239976475452</v>
      </c>
    </row>
    <row r="126" spans="1:56">
      <c r="A126" s="31">
        <v>42643</v>
      </c>
      <c r="B126" s="53">
        <f>filter!E156</f>
        <v>1.5899999999999999</v>
      </c>
      <c r="C126" s="53">
        <f>(RBA!B169-AVERAGE(RBA!$B$11:$B$192))</f>
        <v>-5.4066996336996311</v>
      </c>
      <c r="D126" s="53">
        <f>(filter!E156-filter!AY156)</f>
        <v>-0.19392612030625322</v>
      </c>
      <c r="E126" s="52">
        <f>(filter!E156-filter!T156)</f>
        <v>-0.21348371654761755</v>
      </c>
      <c r="F126" s="52">
        <f>filter!F156</f>
        <v>1.8066666666666666</v>
      </c>
      <c r="G126" s="53">
        <f>(RBA!C169-AVERAGE(RBA!$C$11:$C$192))</f>
        <v>-5.4550394645037485</v>
      </c>
      <c r="H126" s="53">
        <f>(filter!F156-filter!AZ156)</f>
        <v>-5.257413064144778E-2</v>
      </c>
      <c r="I126" s="53">
        <f>(filter!F156-filter!U156)</f>
        <v>-0.21782722150066691</v>
      </c>
      <c r="J126" s="53">
        <f>data78!J156</f>
        <v>13.05254588029282</v>
      </c>
      <c r="K126" s="53">
        <f>data78!K156</f>
        <v>13.055341733251286</v>
      </c>
      <c r="L126" s="53">
        <f>(filter!B156-filter!Q156)*100</f>
        <v>-0.27958529584655167</v>
      </c>
      <c r="M126" s="53">
        <f>data78!M156</f>
        <v>12.458130131009023</v>
      </c>
      <c r="N126" s="53">
        <f>data78!N156</f>
        <v>12.456646420942288</v>
      </c>
      <c r="O126" s="53">
        <f>(filter!C156-filter!R156)*100</f>
        <v>0.14837100667346448</v>
      </c>
      <c r="P126" s="53">
        <f>data78!P156</f>
        <v>4.4355674016019115</v>
      </c>
      <c r="Q126" s="53">
        <f>(filter!D156-filter!S156)*100</f>
        <v>-7.0796117003579795</v>
      </c>
      <c r="R126" s="53">
        <f>data78!R156</f>
        <v>4.5132120067325365</v>
      </c>
      <c r="S126" s="53">
        <f>data78!S156</f>
        <v>1.0367532447459693E-2</v>
      </c>
      <c r="T126" s="53">
        <f>filter!I156</f>
        <v>4.8483233629189968</v>
      </c>
      <c r="U126" s="53">
        <f>(filter!I156-AVERAGE(filter!$I$2:$I$179))</f>
        <v>0.75467575471054804</v>
      </c>
      <c r="V126" s="53">
        <f>(filter!I156-filter!BA156)</f>
        <v>2.8729387215109474</v>
      </c>
      <c r="W126" s="53">
        <f>(filter!I156-filter!X156)</f>
        <v>3.6498839352216819</v>
      </c>
      <c r="X126" s="53">
        <f>data78!X156</f>
        <v>4.6950108899878806</v>
      </c>
      <c r="Y126" s="53">
        <f>data78!Y156</f>
        <v>1.2962962962963065E-2</v>
      </c>
      <c r="Z126" s="53">
        <f>filter!J156</f>
        <v>2.9357929952183879</v>
      </c>
      <c r="AA126" s="53">
        <f>(filter!J156-AVERAGE(filter!$J$2:$J$179))</f>
        <v>-1.092415555899481</v>
      </c>
      <c r="AB126" s="53">
        <f>(filter!J156-filter!BB156)</f>
        <v>1.4162434633450713</v>
      </c>
      <c r="AC126" s="53">
        <f>(filter!J156-filter!Y156)</f>
        <v>1.438766937764999</v>
      </c>
      <c r="AD126" s="53">
        <f>filter!K156</f>
        <v>0.375</v>
      </c>
      <c r="AE126" s="53">
        <f>(filter!K156-AVERAGE(filter!$K$2:$K$179))</f>
        <v>-4.3678293208478358</v>
      </c>
      <c r="AF126" s="53">
        <f>(filter!K156-filter!BC156)</f>
        <v>0.36775915395262082</v>
      </c>
      <c r="AG126" s="53">
        <f>(filter!K156-filter!Z156)</f>
        <v>-0.33480615030321559</v>
      </c>
      <c r="AH126" s="53">
        <f>filter!O156</f>
        <v>0.25833333333333336</v>
      </c>
      <c r="AI126" s="53">
        <f>(filter!O156-AVERAGE(filter!$O$2:$O$179))</f>
        <v>-3.7093341766431913</v>
      </c>
      <c r="AJ126" s="53">
        <f>(filter!O156-filter!BD156)</f>
        <v>0.4024564542850731</v>
      </c>
      <c r="AK126" s="53">
        <f>(filter!O156-filter!AD156)</f>
        <v>-0.25045140775804359</v>
      </c>
      <c r="AL126" s="53">
        <f>data78!AL156</f>
        <v>7.7271389967904893</v>
      </c>
      <c r="AM126" s="53">
        <f>data78!AM156</f>
        <v>8.6526923217743974</v>
      </c>
      <c r="AN126" s="53">
        <f>(filter!L156-filter!AA156)*100</f>
        <v>2.1171331272283211</v>
      </c>
      <c r="AO126" s="53">
        <f>(filter!M156-filter!AB156)*100</f>
        <v>0.53320155634857258</v>
      </c>
      <c r="AP126" s="53">
        <f>RBA!O169</f>
        <v>143.44678931860594</v>
      </c>
      <c r="AQ126" s="53">
        <f>RBA!Q169</f>
        <v>0.75553333333333328</v>
      </c>
      <c r="AR126" s="53">
        <f>RBA!P169</f>
        <v>6.9712260884342691E-3</v>
      </c>
      <c r="AS126" s="53">
        <f>RBA!R169</f>
        <v>1.3235683402453013</v>
      </c>
      <c r="AT126" s="53">
        <f t="shared" si="9"/>
        <v>-4.9659641602919598</v>
      </c>
      <c r="AU126" s="53">
        <f t="shared" si="6"/>
        <v>0.28033137735139868</v>
      </c>
      <c r="AV126" s="53">
        <f>RBA!T169*100</f>
        <v>-1.1165177807431093</v>
      </c>
      <c r="AW126" s="53">
        <f>RBA!U169*100</f>
        <v>1.5248467227522766</v>
      </c>
      <c r="AX126" s="53">
        <f t="shared" si="10"/>
        <v>-0.94407290377285369</v>
      </c>
      <c r="AY126" s="53">
        <f t="shared" si="11"/>
        <v>1.4764858145001438</v>
      </c>
      <c r="AZ126" s="53">
        <f>filter2!O126</f>
        <v>11.592427718932656</v>
      </c>
      <c r="BA126" s="53">
        <f>filter2!AC126</f>
        <v>11.588576856779202</v>
      </c>
      <c r="BB126" s="53">
        <f>(filter2!O126-filter2!AC126)*100</f>
        <v>0.38508621534543153</v>
      </c>
      <c r="BC126" s="53">
        <f>data78!AZ156</f>
        <v>3.0321281068026087</v>
      </c>
      <c r="BD126" s="53">
        <f>data78!BA156</f>
        <v>0.54206125128093419</v>
      </c>
    </row>
    <row r="127" spans="1:56">
      <c r="A127" s="31">
        <v>42735</v>
      </c>
      <c r="B127" s="53">
        <f>filter!E157</f>
        <v>1.5</v>
      </c>
      <c r="C127" s="53">
        <f>(RBA!B170-AVERAGE(RBA!$B$11:$B$192))</f>
        <v>-5.496699633699631</v>
      </c>
      <c r="D127" s="53">
        <f>(filter!E157-filter!AY157)</f>
        <v>-0.20490397856292297</v>
      </c>
      <c r="E127" s="52">
        <f>(filter!E157-filter!T157)</f>
        <v>-0.22425872580735851</v>
      </c>
      <c r="F127" s="52">
        <f>filter!F157</f>
        <v>1.76</v>
      </c>
      <c r="G127" s="53">
        <f>(RBA!C170-AVERAGE(RBA!$C$11:$C$192))</f>
        <v>-5.5017061311704154</v>
      </c>
      <c r="H127" s="53">
        <f>(filter!F157-filter!AZ157)</f>
        <v>-1.7772776555719849E-2</v>
      </c>
      <c r="I127" s="53">
        <f>(filter!F157-filter!U157)</f>
        <v>-0.19106401102465864</v>
      </c>
      <c r="J127" s="53">
        <f>data78!J157</f>
        <v>13.06336468305115</v>
      </c>
      <c r="K127" s="53">
        <f>data78!K157</f>
        <v>13.0609718927657</v>
      </c>
      <c r="L127" s="53">
        <f>(filter!B157-filter!Q157)*100</f>
        <v>0.23927902854499195</v>
      </c>
      <c r="M127" s="53">
        <f>data78!M157</f>
        <v>12.46528965488962</v>
      </c>
      <c r="N127" s="53">
        <f>data78!N157</f>
        <v>12.461273822780118</v>
      </c>
      <c r="O127" s="53">
        <f>(filter!C157-filter!R157)*100</f>
        <v>0.4015832109502071</v>
      </c>
      <c r="P127" s="53">
        <f>data78!P157</f>
        <v>4.5390303834835466</v>
      </c>
      <c r="Q127" s="53">
        <f>(filter!D157-filter!S157)*100</f>
        <v>3.0969304769701722</v>
      </c>
      <c r="R127" s="53">
        <f>data78!R157</f>
        <v>4.5349049406018844</v>
      </c>
      <c r="S127" s="53">
        <f>data78!S157</f>
        <v>3.8502201412981663E-2</v>
      </c>
      <c r="T127" s="53">
        <f>filter!I157</f>
        <v>8.6771735477392955</v>
      </c>
      <c r="U127" s="53">
        <f>(filter!I157-AVERAGE(filter!$I$2:$I$179))</f>
        <v>4.5835259395308467</v>
      </c>
      <c r="V127" s="53">
        <f>(filter!I157-filter!BA157)</f>
        <v>6.7341287989541536</v>
      </c>
      <c r="W127" s="53">
        <f>(filter!I157-filter!X157)</f>
        <v>7.3461053987012699</v>
      </c>
      <c r="X127" s="53">
        <f>data78!X157</f>
        <v>4.7004803657924166</v>
      </c>
      <c r="Y127" s="53">
        <f>data78!Y157</f>
        <v>1.4760147601476037E-2</v>
      </c>
      <c r="Z127" s="53">
        <f>filter!J157</f>
        <v>2.1877903218141022</v>
      </c>
      <c r="AA127" s="53">
        <f>(filter!J157-AVERAGE(filter!$J$2:$J$179))</f>
        <v>-1.8404182293037668</v>
      </c>
      <c r="AB127" s="53">
        <f>(filter!J157-filter!BB157)</f>
        <v>0.70654092763917564</v>
      </c>
      <c r="AC127" s="53">
        <f>(filter!J157-filter!Y157)</f>
        <v>0.70492854104083658</v>
      </c>
      <c r="AD127" s="53">
        <f>filter!K157</f>
        <v>0.45833333333333331</v>
      </c>
      <c r="AE127" s="53">
        <f>(filter!K157-AVERAGE(filter!$K$2:$K$179))</f>
        <v>-4.2844959875145028</v>
      </c>
      <c r="AF127" s="53">
        <f>(filter!K157-filter!BC157)</f>
        <v>0.52339154796993026</v>
      </c>
      <c r="AG127" s="53">
        <f>(filter!K157-filter!Z157)</f>
        <v>-0.3280495213288141</v>
      </c>
      <c r="AH127" s="53">
        <f>filter!O157</f>
        <v>0.28611111111111115</v>
      </c>
      <c r="AI127" s="53">
        <f>(filter!O157-AVERAGE(filter!$O$2:$O$179))</f>
        <v>-3.6815563988654136</v>
      </c>
      <c r="AJ127" s="53">
        <f>(filter!O157-filter!BD157)</f>
        <v>0.49300966154267173</v>
      </c>
      <c r="AK127" s="53">
        <f>(filter!O157-filter!AD157)</f>
        <v>-0.25232783327357583</v>
      </c>
      <c r="AL127" s="53">
        <f>data78!AL157</f>
        <v>7.7510915884927192</v>
      </c>
      <c r="AM127" s="53">
        <f>data78!AM157</f>
        <v>8.6714326101632242</v>
      </c>
      <c r="AN127" s="53">
        <f>(filter!L157-filter!AA157)*100</f>
        <v>1.8862585616750138</v>
      </c>
      <c r="AO127" s="53">
        <f>(filter!M157-filter!AB157)*100</f>
        <v>1.0795118941905102</v>
      </c>
      <c r="AP127" s="53">
        <f>RBA!O170</f>
        <v>146.07292159447383</v>
      </c>
      <c r="AQ127" s="53">
        <f>RBA!Q170</f>
        <v>0.74409999999999998</v>
      </c>
      <c r="AR127" s="53">
        <f>RBA!P170</f>
        <v>6.8458957970060318E-3</v>
      </c>
      <c r="AS127" s="53">
        <f>RBA!R170</f>
        <v>1.3439053890606101</v>
      </c>
      <c r="AT127" s="53">
        <f t="shared" si="9"/>
        <v>-4.9841059599940696</v>
      </c>
      <c r="AU127" s="53">
        <f t="shared" si="6"/>
        <v>0.29557984457892145</v>
      </c>
      <c r="AV127" s="53">
        <f>RBA!T170*100</f>
        <v>-1.8141799702109829</v>
      </c>
      <c r="AW127" s="53">
        <f>RBA!U170*100</f>
        <v>-1.5248467227522766</v>
      </c>
      <c r="AX127" s="53">
        <f t="shared" si="10"/>
        <v>-1.6417350932407273</v>
      </c>
      <c r="AY127" s="53">
        <f t="shared" si="11"/>
        <v>-1.5732076310044094</v>
      </c>
      <c r="AZ127" s="53">
        <f>filter2!O127</f>
        <v>11.601488387690036</v>
      </c>
      <c r="BA127" s="53">
        <f>filter2!AC127</f>
        <v>11.599266928769708</v>
      </c>
      <c r="BB127" s="53">
        <f>(filter2!O127-filter2!AC127)*100</f>
        <v>0.222145892032799</v>
      </c>
      <c r="BC127" s="53">
        <f>data78!AZ157</f>
        <v>3.0506112227003026</v>
      </c>
      <c r="BD127" s="53">
        <f>data78!BA157</f>
        <v>1.8483115897693914</v>
      </c>
    </row>
    <row r="128" spans="1:56">
      <c r="A128" s="31">
        <v>42825</v>
      </c>
      <c r="B128" s="53">
        <f>filter!E158</f>
        <v>1.5</v>
      </c>
      <c r="C128" s="53">
        <f>(RBA!B171-AVERAGE(RBA!$B$11:$B$192))</f>
        <v>-5.496699633699631</v>
      </c>
      <c r="D128" s="53">
        <f>(filter!E158-filter!AY158)</f>
        <v>-0.12588183681959286</v>
      </c>
      <c r="E128" s="52">
        <f>(filter!E158-filter!T158)</f>
        <v>-0.14696794567141969</v>
      </c>
      <c r="F128" s="52">
        <f>filter!F158</f>
        <v>1.7833333333333332</v>
      </c>
      <c r="G128" s="53">
        <f>(RBA!C171-AVERAGE(RBA!$C$11:$C$192))</f>
        <v>-5.478372797837082</v>
      </c>
      <c r="H128" s="53">
        <f>(filter!F158-filter!AZ158)</f>
        <v>8.7028577530007922E-2</v>
      </c>
      <c r="I128" s="53">
        <f>(filter!F158-filter!U158)</f>
        <v>-9.5030297837982891E-2</v>
      </c>
      <c r="J128" s="53">
        <f>data78!J158</f>
        <v>13.066266987652398</v>
      </c>
      <c r="K128" s="53">
        <f>data78!K158</f>
        <v>13.06649071657194</v>
      </c>
      <c r="L128" s="53">
        <f>(filter!B158-filter!Q158)*100</f>
        <v>-2.2372891954169916E-2</v>
      </c>
      <c r="M128" s="53">
        <f>data78!M158</f>
        <v>12.469121291140072</v>
      </c>
      <c r="N128" s="53">
        <f>data78!N158</f>
        <v>12.46565049587268</v>
      </c>
      <c r="O128" s="53">
        <f>(filter!C158-filter!R158)*100</f>
        <v>0.34707952673915798</v>
      </c>
      <c r="P128" s="53">
        <f>data78!P158</f>
        <v>4.5788262106484892</v>
      </c>
      <c r="Q128" s="53">
        <f>(filter!D158-filter!S158)*100</f>
        <v>6.7512363612814319</v>
      </c>
      <c r="R128" s="53">
        <f>data78!R158</f>
        <v>4.5500601169165202</v>
      </c>
      <c r="S128" s="53">
        <f>data78!S158</f>
        <v>5.6745710556873385E-2</v>
      </c>
      <c r="T128" s="53">
        <f>filter!I158</f>
        <v>6.0620705258542245</v>
      </c>
      <c r="U128" s="53">
        <f>(filter!I158-AVERAGE(filter!$I$2:$I$179))</f>
        <v>1.9684229176457757</v>
      </c>
      <c r="V128" s="53">
        <f>(filter!I158-filter!BA158)</f>
        <v>4.1513656696919892</v>
      </c>
      <c r="W128" s="53">
        <f>(filter!I158-filter!X158)</f>
        <v>4.6001455593721232</v>
      </c>
      <c r="X128" s="53">
        <f>data78!X158</f>
        <v>4.705015520957808</v>
      </c>
      <c r="Y128" s="53">
        <f>data78!Y158</f>
        <v>2.1256931608133023E-2</v>
      </c>
      <c r="Z128" s="53">
        <f>filter!J158</f>
        <v>1.8140620661565452</v>
      </c>
      <c r="AA128" s="53">
        <f>(filter!J158-AVERAGE(filter!$J$2:$J$179))</f>
        <v>-2.2141464849613239</v>
      </c>
      <c r="AB128" s="53">
        <f>(filter!J158-filter!BB158)</f>
        <v>0.3711128096800087</v>
      </c>
      <c r="AC128" s="53">
        <f>(filter!J158-filter!Y158)</f>
        <v>0.33841894081011659</v>
      </c>
      <c r="AD128" s="53">
        <f>filter!K158</f>
        <v>0.70833333333333337</v>
      </c>
      <c r="AE128" s="53">
        <f>(filter!K158-AVERAGE(filter!$K$2:$K$179))</f>
        <v>-4.0344959875145028</v>
      </c>
      <c r="AF128" s="53">
        <f>(filter!K158-filter!BC158)</f>
        <v>0.84569060865390655</v>
      </c>
      <c r="AG128" s="53">
        <f>(filter!K158-filter!Z158)</f>
        <v>-0.15261708726332135</v>
      </c>
      <c r="AH128" s="53">
        <f>filter!O158</f>
        <v>0.36944444444444441</v>
      </c>
      <c r="AI128" s="53">
        <f>(filter!O158-AVERAGE(filter!$O$2:$O$179))</f>
        <v>-3.5982230655320802</v>
      </c>
      <c r="AJ128" s="53">
        <f>(filter!O158-filter!BD158)</f>
        <v>0.63911842435582589</v>
      </c>
      <c r="AK128" s="53">
        <f>(filter!O158-filter!AD158)</f>
        <v>-0.19876738814438538</v>
      </c>
      <c r="AL128" s="53">
        <f>data78!AL158</f>
        <v>7.7834273289999496</v>
      </c>
      <c r="AM128" s="53">
        <f>data78!AM158</f>
        <v>8.6910725462254383</v>
      </c>
      <c r="AN128" s="53">
        <f>(filter!L158-filter!AA158)*100</f>
        <v>2.4630014080983642</v>
      </c>
      <c r="AO128" s="53">
        <f>(filter!M158-filter!AB158)*100</f>
        <v>1.7330167897974036</v>
      </c>
      <c r="AP128" s="53">
        <f>RBA!O171</f>
        <v>148.90457154693627</v>
      </c>
      <c r="AQ128" s="53">
        <f>RBA!Q171</f>
        <v>0.76330000000000009</v>
      </c>
      <c r="AR128" s="53">
        <f>RBA!P171</f>
        <v>6.7157105360246758E-3</v>
      </c>
      <c r="AS128" s="53">
        <f>RBA!R171</f>
        <v>1.310100877767588</v>
      </c>
      <c r="AT128" s="53">
        <f t="shared" si="9"/>
        <v>-5.0033056413471799</v>
      </c>
      <c r="AU128" s="53">
        <f t="shared" si="6"/>
        <v>0.27010414017771228</v>
      </c>
      <c r="AV128" s="53">
        <f>RBA!T171*100</f>
        <v>-1.9199681353110343</v>
      </c>
      <c r="AW128" s="53">
        <f>RBA!U171*100</f>
        <v>2.5475704401209276</v>
      </c>
      <c r="AX128" s="53">
        <f t="shared" si="10"/>
        <v>-1.7475232583407787</v>
      </c>
      <c r="AY128" s="53">
        <f t="shared" si="11"/>
        <v>2.4992095318687948</v>
      </c>
      <c r="AZ128" s="53">
        <f>filter2!O128</f>
        <v>11.611025386188485</v>
      </c>
      <c r="BA128" s="53">
        <f>filter2!AC128</f>
        <v>11.610395861297784</v>
      </c>
      <c r="BB128" s="53">
        <f>(filter2!O128-filter2!AC128)*100</f>
        <v>6.2952489070156048E-2</v>
      </c>
      <c r="BC128" s="53">
        <f>data78!AZ158</f>
        <v>3.0784118080421417</v>
      </c>
      <c r="BD128" s="53">
        <f>data78!BA158</f>
        <v>2.7800585341839046</v>
      </c>
    </row>
    <row r="129" spans="1:56">
      <c r="A129" s="31">
        <v>42916</v>
      </c>
      <c r="B129" s="53">
        <f>filter!E159</f>
        <v>1.5</v>
      </c>
      <c r="C129" s="53">
        <f>(RBA!B172-AVERAGE(RBA!$B$11:$B$192))</f>
        <v>-5.496699633699631</v>
      </c>
      <c r="D129" s="53">
        <f>(filter!E159-filter!AY159)</f>
        <v>-4.6859695076262753E-2</v>
      </c>
      <c r="E129" s="52">
        <f>(filter!E159-filter!T159)</f>
        <v>-7.104413116670294E-2</v>
      </c>
      <c r="F129" s="52">
        <f>filter!F159</f>
        <v>1.74</v>
      </c>
      <c r="G129" s="53">
        <f>(RBA!C172-AVERAGE(RBA!$C$11:$C$192))</f>
        <v>-5.521706131170415</v>
      </c>
      <c r="H129" s="53">
        <f>(filter!F159-filter!AZ159)</f>
        <v>0.12516326494906926</v>
      </c>
      <c r="I129" s="53">
        <f>(filter!F159-filter!U159)</f>
        <v>-6.5663576686069369E-2</v>
      </c>
      <c r="J129" s="53">
        <f>data78!J159</f>
        <v>13.072008589849856</v>
      </c>
      <c r="K129" s="53">
        <f>data78!K159</f>
        <v>13.071891536597654</v>
      </c>
      <c r="L129" s="53">
        <f>(filter!B159-filter!Q159)*100</f>
        <v>1.1705325220212615E-2</v>
      </c>
      <c r="M129" s="53">
        <f>data78!M159</f>
        <v>12.47518715268262</v>
      </c>
      <c r="N129" s="53">
        <f>data78!N159</f>
        <v>12.469756736883657</v>
      </c>
      <c r="O129" s="53">
        <f>(filter!C159-filter!R159)*100</f>
        <v>0.54304157989637503</v>
      </c>
      <c r="P129" s="53">
        <f>data78!P159</f>
        <v>4.5325994931532563</v>
      </c>
      <c r="Q129" s="53">
        <f>(filter!D159-filter!S159)*100</f>
        <v>1.6610673743223003</v>
      </c>
      <c r="R129" s="53">
        <f>data78!R159</f>
        <v>4.5432293544388695</v>
      </c>
      <c r="S129" s="53">
        <f>data78!S159</f>
        <v>4.3038570952254496E-2</v>
      </c>
      <c r="T129" s="53">
        <f>filter!I159</f>
        <v>-2.7323049910601567</v>
      </c>
      <c r="U129" s="53">
        <f>(filter!I159-AVERAGE(filter!$I$2:$I$179))</f>
        <v>-6.8259525992686054</v>
      </c>
      <c r="V129" s="53">
        <f>(filter!I159-filter!BA159)</f>
        <v>-4.6106699545994854</v>
      </c>
      <c r="W129" s="53">
        <f>(filter!I159-filter!X159)</f>
        <v>-4.3250839866069093</v>
      </c>
      <c r="X129" s="53">
        <f>data78!X159</f>
        <v>4.7068238397145912</v>
      </c>
      <c r="Y129" s="53">
        <f>data78!Y159</f>
        <v>1.9337016574585641E-2</v>
      </c>
      <c r="Z129" s="53">
        <f>filter!J159</f>
        <v>0.72332750271347235</v>
      </c>
      <c r="AA129" s="53">
        <f>(filter!J159-AVERAGE(filter!$J$2:$J$179))</f>
        <v>-3.3048810484043964</v>
      </c>
      <c r="AB129" s="53">
        <f>(filter!J159-filter!BB159)</f>
        <v>-0.68132161606467412</v>
      </c>
      <c r="AC129" s="53">
        <f>(filter!J159-filter!Y159)</f>
        <v>-0.75287804234854849</v>
      </c>
      <c r="AD129" s="53">
        <f>filter!K159</f>
        <v>0.95833333333333337</v>
      </c>
      <c r="AE129" s="53">
        <f>(filter!K159-AVERAGE(filter!$K$2:$K$179))</f>
        <v>-3.7844959875145023</v>
      </c>
      <c r="AF129" s="53">
        <f>(filter!K159-filter!BC159)</f>
        <v>1.1679896693378828</v>
      </c>
      <c r="AG129" s="53">
        <f>(filter!K159-filter!Z159)</f>
        <v>2.6642576022213982E-2</v>
      </c>
      <c r="AH129" s="53">
        <f>filter!O159</f>
        <v>0.45277777777777778</v>
      </c>
      <c r="AI129" s="53">
        <f>(filter!O159-AVERAGE(filter!$O$2:$O$179))</f>
        <v>-3.5148897321987467</v>
      </c>
      <c r="AJ129" s="53">
        <f>(filter!O159-filter!BD159)</f>
        <v>0.78522718716897999</v>
      </c>
      <c r="AK129" s="53">
        <f>(filter!O159-filter!AD159)</f>
        <v>-0.14444593875468054</v>
      </c>
      <c r="AL129" s="53">
        <f>data78!AL159</f>
        <v>7.8080739336265461</v>
      </c>
      <c r="AM129" s="53">
        <f>data78!AM159</f>
        <v>8.7081642333303115</v>
      </c>
      <c r="AN129" s="53">
        <f>(filter!L159-filter!AA159)*100</f>
        <v>2.2281335914888345</v>
      </c>
      <c r="AO129" s="53">
        <f>(filter!M159-filter!AB159)*100</f>
        <v>2.1461260871571852</v>
      </c>
      <c r="AP129" s="53">
        <f>RBA!O172</f>
        <v>145.79368492320256</v>
      </c>
      <c r="AQ129" s="53">
        <f>RBA!Q172</f>
        <v>0.75390000000000013</v>
      </c>
      <c r="AR129" s="53">
        <f>RBA!P172</f>
        <v>6.8590076485600471E-3</v>
      </c>
      <c r="AS129" s="53">
        <f>RBA!R172</f>
        <v>1.3264358668258387</v>
      </c>
      <c r="AT129" s="53">
        <f t="shared" si="9"/>
        <v>-4.9821925053525771</v>
      </c>
      <c r="AU129" s="53">
        <f t="shared" si="6"/>
        <v>0.28249554576448066</v>
      </c>
      <c r="AV129" s="53">
        <f>RBA!T172*100</f>
        <v>2.111313599460285</v>
      </c>
      <c r="AW129" s="53">
        <f>RBA!U172*100</f>
        <v>-1.2391405586768489</v>
      </c>
      <c r="AX129" s="53">
        <f t="shared" si="10"/>
        <v>2.2837584764305405</v>
      </c>
      <c r="AY129" s="53">
        <f t="shared" si="11"/>
        <v>-1.2875014669289817</v>
      </c>
      <c r="AZ129" s="53">
        <f>filter2!O129</f>
        <v>11.630345768180485</v>
      </c>
      <c r="BA129" s="53">
        <f>filter2!AC129</f>
        <v>11.621925423145202</v>
      </c>
      <c r="BB129" s="53">
        <f>(filter2!O129-filter2!AC129)*100</f>
        <v>0.84203450352831055</v>
      </c>
      <c r="BC129" s="53">
        <f>data78!AZ159</f>
        <v>3.1012500939119549</v>
      </c>
      <c r="BD129" s="53">
        <f>data78!BA159</f>
        <v>2.2838285869813291</v>
      </c>
    </row>
    <row r="130" spans="1:56">
      <c r="A130" s="31">
        <v>43008</v>
      </c>
      <c r="B130" s="53">
        <f>filter!E160</f>
        <v>1.5</v>
      </c>
      <c r="C130" s="53">
        <f>(RBA!B173-AVERAGE(RBA!$B$11:$B$192))</f>
        <v>-5.496699633699631</v>
      </c>
      <c r="D130" s="53">
        <f>(filter!E160-filter!AY160)</f>
        <v>3.2162446667067357E-2</v>
      </c>
      <c r="E130" s="52">
        <f>(filter!E160-filter!T160)</f>
        <v>4.1718176459348832E-3</v>
      </c>
      <c r="F130" s="52">
        <f>filter!F160</f>
        <v>1.7066666666666668</v>
      </c>
      <c r="G130" s="53">
        <f>(RBA!C173-AVERAGE(RBA!$C$11:$C$192))</f>
        <v>-5.5550394645037482</v>
      </c>
      <c r="H130" s="53">
        <f>(filter!F160-filter!AZ160)</f>
        <v>0.17329795236813061</v>
      </c>
      <c r="I130" s="53">
        <f>(filter!F160-filter!U160)</f>
        <v>-2.5508615044866234E-2</v>
      </c>
      <c r="J130" s="53">
        <f>data78!J160</f>
        <v>13.081703869682379</v>
      </c>
      <c r="K130" s="53">
        <f>data78!K160</f>
        <v>13.07716754493992</v>
      </c>
      <c r="L130" s="53">
        <f>(filter!B160-filter!Q160)*100</f>
        <v>0.45363247424585751</v>
      </c>
      <c r="M130" s="53">
        <f>data78!M160</f>
        <v>12.481914903177746</v>
      </c>
      <c r="N130" s="53">
        <f>data78!N160</f>
        <v>12.473575011723771</v>
      </c>
      <c r="O130" s="53">
        <f>(filter!C160-filter!R160)*100</f>
        <v>0.83398914539749569</v>
      </c>
      <c r="P130" s="53">
        <f>data78!P160</f>
        <v>4.5336741842830213</v>
      </c>
      <c r="Q130" s="53">
        <f>(filter!D160-filter!S160)*100</f>
        <v>1.1678997379792833</v>
      </c>
      <c r="R130" s="53">
        <f>data78!R160</f>
        <v>4.5461463656165026</v>
      </c>
      <c r="S130" s="53">
        <f>data78!S160</f>
        <v>3.348269805704196E-2</v>
      </c>
      <c r="T130" s="53">
        <f>filter!I160</f>
        <v>1.1668044710530865</v>
      </c>
      <c r="U130" s="53">
        <f>(filter!I160-AVERAGE(filter!$I$2:$I$179))</f>
        <v>-2.9268431371553625</v>
      </c>
      <c r="V130" s="53">
        <f>(filter!I160-filter!BA160)</f>
        <v>-0.67922059986333472</v>
      </c>
      <c r="W130" s="53">
        <f>(filter!I160-filter!X160)</f>
        <v>-0.56146997167071078</v>
      </c>
      <c r="X130" s="53">
        <f>data78!X160</f>
        <v>4.7131273274931837</v>
      </c>
      <c r="Y130" s="53">
        <f>data78!Y160</f>
        <v>1.8281535648994485E-2</v>
      </c>
      <c r="Z130" s="53">
        <f>filter!J160</f>
        <v>2.5213951114370099</v>
      </c>
      <c r="AA130" s="53">
        <f>(filter!J160-AVERAGE(filter!$J$2:$J$179))</f>
        <v>-1.506813439680859</v>
      </c>
      <c r="AB130" s="53">
        <f>(filter!J160-filter!BB160)</f>
        <v>1.1550461303572535</v>
      </c>
      <c r="AC130" s="53">
        <f>(filter!J160-filter!Y160)</f>
        <v>1.0357991057898188</v>
      </c>
      <c r="AD130" s="53">
        <f>filter!K160</f>
        <v>1.125</v>
      </c>
      <c r="AE130" s="53">
        <f>(filter!K160-AVERAGE(filter!$K$2:$K$179))</f>
        <v>-3.6178293208478358</v>
      </c>
      <c r="AF130" s="53">
        <f>(filter!K160-filter!BC160)</f>
        <v>1.4069553966885273</v>
      </c>
      <c r="AG130" s="53">
        <f>(filter!K160-filter!Z160)</f>
        <v>0.12830961166961652</v>
      </c>
      <c r="AH130" s="53">
        <f>filter!O160</f>
        <v>0.61944444444444446</v>
      </c>
      <c r="AI130" s="53">
        <f>(filter!O160-AVERAGE(filter!$O$2:$O$179))</f>
        <v>-3.3482230655320802</v>
      </c>
      <c r="AJ130" s="53">
        <f>(filter!O160-filter!BD160)</f>
        <v>1.0146692833154676</v>
      </c>
      <c r="AK130" s="53">
        <f>(filter!O160-filter!AD160)</f>
        <v>-5.026232982190737E-3</v>
      </c>
      <c r="AL130" s="53">
        <f>data78!AL160</f>
        <v>7.8201183075183121</v>
      </c>
      <c r="AM130" s="53">
        <f>data78!AM160</f>
        <v>8.7187847173293207</v>
      </c>
      <c r="AN130" s="53">
        <f>(filter!L160-filter!AA160)*100</f>
        <v>0.67680664410056934</v>
      </c>
      <c r="AO130" s="53">
        <f>(filter!M160-filter!AB160)*100</f>
        <v>1.9226607429850162</v>
      </c>
      <c r="AP130" s="53">
        <f>RBA!O173</f>
        <v>150.60444417594553</v>
      </c>
      <c r="AQ130" s="53">
        <f>RBA!Q173</f>
        <v>0.79079999999999995</v>
      </c>
      <c r="AR130" s="53">
        <f>RBA!P173</f>
        <v>6.6399102992720288E-3</v>
      </c>
      <c r="AS130" s="53">
        <f>RBA!R173</f>
        <v>1.2645422357106728</v>
      </c>
      <c r="AT130" s="53">
        <f t="shared" si="9"/>
        <v>-5.0146568247308227</v>
      </c>
      <c r="AU130" s="53">
        <f t="shared" ref="AU130:AU149" si="12">LN(AS130)</f>
        <v>0.23471018768567525</v>
      </c>
      <c r="AV130" s="53">
        <f>RBA!T173*100</f>
        <v>-3.2464319378245676</v>
      </c>
      <c r="AW130" s="53">
        <f>RBA!U173*100</f>
        <v>4.7785358078805436</v>
      </c>
      <c r="AX130" s="53">
        <f t="shared" ref="AX130:AX149" si="13">AV130-AVERAGE($AV$2:$AV$149)</f>
        <v>-3.0739870608543121</v>
      </c>
      <c r="AY130" s="53">
        <f t="shared" ref="AY130:AY149" si="14">AW130-AVERAGE($AW$2:$AW$149)</f>
        <v>4.7301748996284108</v>
      </c>
      <c r="AZ130" s="53">
        <f>filter2!O130</f>
        <v>11.638184485680757</v>
      </c>
      <c r="BA130" s="53">
        <f>filter2!AC130</f>
        <v>11.633817776546788</v>
      </c>
      <c r="BB130" s="53">
        <f>(filter2!O130-filter2!AC130)*100</f>
        <v>0.43667091339685271</v>
      </c>
      <c r="BC130" s="53">
        <f>data78!AZ160</f>
        <v>3.1069909800251283</v>
      </c>
      <c r="BD130" s="53">
        <f>data78!BA160</f>
        <v>0.57408861131733602</v>
      </c>
    </row>
    <row r="131" spans="1:56">
      <c r="A131" s="31">
        <v>43100</v>
      </c>
      <c r="B131" s="53">
        <f>filter!E161</f>
        <v>1.5</v>
      </c>
      <c r="C131" s="53">
        <f>(RBA!B174-AVERAGE(RBA!$B$11:$B$192))</f>
        <v>-5.496699633699631</v>
      </c>
      <c r="D131" s="53">
        <f>(filter!E161-filter!AY161)</f>
        <v>0.11118458841039924</v>
      </c>
      <c r="E131" s="52">
        <f>(filter!E161-filter!T161)</f>
        <v>7.9383403287615284E-2</v>
      </c>
      <c r="F131" s="52">
        <f>filter!F161</f>
        <v>1.7299999999999998</v>
      </c>
      <c r="G131" s="53">
        <f>(RBA!C174-AVERAGE(RBA!$C$11:$C$192))</f>
        <v>-5.5317061311704157</v>
      </c>
      <c r="H131" s="53">
        <f>(filter!F161-filter!AZ161)</f>
        <v>0.27809930645385994</v>
      </c>
      <c r="I131" s="53">
        <f>(filter!F161-filter!U161)</f>
        <v>7.2930859345106569E-2</v>
      </c>
      <c r="J131" s="53">
        <f>data78!J161</f>
        <v>13.086560018439052</v>
      </c>
      <c r="K131" s="53">
        <f>data78!K161</f>
        <v>13.082312006854098</v>
      </c>
      <c r="L131" s="53">
        <f>(filter!B161-filter!Q161)*100</f>
        <v>0.42480115849539146</v>
      </c>
      <c r="M131" s="53">
        <f>data78!M161</f>
        <v>12.491277903207056</v>
      </c>
      <c r="N131" s="53">
        <f>data78!N161</f>
        <v>12.477091180313625</v>
      </c>
      <c r="O131" s="53">
        <f>(filter!C161-filter!R161)*100</f>
        <v>1.4186722893430925</v>
      </c>
      <c r="P131" s="53">
        <f>data78!P161</f>
        <v>4.5325994931532563</v>
      </c>
      <c r="Q131" s="53">
        <f>(filter!D161-filter!S161)*100</f>
        <v>0.33469709005951032</v>
      </c>
      <c r="R131" s="53">
        <f>data78!R161</f>
        <v>4.5477853122260994</v>
      </c>
      <c r="S131" s="53">
        <f>data78!S161</f>
        <v>1.296368091140776E-2</v>
      </c>
      <c r="T131" s="53">
        <f>filter!I161</f>
        <v>0.65557864383871145</v>
      </c>
      <c r="U131" s="53">
        <f>(filter!I161-AVERAGE(filter!$I$2:$I$179))</f>
        <v>-3.4380689643697373</v>
      </c>
      <c r="V131" s="53">
        <f>(filter!I161-filter!BA161)</f>
        <v>-1.1581065344548032</v>
      </c>
      <c r="W131" s="53">
        <f>(filter!I161-filter!X161)</f>
        <v>-1.2147736931747148</v>
      </c>
      <c r="X131" s="53">
        <f>data78!X161</f>
        <v>4.7193913300781141</v>
      </c>
      <c r="Y131" s="53">
        <f>data78!Y161</f>
        <v>1.9090909090909047E-2</v>
      </c>
      <c r="Z131" s="53">
        <f>filter!J161</f>
        <v>2.5056010339721659</v>
      </c>
      <c r="AA131" s="53">
        <f>(filter!J161-AVERAGE(filter!$J$2:$J$179))</f>
        <v>-1.522607517145703</v>
      </c>
      <c r="AB131" s="53">
        <f>(filter!J161-filter!BB161)</f>
        <v>1.1775521905908004</v>
      </c>
      <c r="AC131" s="53">
        <f>(filter!J161-filter!Y161)</f>
        <v>1.0012101099195454</v>
      </c>
      <c r="AD131" s="53">
        <f>filter!K161</f>
        <v>1.2083333333333333</v>
      </c>
      <c r="AE131" s="53">
        <f>(filter!K161-AVERAGE(filter!$K$2:$K$179))</f>
        <v>-3.5344959875145028</v>
      </c>
      <c r="AF131" s="53">
        <f>(filter!K161-filter!BC161)</f>
        <v>1.5625877907058368</v>
      </c>
      <c r="AG131" s="53">
        <f>(filter!K161-filter!Z161)</f>
        <v>0.15428084454402979</v>
      </c>
      <c r="AH131" s="53">
        <f>filter!O161</f>
        <v>0.70277777777777783</v>
      </c>
      <c r="AI131" s="53">
        <f>(filter!O161-AVERAGE(filter!$O$2:$O$179))</f>
        <v>-3.2648897321987467</v>
      </c>
      <c r="AJ131" s="53">
        <f>(filter!O161-filter!BD161)</f>
        <v>1.1607780461286219</v>
      </c>
      <c r="AK131" s="53">
        <f>(filter!O161-filter!AD161)</f>
        <v>5.3919260007076364E-2</v>
      </c>
      <c r="AL131" s="53">
        <f>data78!AL161</f>
        <v>7.8419079326718135</v>
      </c>
      <c r="AM131" s="53">
        <f>data78!AM161</f>
        <v>8.7269744232586746</v>
      </c>
      <c r="AN131" s="53">
        <f>(filter!L161-filter!AA161)*100</f>
        <v>2.8837199768982913E-2</v>
      </c>
      <c r="AO131" s="53">
        <f>(filter!M161-filter!AB161)*100</f>
        <v>1.4614383036642309</v>
      </c>
      <c r="AP131" s="53">
        <f>RBA!O174</f>
        <v>146.44226021576372</v>
      </c>
      <c r="AQ131" s="53">
        <f>RBA!Q174</f>
        <v>0.76859999999999984</v>
      </c>
      <c r="AR131" s="53">
        <f>RBA!P174</f>
        <v>6.8286299223095119E-3</v>
      </c>
      <c r="AS131" s="53">
        <f>RBA!R174</f>
        <v>1.3010668748373668</v>
      </c>
      <c r="AT131" s="53">
        <f t="shared" ref="AT131:AT149" si="15">LN(AR131)</f>
        <v>-4.9866312225481391</v>
      </c>
      <c r="AU131" s="53">
        <f t="shared" si="12"/>
        <v>0.26318460085139361</v>
      </c>
      <c r="AV131" s="53">
        <f>RBA!T174*100</f>
        <v>2.8025602182683684</v>
      </c>
      <c r="AW131" s="53">
        <f>RBA!U174*100</f>
        <v>-2.8474413165718442</v>
      </c>
      <c r="AX131" s="53">
        <f t="shared" si="13"/>
        <v>2.975005095238624</v>
      </c>
      <c r="AY131" s="53">
        <f t="shared" si="14"/>
        <v>-2.895802224823977</v>
      </c>
      <c r="AZ131" s="53">
        <f>filter2!O131</f>
        <v>11.652178582263685</v>
      </c>
      <c r="BA131" s="53">
        <f>filter2!AC131</f>
        <v>11.646040346453015</v>
      </c>
      <c r="BB131" s="53">
        <f>(filter2!O131-filter2!AC131)*100</f>
        <v>0.61382358106705226</v>
      </c>
      <c r="BC131" s="53">
        <f>data78!AZ161</f>
        <v>3.1225166025936995</v>
      </c>
      <c r="BD131" s="53">
        <f>data78!BA161</f>
        <v>1.5525622568571151</v>
      </c>
    </row>
    <row r="132" spans="1:56">
      <c r="A132" s="31">
        <v>43190</v>
      </c>
      <c r="B132" s="53">
        <f>filter!E162</f>
        <v>1.5</v>
      </c>
      <c r="C132" s="53">
        <f>(RBA!B175-AVERAGE(RBA!$B$11:$B$192))</f>
        <v>-5.496699633699631</v>
      </c>
      <c r="D132" s="53">
        <f>(filter!E162-filter!AY162)</f>
        <v>0.19020673015372935</v>
      </c>
      <c r="E132" s="52">
        <f>(filter!E162-filter!T162)</f>
        <v>0.15529152089343201</v>
      </c>
      <c r="F132" s="52">
        <f>filter!F162</f>
        <v>1.83</v>
      </c>
      <c r="G132" s="53">
        <f>(RBA!C175-AVERAGE(RBA!$C$11:$C$192))</f>
        <v>-5.4317061311704151</v>
      </c>
      <c r="H132" s="53">
        <f>(filter!F162-filter!AZ162)</f>
        <v>0.45956732720625482</v>
      </c>
      <c r="I132" s="53">
        <f>(filter!F162-filter!U162)</f>
        <v>0.2505003949610678</v>
      </c>
      <c r="J132" s="53">
        <f>data78!J162</f>
        <v>13.095918780986169</v>
      </c>
      <c r="K132" s="53">
        <f>data78!K162</f>
        <v>13.087321022798509</v>
      </c>
      <c r="L132" s="53">
        <f>(filter!B162-filter!Q162)*100</f>
        <v>0.85977581876601761</v>
      </c>
      <c r="M132" s="53">
        <f>data78!M162</f>
        <v>12.496620607395</v>
      </c>
      <c r="N132" s="53">
        <f>data78!N162</f>
        <v>12.480296315005976</v>
      </c>
      <c r="O132" s="53">
        <f>(filter!C162-filter!R162)*100</f>
        <v>1.6324292389024109</v>
      </c>
      <c r="P132" s="53">
        <f>data78!P162</f>
        <v>4.5496574760578321</v>
      </c>
      <c r="Q132" s="53">
        <f>(filter!D162-filter!S162)*100</f>
        <v>1.1969778488739813</v>
      </c>
      <c r="R132" s="53">
        <f>data78!R162</f>
        <v>4.557696946021732</v>
      </c>
      <c r="S132" s="53">
        <f>data78!S162</f>
        <v>7.6660640579970796E-3</v>
      </c>
      <c r="T132" s="53">
        <f>filter!I162</f>
        <v>3.9646535182532148</v>
      </c>
      <c r="U132" s="53">
        <f>(filter!I162-AVERAGE(filter!$I$2:$I$179))</f>
        <v>-0.12899408995523398</v>
      </c>
      <c r="V132" s="53">
        <f>(filter!I162-filter!BA162)</f>
        <v>2.1833082325826068</v>
      </c>
      <c r="W132" s="53">
        <f>(filter!I162-filter!X162)</f>
        <v>1.9440507295696809</v>
      </c>
      <c r="X132" s="53">
        <f>data78!X162</f>
        <v>4.7238417157055901</v>
      </c>
      <c r="Y132" s="53">
        <f>data78!Y162</f>
        <v>1.9004524886877761E-2</v>
      </c>
      <c r="Z132" s="53">
        <f>filter!J162</f>
        <v>1.780154250990345</v>
      </c>
      <c r="AA132" s="53">
        <f>(filter!J162-AVERAGE(filter!$J$2:$J$179))</f>
        <v>-2.2480543001275239</v>
      </c>
      <c r="AB132" s="53">
        <f>(filter!J162-filter!BB162)</f>
        <v>0.49040554530736946</v>
      </c>
      <c r="AC132" s="53">
        <f>(filter!J162-filter!Y162)</f>
        <v>0.24634015932023634</v>
      </c>
      <c r="AD132" s="53">
        <f>filter!K162</f>
        <v>1.4583333333333333</v>
      </c>
      <c r="AE132" s="53">
        <f>(filter!K162-AVERAGE(filter!$K$2:$K$179))</f>
        <v>-3.2844959875145028</v>
      </c>
      <c r="AF132" s="53">
        <f>(filter!K162-filter!BC162)</f>
        <v>1.8848868513898129</v>
      </c>
      <c r="AG132" s="53">
        <f>(filter!K162-filter!Z162)</f>
        <v>0.35637290600330451</v>
      </c>
      <c r="AH132" s="53">
        <f>filter!O162</f>
        <v>0.86944444444444446</v>
      </c>
      <c r="AI132" s="53">
        <f>(filter!O162-AVERAGE(filter!$O$2:$O$179))</f>
        <v>-3.0982230655320802</v>
      </c>
      <c r="AJ132" s="53">
        <f>(filter!O162-filter!BD162)</f>
        <v>1.3902201422751093</v>
      </c>
      <c r="AK132" s="53">
        <f>(filter!O162-filter!AD162)</f>
        <v>0.20015454577606018</v>
      </c>
      <c r="AL132" s="53">
        <f>data78!AL162</f>
        <v>7.8608013798521812</v>
      </c>
      <c r="AM132" s="53">
        <f>data78!AM162</f>
        <v>8.7300998844322102</v>
      </c>
      <c r="AN132" s="53">
        <f>(filter!L162-filter!AA162)*100</f>
        <v>-0.99527223496611583</v>
      </c>
      <c r="AO132" s="53">
        <f>(filter!M162-filter!AB162)*100</f>
        <v>0.49268548037701976</v>
      </c>
      <c r="AP132" s="53">
        <f>RBA!O175</f>
        <v>145.33247036373891</v>
      </c>
      <c r="AQ132" s="53">
        <f>RBA!Q175</f>
        <v>0.78433333333333322</v>
      </c>
      <c r="AR132" s="53">
        <f>RBA!P175</f>
        <v>6.8807748020603687E-3</v>
      </c>
      <c r="AS132" s="53">
        <f>RBA!R175</f>
        <v>1.2749681257968553</v>
      </c>
      <c r="AT132" s="53">
        <f t="shared" si="15"/>
        <v>-4.979024016799114</v>
      </c>
      <c r="AU132" s="53">
        <f t="shared" si="12"/>
        <v>0.2429211789228844</v>
      </c>
      <c r="AV132" s="53">
        <f>RBA!T175*100</f>
        <v>0.760720574902507</v>
      </c>
      <c r="AW132" s="53">
        <f>RBA!U175*100</f>
        <v>2.02634219285093</v>
      </c>
      <c r="AX132" s="53">
        <f t="shared" si="13"/>
        <v>0.93316545187276256</v>
      </c>
      <c r="AY132" s="53">
        <f t="shared" si="14"/>
        <v>1.9779812845987972</v>
      </c>
      <c r="AZ132" s="53">
        <f>filter2!O132</f>
        <v>11.667552888280108</v>
      </c>
      <c r="BA132" s="53">
        <f>filter2!AC132</f>
        <v>11.658563287007553</v>
      </c>
      <c r="BB132" s="53">
        <f>(filter2!O132-filter2!AC132)*100</f>
        <v>0.89896012725549923</v>
      </c>
      <c r="BC132" s="53">
        <f>data78!AZ162</f>
        <v>3.1369596641465911</v>
      </c>
      <c r="BD132" s="53">
        <f>data78!BA162</f>
        <v>1.4443061552891656</v>
      </c>
    </row>
    <row r="133" spans="1:56">
      <c r="A133" s="31">
        <v>43281</v>
      </c>
      <c r="B133" s="53">
        <f>filter!E163</f>
        <v>1.5</v>
      </c>
      <c r="C133" s="53">
        <f>(RBA!B176-AVERAGE(RBA!$B$11:$B$192))</f>
        <v>-5.496699633699631</v>
      </c>
      <c r="D133" s="53">
        <f>(filter!E163-filter!AY163)</f>
        <v>0.26922887189705946</v>
      </c>
      <c r="E133" s="52">
        <f>(filter!E163-filter!T163)</f>
        <v>0.2325474509714236</v>
      </c>
      <c r="F133" s="52">
        <f>filter!F163</f>
        <v>2.0299999999999998</v>
      </c>
      <c r="G133" s="53">
        <f>(RBA!C176-AVERAGE(RBA!$C$11:$C$192))</f>
        <v>-5.2317061311704158</v>
      </c>
      <c r="H133" s="53">
        <f>(filter!F163-filter!AZ163)</f>
        <v>0.74103534795864912</v>
      </c>
      <c r="I133" s="53">
        <f>(filter!F163-filter!U163)</f>
        <v>0.53133329182647637</v>
      </c>
      <c r="J133" s="53">
        <f>data78!J163</f>
        <v>13.103190751615518</v>
      </c>
      <c r="K133" s="53">
        <f>data78!K163</f>
        <v>13.092193348238711</v>
      </c>
      <c r="L133" s="53">
        <f>(filter!B163-filter!Q163)*100</f>
        <v>1.0997403376807213</v>
      </c>
      <c r="M133" s="53">
        <f>data78!M163</f>
        <v>12.504238322461047</v>
      </c>
      <c r="N133" s="53">
        <f>data78!N163</f>
        <v>12.483190354855383</v>
      </c>
      <c r="O133" s="53">
        <f>(filter!C163-filter!R163)*100</f>
        <v>2.1047967605664297</v>
      </c>
      <c r="P133" s="53">
        <f>data78!P163</f>
        <v>4.5485998344996972</v>
      </c>
      <c r="Q133" s="53">
        <f>(filter!D163-filter!S163)*100</f>
        <v>0.13701576796032455</v>
      </c>
      <c r="R133" s="53">
        <f>data78!R163</f>
        <v>4.5623674030584809</v>
      </c>
      <c r="S133" s="53">
        <f>data78!S163</f>
        <v>1.9322354949066867E-2</v>
      </c>
      <c r="T133" s="53">
        <f>filter!I163</f>
        <v>1.868182814699568</v>
      </c>
      <c r="U133" s="53">
        <f>(filter!I163-AVERAGE(filter!$I$2:$I$179))</f>
        <v>-2.2254647935088805</v>
      </c>
      <c r="V133" s="53">
        <f>(filter!I163-filter!BA163)</f>
        <v>0.11917742165186751</v>
      </c>
      <c r="W133" s="53">
        <f>(filter!I163-filter!X163)</f>
        <v>-0.31167385974421236</v>
      </c>
      <c r="X133" s="53">
        <f>data78!X163</f>
        <v>4.7273878187123408</v>
      </c>
      <c r="Y133" s="53">
        <f>data78!Y163</f>
        <v>2.0776874435411097E-2</v>
      </c>
      <c r="Z133" s="53">
        <f>filter!J163</f>
        <v>1.4184412027002846</v>
      </c>
      <c r="AA133" s="53">
        <f>(filter!J163-AVERAGE(filter!$J$2:$J$179))</f>
        <v>-2.6097673484175843</v>
      </c>
      <c r="AB133" s="53">
        <f>(filter!J163-filter!BB163)</f>
        <v>0.16699263471569914</v>
      </c>
      <c r="AC133" s="53">
        <f>(filter!J163-filter!Y163)</f>
        <v>-0.15727385350986989</v>
      </c>
      <c r="AD133" s="53">
        <f>filter!K163</f>
        <v>1.7083333333333333</v>
      </c>
      <c r="AE133" s="53">
        <f>(filter!K163-AVERAGE(filter!$K$2:$K$179))</f>
        <v>-3.0344959875145028</v>
      </c>
      <c r="AF133" s="53">
        <f>(filter!K163-filter!BC163)</f>
        <v>2.2071859120737889</v>
      </c>
      <c r="AG133" s="53">
        <f>(filter!K163-filter!Z163)</f>
        <v>0.56963933521078469</v>
      </c>
      <c r="AH133" s="53">
        <f>filter!O163</f>
        <v>0.95277777777777783</v>
      </c>
      <c r="AI133" s="53">
        <f>(filter!O163-AVERAGE(filter!$O$2:$O$179))</f>
        <v>-3.0148897321987467</v>
      </c>
      <c r="AJ133" s="53">
        <f>(filter!O163-filter!BD163)</f>
        <v>1.5363289050882636</v>
      </c>
      <c r="AK133" s="53">
        <f>(filter!O163-filter!AD163)</f>
        <v>0.26807659701686282</v>
      </c>
      <c r="AL133" s="53">
        <f>data78!AL163</f>
        <v>7.8683652429062141</v>
      </c>
      <c r="AM133" s="53">
        <f>data78!AM163</f>
        <v>8.7300135615772447</v>
      </c>
      <c r="AN133" s="53">
        <f>(filter!L163-filter!AA163)*100</f>
        <v>-3.2542348686479095</v>
      </c>
      <c r="AO133" s="53">
        <f>(filter!M163-filter!AB163)*100</f>
        <v>-0.8056916732860131</v>
      </c>
      <c r="AP133" s="53">
        <f>RBA!O176</f>
        <v>141.45880377954899</v>
      </c>
      <c r="AQ133" s="53">
        <f>RBA!Q176</f>
        <v>0.75083333333333335</v>
      </c>
      <c r="AR133" s="53">
        <f>RBA!P176</f>
        <v>7.0691959304166841E-3</v>
      </c>
      <c r="AS133" s="53">
        <f>RBA!R176</f>
        <v>1.3318534961154274</v>
      </c>
      <c r="AT133" s="53">
        <f t="shared" si="15"/>
        <v>-4.9520085353268541</v>
      </c>
      <c r="AU133" s="53">
        <f t="shared" si="12"/>
        <v>0.2865715781677538</v>
      </c>
      <c r="AV133" s="53">
        <f>RBA!T176*100</f>
        <v>2.701548147225985</v>
      </c>
      <c r="AW133" s="53">
        <f>RBA!U176*100</f>
        <v>-4.3650399244869327</v>
      </c>
      <c r="AX133" s="53">
        <f t="shared" si="13"/>
        <v>2.8739930241962406</v>
      </c>
      <c r="AY133" s="53">
        <f t="shared" si="14"/>
        <v>-4.4134008327390655</v>
      </c>
      <c r="AZ133" s="53">
        <f>filter2!O133</f>
        <v>11.66661603896503</v>
      </c>
      <c r="BA133" s="53">
        <f>filter2!AC133</f>
        <v>11.671360588751449</v>
      </c>
      <c r="BB133" s="53">
        <f>(filter2!O133-filter2!AC133)*100</f>
        <v>-0.47445497864195829</v>
      </c>
      <c r="BC133" s="53">
        <f>data78!AZ163</f>
        <v>3.1409774241938733</v>
      </c>
      <c r="BD133" s="53">
        <f>data78!BA163</f>
        <v>0.40177600472821595</v>
      </c>
    </row>
    <row r="134" spans="1:56">
      <c r="A134" s="31">
        <v>43373</v>
      </c>
      <c r="B134" s="53">
        <f>filter!E164</f>
        <v>1.5</v>
      </c>
      <c r="C134" s="53">
        <f>(RBA!B177-AVERAGE(RBA!$B$11:$B$192))</f>
        <v>-5.496699633699631</v>
      </c>
      <c r="D134" s="53">
        <f>(filter!E164-filter!AY164)</f>
        <v>0.34825101364038957</v>
      </c>
      <c r="E134" s="52">
        <f>(filter!E164-filter!T164)</f>
        <v>0.31170541682907094</v>
      </c>
      <c r="F134" s="52">
        <f>filter!F164</f>
        <v>1.97</v>
      </c>
      <c r="G134" s="53">
        <f>(RBA!C177-AVERAGE(RBA!$C$11:$C$192))</f>
        <v>-5.2917061311704154</v>
      </c>
      <c r="H134" s="53">
        <f>(filter!F164-filter!AZ164)</f>
        <v>0.76250336871104385</v>
      </c>
      <c r="I134" s="53">
        <f>(filter!F164-filter!U164)</f>
        <v>0.55607295388461009</v>
      </c>
      <c r="J134" s="53">
        <f>data78!J164</f>
        <v>13.107420283426489</v>
      </c>
      <c r="K134" s="53">
        <f>data78!K164</f>
        <v>13.096933112239125</v>
      </c>
      <c r="L134" s="53">
        <f>(filter!B164-filter!Q164)*100</f>
        <v>1.0487171187364197</v>
      </c>
      <c r="M134" s="53">
        <f>data78!M164</f>
        <v>12.505425103346306</v>
      </c>
      <c r="N134" s="53">
        <f>data78!N164</f>
        <v>12.485783441599146</v>
      </c>
      <c r="O134" s="53">
        <f>(filter!C164-filter!R164)*100</f>
        <v>1.96416617471602</v>
      </c>
      <c r="P134" s="53">
        <f>data78!P164</f>
        <v>4.5622626849768144</v>
      </c>
      <c r="Q134" s="53">
        <f>(filter!D164-filter!S164)*100</f>
        <v>0.44477798920210532</v>
      </c>
      <c r="R134" s="53">
        <f>data78!R164</f>
        <v>4.5730887561357969</v>
      </c>
      <c r="S134" s="53">
        <f>data78!S164</f>
        <v>2.7308618342686941E-2</v>
      </c>
      <c r="T134" s="53">
        <f>filter!I164</f>
        <v>4.288541230926338</v>
      </c>
      <c r="U134" s="53">
        <f>(filter!I164-AVERAGE(filter!$I$2:$I$179))</f>
        <v>0.19489362271788924</v>
      </c>
      <c r="V134" s="53">
        <f>(filter!I164-filter!BA164)</f>
        <v>2.5718757305015441</v>
      </c>
      <c r="W134" s="53">
        <f>(filter!I164-filter!X164)</f>
        <v>1.938381328216531</v>
      </c>
      <c r="X134" s="53">
        <f>data78!X164</f>
        <v>4.7318028369214575</v>
      </c>
      <c r="Y134" s="53">
        <f>data78!Y164</f>
        <v>1.8850987432674993E-2</v>
      </c>
      <c r="Z134" s="53">
        <f>filter!J164</f>
        <v>1.7660072836466774</v>
      </c>
      <c r="AA134" s="53">
        <f>(filter!J164-AVERAGE(filter!$J$2:$J$179))</f>
        <v>-2.2622012674711915</v>
      </c>
      <c r="AB134" s="53">
        <f>(filter!J164-filter!BB164)</f>
        <v>0.55285885336048191</v>
      </c>
      <c r="AC134" s="53">
        <f>(filter!J164-filter!Y164)</f>
        <v>0.13390995566384589</v>
      </c>
      <c r="AD134" s="53">
        <f>filter!K164</f>
        <v>1.9583333333333333</v>
      </c>
      <c r="AE134" s="53">
        <f>(filter!K164-AVERAGE(filter!$K$2:$K$179))</f>
        <v>-2.7844959875145028</v>
      </c>
      <c r="AF134" s="53">
        <f>(filter!K164-filter!BC164)</f>
        <v>2.5294849727577651</v>
      </c>
      <c r="AG134" s="53">
        <f>(filter!K164-filter!Z164)</f>
        <v>0.79557760493022922</v>
      </c>
      <c r="AH134" s="53">
        <f>filter!O164</f>
        <v>1.1194444444444445</v>
      </c>
      <c r="AI134" s="53">
        <f>(filter!O164-AVERAGE(filter!$O$2:$O$179))</f>
        <v>-2.8482230655320802</v>
      </c>
      <c r="AJ134" s="53">
        <f>(filter!O164-filter!BD164)</f>
        <v>1.7657710012347509</v>
      </c>
      <c r="AK134" s="53">
        <f>(filter!O164-filter!AD164)</f>
        <v>0.42529062316380961</v>
      </c>
      <c r="AL134" s="53">
        <f>data78!AL164</f>
        <v>7.8642631504887053</v>
      </c>
      <c r="AM134" s="53">
        <f>data78!AM164</f>
        <v>8.7401780101330946</v>
      </c>
      <c r="AN134" s="53">
        <f>(filter!L164-filter!AA164)*100</f>
        <v>-6.7964383838729603</v>
      </c>
      <c r="AO134" s="53">
        <f>(filter!M164-filter!AB164)*100</f>
        <v>-1.0950855609594967</v>
      </c>
      <c r="AP134" s="53">
        <f>RBA!O177</f>
        <v>142.16410728364167</v>
      </c>
      <c r="AQ134" s="53">
        <f>RBA!Q177</f>
        <v>0.73043333333333338</v>
      </c>
      <c r="AR134" s="53">
        <f>RBA!P177</f>
        <v>7.0341242885226243E-3</v>
      </c>
      <c r="AS134" s="53">
        <f>RBA!R177</f>
        <v>1.369050335417332</v>
      </c>
      <c r="AT134" s="53">
        <f t="shared" si="15"/>
        <v>-4.9569820754073763</v>
      </c>
      <c r="AU134" s="53">
        <f t="shared" si="12"/>
        <v>0.31411731364888884</v>
      </c>
      <c r="AV134" s="53">
        <f>RBA!T177*100</f>
        <v>-0.49735400805221985</v>
      </c>
      <c r="AW134" s="53">
        <f>RBA!U177*100</f>
        <v>-2.7545735481135147</v>
      </c>
      <c r="AX134" s="53">
        <f t="shared" si="13"/>
        <v>-0.32490913108196423</v>
      </c>
      <c r="AY134" s="53">
        <f t="shared" si="14"/>
        <v>-2.8029344563656475</v>
      </c>
      <c r="AZ134" s="53">
        <f>filter2!O134</f>
        <v>11.6853347235211</v>
      </c>
      <c r="BA134" s="53">
        <f>filter2!AC134</f>
        <v>11.684411860726543</v>
      </c>
      <c r="BB134" s="53">
        <f>(filter2!O134-filter2!AC134)*100</f>
        <v>9.22862794556778E-2</v>
      </c>
      <c r="BC134" s="53">
        <f>data78!AZ164</f>
        <v>3.1324603135672477</v>
      </c>
      <c r="BD134" s="53">
        <f>data78!BA164</f>
        <v>-0.85171106266255237</v>
      </c>
    </row>
    <row r="135" spans="1:56">
      <c r="A135" s="31">
        <v>43465</v>
      </c>
      <c r="B135" s="53">
        <f>filter!E165</f>
        <v>1.5</v>
      </c>
      <c r="C135" s="53">
        <f>(RBA!B178-AVERAGE(RBA!$B$11:$B$192))</f>
        <v>-5.496699633699631</v>
      </c>
      <c r="D135" s="53">
        <f>(filter!E165-filter!AY165)</f>
        <v>0.42727315538371968</v>
      </c>
      <c r="E135" s="52">
        <f>(filter!E165-filter!T165)</f>
        <v>0.39317429961699735</v>
      </c>
      <c r="F135" s="52">
        <f>filter!F165</f>
        <v>1.9633333333333336</v>
      </c>
      <c r="G135" s="53">
        <f>(RBA!C178-AVERAGE(RBA!$C$11:$C$192))</f>
        <v>-5.2983727978370814</v>
      </c>
      <c r="H135" s="53">
        <f>(filter!F165-filter!AZ165)</f>
        <v>0.83730472279677204</v>
      </c>
      <c r="I135" s="53">
        <f>(filter!F165-filter!U165)</f>
        <v>0.63836403510468731</v>
      </c>
      <c r="J135" s="53">
        <f>data78!J165</f>
        <v>13.109636736165594</v>
      </c>
      <c r="K135" s="53">
        <f>data78!K165</f>
        <v>13.101551317241288</v>
      </c>
      <c r="L135" s="53">
        <f>(filter!B165-filter!Q165)*100</f>
        <v>0.80854189243062535</v>
      </c>
      <c r="M135" s="53">
        <f>data78!M165</f>
        <v>12.507746376608692</v>
      </c>
      <c r="N135" s="53">
        <f>data78!N165</f>
        <v>12.488098871954325</v>
      </c>
      <c r="O135" s="53">
        <f>(filter!C165-filter!R165)*100</f>
        <v>1.9647504654367154</v>
      </c>
      <c r="P135" s="53">
        <f>data78!P165</f>
        <v>4.5890408040582074</v>
      </c>
      <c r="Q135" s="53">
        <f>(filter!D165-filter!S165)*100</f>
        <v>1.9660120267339209</v>
      </c>
      <c r="R135" s="53">
        <f>data78!R165</f>
        <v>4.5821183428005927</v>
      </c>
      <c r="S135" s="53">
        <f>data78!S165</f>
        <v>3.4929212412987853E-2</v>
      </c>
      <c r="T135" s="53">
        <f>filter!I165</f>
        <v>3.6118346659181624</v>
      </c>
      <c r="U135" s="53">
        <f>(filter!I165-AVERAGE(filter!$I$2:$I$179))</f>
        <v>-0.48181294229028637</v>
      </c>
      <c r="V135" s="53">
        <f>(filter!I165-filter!BA165)</f>
        <v>1.927509058116275</v>
      </c>
      <c r="W135" s="53">
        <f>(filter!I165-filter!X165)</f>
        <v>1.0784710801832476</v>
      </c>
      <c r="X135" s="53">
        <f>data78!X165</f>
        <v>4.7370752568680299</v>
      </c>
      <c r="Y135" s="53">
        <f>data78!Y165</f>
        <v>1.7841213202497874E-2</v>
      </c>
      <c r="Z135" s="53">
        <f>filter!J165</f>
        <v>2.108967978628999</v>
      </c>
      <c r="AA135" s="53">
        <f>(filter!J165-AVERAGE(filter!$J$2:$J$179))</f>
        <v>-1.9192405724888699</v>
      </c>
      <c r="AB135" s="53">
        <f>(filter!J165-filter!BB165)</f>
        <v>0.93411968604119355</v>
      </c>
      <c r="AC135" s="53">
        <f>(filter!J165-filter!Y165)</f>
        <v>0.404101857489229</v>
      </c>
      <c r="AD135" s="53">
        <f>filter!K165</f>
        <v>2.2083333333333335</v>
      </c>
      <c r="AE135" s="53">
        <f>(filter!K165-AVERAGE(filter!$K$2:$K$179))</f>
        <v>-2.5344959875145023</v>
      </c>
      <c r="AF135" s="53">
        <f>(filter!K165-filter!BC165)</f>
        <v>2.8517840334417417</v>
      </c>
      <c r="AG135" s="53">
        <f>(filter!K165-filter!Z165)</f>
        <v>1.0353291633408903</v>
      </c>
      <c r="AH135" s="53">
        <f>filter!O165</f>
        <v>1.2861111111111112</v>
      </c>
      <c r="AI135" s="53">
        <f>(filter!O165-AVERAGE(filter!$O$2:$O$179))</f>
        <v>-2.6815563988654132</v>
      </c>
      <c r="AJ135" s="53">
        <f>(filter!O165-filter!BD165)</f>
        <v>1.9952130973812385</v>
      </c>
      <c r="AK135" s="53">
        <f>(filter!O165-filter!AD165)</f>
        <v>0.58923428577809056</v>
      </c>
      <c r="AL135" s="53">
        <f>data78!AL165</f>
        <v>7.8703317081316913</v>
      </c>
      <c r="AM135" s="53">
        <f>data78!AM165</f>
        <v>8.7482479266289825</v>
      </c>
      <c r="AN135" s="53">
        <f>(filter!L165-filter!AA165)*100</f>
        <v>-9.4509388787209936</v>
      </c>
      <c r="AO135" s="53">
        <f>(filter!M165-filter!AB165)*100</f>
        <v>-1.6171709199916506</v>
      </c>
      <c r="AP135" s="53">
        <f>RBA!O178</f>
        <v>141.29014811515754</v>
      </c>
      <c r="AQ135" s="53">
        <f>RBA!Q178</f>
        <v>0.71530000000000005</v>
      </c>
      <c r="AR135" s="53">
        <f>RBA!P178</f>
        <v>7.0776343102489855E-3</v>
      </c>
      <c r="AS135" s="53">
        <f>RBA!R178</f>
        <v>1.3980148189570809</v>
      </c>
      <c r="AT135" s="53">
        <f t="shared" si="15"/>
        <v>-4.9508155640831868</v>
      </c>
      <c r="AU135" s="53">
        <f t="shared" si="12"/>
        <v>0.33505324386779889</v>
      </c>
      <c r="AV135" s="53">
        <f>RBA!T178*100</f>
        <v>0.61665113241895497</v>
      </c>
      <c r="AW135" s="53">
        <f>RBA!U178*100</f>
        <v>-2.0935930218909937</v>
      </c>
      <c r="AX135" s="53">
        <f t="shared" si="13"/>
        <v>0.78909600938921054</v>
      </c>
      <c r="AY135" s="53">
        <f t="shared" si="14"/>
        <v>-2.1419539301431265</v>
      </c>
      <c r="AZ135" s="53">
        <f>filter2!O135</f>
        <v>11.697393050729238</v>
      </c>
      <c r="BA135" s="53">
        <f>filter2!AC135</f>
        <v>11.69769374663106</v>
      </c>
      <c r="BB135" s="53">
        <f>(filter2!O135-filter2!AC135)*100</f>
        <v>-3.0069590182257855E-2</v>
      </c>
      <c r="BC135" s="53">
        <f>data78!AZ165</f>
        <v>3.1332564512636614</v>
      </c>
      <c r="BD135" s="53">
        <f>data78!BA165</f>
        <v>7.9613769641362353E-2</v>
      </c>
    </row>
    <row r="136" spans="1:56">
      <c r="A136" s="31">
        <v>43555</v>
      </c>
      <c r="B136" s="53">
        <f>filter!E166</f>
        <v>1.5</v>
      </c>
      <c r="C136" s="53">
        <f>(RBA!B179-AVERAGE(RBA!$B$11:$B$192))</f>
        <v>-5.496699633699631</v>
      </c>
      <c r="D136" s="53">
        <f>(filter!E166-filter!AY166)</f>
        <v>0.50629529712704979</v>
      </c>
      <c r="E136" s="52">
        <f>(filter!E166-filter!T166)</f>
        <v>0.47716816460030875</v>
      </c>
      <c r="F136" s="52">
        <f>filter!F166</f>
        <v>1.9533333333333331</v>
      </c>
      <c r="G136" s="53">
        <f>(RBA!C179-AVERAGE(RBA!$C$11:$C$192))</f>
        <v>-5.308372797837082</v>
      </c>
      <c r="H136" s="53">
        <f>(filter!F166-filter!AZ166)</f>
        <v>0.90877274354916615</v>
      </c>
      <c r="I136" s="53">
        <f>(filter!F166-filter!U166)</f>
        <v>0.72150364385974819</v>
      </c>
      <c r="J136" s="53">
        <f>data78!J166</f>
        <v>13.114613423944267</v>
      </c>
      <c r="K136" s="53">
        <f>data78!K166</f>
        <v>13.106065520168722</v>
      </c>
      <c r="L136" s="53">
        <f>(filter!B166-filter!Q166)*100</f>
        <v>0.85479037755451515</v>
      </c>
      <c r="M136" s="53">
        <f>data78!M166</f>
        <v>12.508496768011813</v>
      </c>
      <c r="N136" s="53">
        <f>data78!N166</f>
        <v>12.490172218676566</v>
      </c>
      <c r="O136" s="53">
        <f>(filter!C166-filter!R166)*100</f>
        <v>1.8324549335247298</v>
      </c>
      <c r="P136" s="53">
        <f>data78!P166</f>
        <v>4.604169685654508</v>
      </c>
      <c r="Q136" s="53">
        <f>(filter!D166-filter!S166)*100</f>
        <v>2.2302591426080376</v>
      </c>
      <c r="R136" s="53">
        <f>data78!R166</f>
        <v>4.5912060865413986</v>
      </c>
      <c r="S136" s="53">
        <f>data78!S166</f>
        <v>3.4076895683282205E-2</v>
      </c>
      <c r="T136" s="53">
        <f>filter!I166</f>
        <v>3.6350974963225182</v>
      </c>
      <c r="U136" s="53">
        <f>(filter!I166-AVERAGE(filter!$I$2:$I$179))</f>
        <v>-0.45855011188593053</v>
      </c>
      <c r="V136" s="53">
        <f>(filter!I166-filter!BA166)</f>
        <v>1.9831117811435384</v>
      </c>
      <c r="W136" s="53">
        <f>(filter!I166-filter!X166)</f>
        <v>0.90256717221997862</v>
      </c>
      <c r="X136" s="53">
        <f>data78!X166</f>
        <v>4.7370752568680299</v>
      </c>
      <c r="Y136" s="53">
        <f>data78!Y166</f>
        <v>1.3321492007104752E-2</v>
      </c>
      <c r="Z136" s="53">
        <f>filter!J166</f>
        <v>0</v>
      </c>
      <c r="AA136" s="53">
        <f>(filter!J166-AVERAGE(filter!$J$2:$J$179))</f>
        <v>-4.0282085511178689</v>
      </c>
      <c r="AB136" s="53">
        <f>(filter!J166-filter!BB166)</f>
        <v>-1.1365481548894154</v>
      </c>
      <c r="AC136" s="53">
        <f>(filter!J166-filter!Y166)</f>
        <v>-1.79601034355489</v>
      </c>
      <c r="AD136" s="53">
        <f>filter!K166</f>
        <v>2.375</v>
      </c>
      <c r="AE136" s="53">
        <f>(filter!K166-AVERAGE(filter!$K$2:$K$179))</f>
        <v>-2.3678293208478358</v>
      </c>
      <c r="AF136" s="53">
        <f>(filter!K166-filter!BC166)</f>
        <v>3.0907497607923844</v>
      </c>
      <c r="AG136" s="53">
        <f>(filter!K166-filter!Z166)</f>
        <v>1.206204889285605</v>
      </c>
      <c r="AH136" s="53">
        <f>filter!O166</f>
        <v>1.3416666666666668</v>
      </c>
      <c r="AI136" s="53">
        <f>(filter!O166-AVERAGE(filter!$O$2:$O$179))</f>
        <v>-2.6260008433098578</v>
      </c>
      <c r="AJ136" s="53">
        <f>(filter!O166-filter!BD166)</f>
        <v>2.113544082416615</v>
      </c>
      <c r="AK136" s="53">
        <f>(filter!O166-filter!AD166)</f>
        <v>0.64930166200364048</v>
      </c>
      <c r="AL136" s="53">
        <f>data78!AL166</f>
        <v>7.8813325498211997</v>
      </c>
      <c r="AM136" s="53">
        <f>data78!AM166</f>
        <v>8.7629212225745388</v>
      </c>
      <c r="AN136" s="53">
        <f>(filter!L166-filter!AA166)*100</f>
        <v>-11.750041831882285</v>
      </c>
      <c r="AO136" s="53">
        <f>(filter!M166-filter!AB166)*100</f>
        <v>-1.5086165612141045</v>
      </c>
      <c r="AP136" s="53">
        <f>RBA!O179</f>
        <v>137.78658994063221</v>
      </c>
      <c r="AQ136" s="53">
        <f>RBA!Q179</f>
        <v>0.7167</v>
      </c>
      <c r="AR136" s="53">
        <f>RBA!P179</f>
        <v>7.257600325480641E-3</v>
      </c>
      <c r="AS136" s="53">
        <f>RBA!R179</f>
        <v>1.3952839402818473</v>
      </c>
      <c r="AT136" s="53">
        <f t="shared" si="15"/>
        <v>-4.9257060384640816</v>
      </c>
      <c r="AU136" s="53">
        <f t="shared" si="12"/>
        <v>0.3330979359822635</v>
      </c>
      <c r="AV136" s="53">
        <f>RBA!T179*100</f>
        <v>2.5109525619105177</v>
      </c>
      <c r="AW136" s="53">
        <f>RBA!U179*100</f>
        <v>0.1955307885535329</v>
      </c>
      <c r="AX136" s="53">
        <f t="shared" si="13"/>
        <v>2.6833974388807733</v>
      </c>
      <c r="AY136" s="53">
        <f t="shared" si="14"/>
        <v>0.14716988030140021</v>
      </c>
      <c r="AZ136" s="53">
        <f>filter2!O136</f>
        <v>11.708719196443784</v>
      </c>
      <c r="BA136" s="53">
        <f>filter2!AC136</f>
        <v>11.711183466952468</v>
      </c>
      <c r="BB136" s="53">
        <f>(filter2!O136-filter2!AC136)*100</f>
        <v>-0.24642705086836969</v>
      </c>
      <c r="BC136" s="53">
        <f>data78!AZ166</f>
        <v>3.1442572929531698</v>
      </c>
      <c r="BD136" s="53">
        <f>data78!BA166</f>
        <v>1.1000841689508434</v>
      </c>
    </row>
    <row r="137" spans="1:56">
      <c r="A137" s="31">
        <v>43646</v>
      </c>
      <c r="B137" s="53">
        <f>filter!E167</f>
        <v>1.4266666666666667</v>
      </c>
      <c r="C137" s="53">
        <f>(RBA!B180-AVERAGE(RBA!$B$11:$B$192))</f>
        <v>-5.5700329670329642</v>
      </c>
      <c r="D137" s="53">
        <f>(filter!E167-filter!AY167)</f>
        <v>0.51198410553704665</v>
      </c>
      <c r="E137" s="52">
        <f>(filter!E167-filter!T167)</f>
        <v>0.49032200977351648</v>
      </c>
      <c r="F137" s="52">
        <f>filter!F167</f>
        <v>1.5033333333333332</v>
      </c>
      <c r="G137" s="53">
        <f>(RBA!C180-AVERAGE(RBA!$C$11:$C$192))</f>
        <v>-5.7583727978370822</v>
      </c>
      <c r="H137" s="53">
        <f>(filter!F167-filter!AZ167)</f>
        <v>0.54024076430156254</v>
      </c>
      <c r="I137" s="53">
        <f>(filter!F167-filter!U167)</f>
        <v>0.36838991100089369</v>
      </c>
      <c r="J137" s="53">
        <f>data78!J167</f>
        <v>13.119439105887082</v>
      </c>
      <c r="K137" s="53">
        <f>data78!K167</f>
        <v>13.11049833133178</v>
      </c>
      <c r="L137" s="53">
        <f>(filter!B167-filter!Q167)*100</f>
        <v>0.89407745553025109</v>
      </c>
      <c r="M137" s="53">
        <f>data78!M167</f>
        <v>12.512509001840481</v>
      </c>
      <c r="N137" s="53">
        <f>data78!N167</f>
        <v>12.492051334211927</v>
      </c>
      <c r="O137" s="53">
        <f>(filter!C167-filter!R167)*100</f>
        <v>2.0457667628553722</v>
      </c>
      <c r="P137" s="53">
        <f>data78!P167</f>
        <v>4.6239919402286791</v>
      </c>
      <c r="Q137" s="53">
        <f>(filter!D167-filter!S167)*100</f>
        <v>2.876543496592987</v>
      </c>
      <c r="R137" s="53">
        <f>data78!R167</f>
        <v>4.6006588820027163</v>
      </c>
      <c r="S137" s="53">
        <f>data78!S167</f>
        <v>3.9034045291178598E-2</v>
      </c>
      <c r="T137" s="53">
        <f>filter!I167</f>
        <v>3.7811181845269966</v>
      </c>
      <c r="U137" s="53">
        <f>(filter!I167-AVERAGE(filter!$I$2:$I$179))</f>
        <v>-0.3125294236814522</v>
      </c>
      <c r="V137" s="53">
        <f>(filter!I167-filter!BA167)</f>
        <v>2.1614723619709233</v>
      </c>
      <c r="W137" s="53">
        <f>(filter!I167-filter!X167)</f>
        <v>0.82972142170576335</v>
      </c>
      <c r="X137" s="53">
        <f>data78!X167</f>
        <v>4.7431914838854663</v>
      </c>
      <c r="Y137" s="53">
        <f>data78!Y167</f>
        <v>1.5929203539823078E-2</v>
      </c>
      <c r="Z137" s="53">
        <f>filter!J167</f>
        <v>2.4464908069744213</v>
      </c>
      <c r="AA137" s="53">
        <f>(filter!J167-AVERAGE(filter!$J$2:$J$179))</f>
        <v>-1.5817177441434476</v>
      </c>
      <c r="AB137" s="53">
        <f>(filter!J167-filter!BB167)</f>
        <v>1.348242789783396</v>
      </c>
      <c r="AC137" s="53">
        <f>(filter!J167-filter!Y167)</f>
        <v>0.53871934021137857</v>
      </c>
      <c r="AD137" s="53">
        <f>filter!K167</f>
        <v>2.375</v>
      </c>
      <c r="AE137" s="53">
        <f>(filter!K167-AVERAGE(filter!$K$2:$K$179))</f>
        <v>-2.3678293208478358</v>
      </c>
      <c r="AF137" s="53">
        <f>(filter!K167-filter!BC167)</f>
        <v>3.1630488214763623</v>
      </c>
      <c r="AG137" s="53">
        <f>(filter!K167-filter!Z167)</f>
        <v>1.2248685808801227</v>
      </c>
      <c r="AH137" s="53">
        <f>filter!O167</f>
        <v>1.3416666666666668</v>
      </c>
      <c r="AI137" s="53">
        <f>(filter!O167-AVERAGE(filter!$O$2:$O$179))</f>
        <v>-2.6260008433098578</v>
      </c>
      <c r="AJ137" s="53">
        <f>(filter!O167-filter!BD167)</f>
        <v>2.1763195118964358</v>
      </c>
      <c r="AK137" s="53">
        <f>(filter!O167-filter!AD167)</f>
        <v>0.66118522422244952</v>
      </c>
      <c r="AL137" s="53">
        <f>data78!AL167</f>
        <v>7.9018848147940615</v>
      </c>
      <c r="AM137" s="53">
        <f>data78!AM167</f>
        <v>8.7701282169308978</v>
      </c>
      <c r="AN137" s="53">
        <f>(filter!L167-filter!AA167)*100</f>
        <v>-13.234395360167728</v>
      </c>
      <c r="AO137" s="53">
        <f>(filter!M167-filter!AB167)*100</f>
        <v>-2.1818398184832333</v>
      </c>
      <c r="AP137" s="53">
        <f>RBA!O180</f>
        <v>136.55830329030167</v>
      </c>
      <c r="AQ137" s="53">
        <f>RBA!Q180</f>
        <v>0.6989333333333333</v>
      </c>
      <c r="AR137" s="53">
        <f>RBA!P180</f>
        <v>7.3228795020552932E-3</v>
      </c>
      <c r="AS137" s="53">
        <f>RBA!R180</f>
        <v>1.4307516215185045</v>
      </c>
      <c r="AT137" s="53">
        <f t="shared" si="15"/>
        <v>-4.9167516537627014</v>
      </c>
      <c r="AU137" s="53">
        <f t="shared" si="12"/>
        <v>0.35819991564105025</v>
      </c>
      <c r="AV137" s="53">
        <f>RBA!T180*100</f>
        <v>0.89543847013802136</v>
      </c>
      <c r="AW137" s="53">
        <f>RBA!U180*100</f>
        <v>-2.5101979658786688</v>
      </c>
      <c r="AX137" s="53">
        <f t="shared" si="13"/>
        <v>1.0678833471082769</v>
      </c>
      <c r="AY137" s="53">
        <f t="shared" si="14"/>
        <v>-2.5585588741308016</v>
      </c>
      <c r="AZ137" s="53">
        <f>filter2!O137</f>
        <v>11.730463736012092</v>
      </c>
      <c r="BA137" s="53">
        <f>filter2!AC137</f>
        <v>11.724858054243299</v>
      </c>
      <c r="BB137" s="53">
        <f>(filter2!O137-filter2!AC137)*100</f>
        <v>0.56056817687935023</v>
      </c>
      <c r="BC137" s="53">
        <f>data78!AZ167</f>
        <v>3.1586933309085952</v>
      </c>
      <c r="BD137" s="53">
        <f>data78!BA167</f>
        <v>1.4436037955425363</v>
      </c>
    </row>
    <row r="138" spans="1:56">
      <c r="A138" s="31">
        <v>43738</v>
      </c>
      <c r="B138" s="53">
        <f>filter!E168</f>
        <v>1.0066666666666666</v>
      </c>
      <c r="C138" s="53">
        <f>(RBA!B181-AVERAGE(RBA!$B$11:$B$192))</f>
        <v>-5.9900329670329642</v>
      </c>
      <c r="D138" s="53">
        <f>(filter!E168-filter!AY168)</f>
        <v>0.17100624728037661</v>
      </c>
      <c r="E138" s="52">
        <f>(filter!E168-filter!T168)</f>
        <v>0.15897260302825633</v>
      </c>
      <c r="F138" s="52">
        <f>filter!F168</f>
        <v>1.0233333333333332</v>
      </c>
      <c r="G138" s="53">
        <f>(RBA!C181-AVERAGE(RBA!$C$11:$C$192))</f>
        <v>-6.2383727978370818</v>
      </c>
      <c r="H138" s="53">
        <f>(filter!F168-filter!AZ168)</f>
        <v>0.14170878505395712</v>
      </c>
      <c r="I138" s="53">
        <f>(filter!F168-filter!U168)</f>
        <v>-1.1863305731522278E-2</v>
      </c>
      <c r="J138" s="53">
        <f>data78!J168</f>
        <v>13.127720999680765</v>
      </c>
      <c r="K138" s="53">
        <f>data78!K168</f>
        <v>13.114877703480683</v>
      </c>
      <c r="L138" s="53">
        <f>(filter!B168-filter!Q168)*100</f>
        <v>1.2843296200081511</v>
      </c>
      <c r="M138" s="53">
        <f>data78!M168</f>
        <v>12.5127813089457</v>
      </c>
      <c r="N138" s="53">
        <f>data78!N168</f>
        <v>12.493795523849803</v>
      </c>
      <c r="O138" s="53">
        <f>(filter!C168-filter!R168)*100</f>
        <v>1.8985785095896546</v>
      </c>
      <c r="P138" s="53">
        <f>data78!P168</f>
        <v>4.6376373761255927</v>
      </c>
      <c r="Q138" s="53">
        <f>(filter!D168-filter!S168)*100</f>
        <v>2.8212151246840733</v>
      </c>
      <c r="R138" s="53">
        <f>data78!R168</f>
        <v>4.6087841979757371</v>
      </c>
      <c r="S138" s="53">
        <f>data78!S168</f>
        <v>3.6340172566675877E-2</v>
      </c>
      <c r="T138" s="53">
        <f>filter!I168</f>
        <v>3.2501263892082544</v>
      </c>
      <c r="U138" s="53">
        <f>(filter!I168-AVERAGE(filter!$I$2:$I$179))</f>
        <v>-0.84352121900019439</v>
      </c>
      <c r="V138" s="53">
        <f>(filter!I168-filter!BA168)</f>
        <v>1.6628204592750877</v>
      </c>
      <c r="W138" s="53">
        <f>(filter!I168-filter!X168)</f>
        <v>5.5862737826068987E-2</v>
      </c>
      <c r="X138" s="53">
        <f>data78!X168</f>
        <v>4.7484043540739993</v>
      </c>
      <c r="Y138" s="53">
        <f>data78!Y168</f>
        <v>1.6740088105726914E-2</v>
      </c>
      <c r="Z138" s="53">
        <f>filter!J168</f>
        <v>2.0851480754132843</v>
      </c>
      <c r="AA138" s="53">
        <f>(filter!J168-AVERAGE(filter!$J$2:$J$179))</f>
        <v>-1.9430604757045846</v>
      </c>
      <c r="AB138" s="53">
        <f>(filter!J168-filter!BB168)</f>
        <v>1.0252001959206489</v>
      </c>
      <c r="AC138" s="53">
        <f>(filter!J168-filter!Y168)</f>
        <v>4.3879619578926388E-2</v>
      </c>
      <c r="AD138" s="53">
        <f>filter!K168</f>
        <v>2.0416666666666665</v>
      </c>
      <c r="AE138" s="53">
        <f>(filter!K168-AVERAGE(filter!$K$2:$K$179))</f>
        <v>-2.7011626541811693</v>
      </c>
      <c r="AF138" s="53">
        <f>(filter!K168-filter!BC168)</f>
        <v>2.902014548827005</v>
      </c>
      <c r="AG138" s="53">
        <f>(filter!K168-filter!Z168)</f>
        <v>0.92389682485105551</v>
      </c>
      <c r="AH138" s="53">
        <f>filter!O168</f>
        <v>1.2305555555555554</v>
      </c>
      <c r="AI138" s="53">
        <f>(filter!O168-AVERAGE(filter!$O$2:$O$179))</f>
        <v>-2.7371119544209694</v>
      </c>
      <c r="AJ138" s="53">
        <f>(filter!O168-filter!BD168)</f>
        <v>2.127983830265145</v>
      </c>
      <c r="AK138" s="53">
        <f>(filter!O168-filter!AD168)</f>
        <v>0.56906052016664399</v>
      </c>
      <c r="AL138" s="53">
        <f>data78!AL168</f>
        <v>8.0328971910895071</v>
      </c>
      <c r="AM138" s="53">
        <f>data78!AM168</f>
        <v>8.7614928066591027</v>
      </c>
      <c r="AN138" s="53">
        <f>(filter!L168-filter!AA168)*100</f>
        <v>-3.8083489240035462</v>
      </c>
      <c r="AO138" s="53">
        <f>(filter!M168-filter!AB168)*100</f>
        <v>-4.4789573403139826</v>
      </c>
      <c r="AP138" s="53">
        <f>RBA!O181</f>
        <v>135.14611006661747</v>
      </c>
      <c r="AQ138" s="53">
        <f>RBA!Q181</f>
        <v>0.67870000000000008</v>
      </c>
      <c r="AR138" s="53">
        <f>RBA!P181</f>
        <v>7.3993990615569384E-3</v>
      </c>
      <c r="AS138" s="53">
        <f>RBA!R181</f>
        <v>1.4734050390452333</v>
      </c>
      <c r="AT138" s="53">
        <f t="shared" si="15"/>
        <v>-4.9063564899672638</v>
      </c>
      <c r="AU138" s="53">
        <f t="shared" si="12"/>
        <v>0.38757607527242427</v>
      </c>
      <c r="AV138" s="53">
        <f>RBA!T181*100</f>
        <v>1.039516379543759</v>
      </c>
      <c r="AW138" s="53">
        <f>RBA!U181*100</f>
        <v>-2.9376159631374077</v>
      </c>
      <c r="AX138" s="53">
        <f t="shared" si="13"/>
        <v>1.2119612565140145</v>
      </c>
      <c r="AY138" s="53">
        <f t="shared" si="14"/>
        <v>-2.9859768713895405</v>
      </c>
      <c r="AZ138" s="53">
        <f>filter2!O138</f>
        <v>11.743415564195422</v>
      </c>
      <c r="BA138" s="53">
        <f>filter2!AC138</f>
        <v>11.73869300088702</v>
      </c>
      <c r="BB138" s="53">
        <f>(filter2!O138-filter2!AC138)*100</f>
        <v>0.4722563308401817</v>
      </c>
      <c r="BC138" s="53">
        <f>data78!AZ168</f>
        <v>3.2844928370155078</v>
      </c>
      <c r="BD138" s="53">
        <f>data78!BA168</f>
        <v>12.57995061069126</v>
      </c>
    </row>
    <row r="139" spans="1:56">
      <c r="A139" s="31">
        <v>43830</v>
      </c>
      <c r="B139" s="53">
        <f>filter!E169</f>
        <v>0.7533333333333333</v>
      </c>
      <c r="C139" s="53">
        <f>(RBA!B182-AVERAGE(RBA!$B$11:$B$192))</f>
        <v>-6.243366300366298</v>
      </c>
      <c r="D139" s="53">
        <f>(filter!E169-filter!AY169)</f>
        <v>-3.3049443096265785E-3</v>
      </c>
      <c r="E139" s="52">
        <f>(filter!E169-filter!T169)</f>
        <v>-4.1830723332767494E-3</v>
      </c>
      <c r="F139" s="52">
        <f>filter!F169</f>
        <v>0.89666666666666661</v>
      </c>
      <c r="G139" s="53">
        <f>(RBA!C182-AVERAGE(RBA!$C$11:$C$192))</f>
        <v>-6.3650394645037487</v>
      </c>
      <c r="H139" s="53">
        <f>(filter!F169-filter!AZ169)</f>
        <v>9.6510139139685092E-2</v>
      </c>
      <c r="I139" s="53">
        <f>(filter!F169-filter!U169)</f>
        <v>-3.7039058958187265E-2</v>
      </c>
      <c r="J139" s="53">
        <f>data78!J169</f>
        <v>13.132873947333879</v>
      </c>
      <c r="K139" s="53">
        <f>data78!K169</f>
        <v>13.119237177349744</v>
      </c>
      <c r="L139" s="53">
        <f>(filter!B169-filter!Q169)*100</f>
        <v>1.36367699841351</v>
      </c>
      <c r="M139" s="53">
        <f>data78!M169</f>
        <v>12.515500309441363</v>
      </c>
      <c r="N139" s="53">
        <f>data78!N169</f>
        <v>12.495476878921851</v>
      </c>
      <c r="O139" s="53">
        <f>(filter!C169-filter!R169)*100</f>
        <v>2.002343051951172</v>
      </c>
      <c r="P139" s="53">
        <f>data78!P169</f>
        <v>4.5930976047538223</v>
      </c>
      <c r="Q139" s="53">
        <f>(filter!D169-filter!S169)*100</f>
        <v>-3.1349934704385518</v>
      </c>
      <c r="R139" s="53">
        <f>data78!R169</f>
        <v>4.6025642916285197</v>
      </c>
      <c r="S139" s="53">
        <f>data78!S169</f>
        <v>2.065639907757455E-2</v>
      </c>
      <c r="T139" s="53">
        <f>filter!I169</f>
        <v>-2.4879625388868125</v>
      </c>
      <c r="U139" s="53">
        <f>(filter!I169-AVERAGE(filter!$I$2:$I$179))</f>
        <v>-6.5816101470952617</v>
      </c>
      <c r="V139" s="53">
        <f>(filter!I169-filter!BA169)</f>
        <v>-4.0429285761970721</v>
      </c>
      <c r="W139" s="53">
        <f>(filter!I169-filter!X169)</f>
        <v>-5.9539128540519624</v>
      </c>
      <c r="X139" s="53">
        <f>data78!X169</f>
        <v>4.7553128444178112</v>
      </c>
      <c r="Y139" s="53">
        <f>data78!Y169</f>
        <v>1.8404907975460238E-2</v>
      </c>
      <c r="Z139" s="53">
        <f>filter!J169</f>
        <v>2.7633961375246439</v>
      </c>
      <c r="AA139" s="53">
        <f>(filter!J169-AVERAGE(filter!$J$2:$J$179))</f>
        <v>-1.264812413593225</v>
      </c>
      <c r="AB139" s="53">
        <f>(filter!J169-filter!BB169)</f>
        <v>1.7417483957303985</v>
      </c>
      <c r="AC139" s="53">
        <f>(filter!J169-filter!Y169)</f>
        <v>0.56543916209804701</v>
      </c>
      <c r="AD139" s="53">
        <f>filter!K169</f>
        <v>1.625</v>
      </c>
      <c r="AE139" s="53">
        <f>(filter!K169-AVERAGE(filter!$K$2:$K$179))</f>
        <v>-3.1178293208478358</v>
      </c>
      <c r="AF139" s="53">
        <f>(filter!K169-filter!BC169)</f>
        <v>2.5576469428443147</v>
      </c>
      <c r="AG139" s="53">
        <f>(filter!K169-filter!Z169)</f>
        <v>0.5517673317286329</v>
      </c>
      <c r="AH139" s="53">
        <f>filter!O169</f>
        <v>1.0916666666666666</v>
      </c>
      <c r="AI139" s="53">
        <f>(filter!O169-AVERAGE(filter!$O$2:$O$179))</f>
        <v>-2.8760008433098578</v>
      </c>
      <c r="AJ139" s="53">
        <f>(filter!O169-filter!BD169)</f>
        <v>2.0518703708560775</v>
      </c>
      <c r="AK139" s="53">
        <f>(filter!O169-filter!AD169)</f>
        <v>0.45557874569210099</v>
      </c>
      <c r="AL139" s="53">
        <f>data78!AL169</f>
        <v>8.069192120783482</v>
      </c>
      <c r="AM139" s="53">
        <f>data78!AM169</f>
        <v>8.7724803180708317</v>
      </c>
      <c r="AN139" s="53">
        <f>(filter!L169-filter!AA169)*100</f>
        <v>-3.9766050830442268</v>
      </c>
      <c r="AO139" s="53">
        <f>(filter!M169-filter!AB169)*100</f>
        <v>-4.8565791902710487</v>
      </c>
      <c r="AP139" s="53">
        <f>RBA!O182</f>
        <v>134.82837217050576</v>
      </c>
      <c r="AQ139" s="53">
        <f>RBA!Q182</f>
        <v>0.69030000000000002</v>
      </c>
      <c r="AR139" s="53">
        <f>RBA!P182</f>
        <v>7.4168365597070823E-3</v>
      </c>
      <c r="AS139" s="53">
        <f>RBA!R182</f>
        <v>1.4486455164421266</v>
      </c>
      <c r="AT139" s="53">
        <f t="shared" si="15"/>
        <v>-4.9040026523735598</v>
      </c>
      <c r="AU139" s="53">
        <f t="shared" si="12"/>
        <v>0.37062899327270715</v>
      </c>
      <c r="AV139" s="53">
        <f>RBA!T182*100</f>
        <v>0.23538375937040001</v>
      </c>
      <c r="AW139" s="53">
        <f>RBA!U182*100</f>
        <v>1.6947081999717117</v>
      </c>
      <c r="AX139" s="53">
        <f t="shared" si="13"/>
        <v>0.40782863634065564</v>
      </c>
      <c r="AY139" s="53">
        <f t="shared" si="14"/>
        <v>1.6463472917195789</v>
      </c>
      <c r="AZ139" s="53">
        <f>filter2!O139</f>
        <v>11.753357898533938</v>
      </c>
      <c r="BA139" s="53">
        <f>filter2!AC139</f>
        <v>11.75266730281821</v>
      </c>
      <c r="BB139" s="53">
        <f>(filter2!O139-filter2!AC139)*100</f>
        <v>6.9059571572793743E-2</v>
      </c>
      <c r="BC139" s="53">
        <f>data78!AZ169</f>
        <v>3.3138792763656708</v>
      </c>
      <c r="BD139" s="53">
        <f>data78!BA169</f>
        <v>2.9386439350163052</v>
      </c>
    </row>
    <row r="140" spans="1:56">
      <c r="A140" s="31">
        <v>43921</v>
      </c>
      <c r="B140" s="53">
        <f>filter!E170</f>
        <v>0.64333333333333331</v>
      </c>
      <c r="C140" s="53">
        <f>(RBA!B183-AVERAGE(RBA!$B$11:$B$192))</f>
        <v>-6.3533663003662975</v>
      </c>
      <c r="D140" s="53">
        <f>(filter!E170-filter!AY170)</f>
        <v>-3.4282802566296455E-2</v>
      </c>
      <c r="E140" s="52">
        <f>(filter!E170-filter!T170)</f>
        <v>-2.3214057552447431E-2</v>
      </c>
      <c r="F140" s="52">
        <f>filter!F170</f>
        <v>0.77</v>
      </c>
      <c r="G140" s="53">
        <f>(RBA!C183-AVERAGE(RBA!$C$11:$C$192))</f>
        <v>-6.4917061311704156</v>
      </c>
      <c r="H140" s="53">
        <f>(filter!F170-filter!AZ170)</f>
        <v>5.1311493225413063E-2</v>
      </c>
      <c r="I140" s="53">
        <f>(filter!F170-filter!U170)</f>
        <v>-6.1579653400372969E-2</v>
      </c>
      <c r="J140" s="53">
        <f>data78!J170</f>
        <v>13.130617220530667</v>
      </c>
      <c r="K140" s="53">
        <f>data78!K170</f>
        <v>13.123618320733387</v>
      </c>
      <c r="L140" s="53">
        <f>(filter!B170-filter!Q170)*100</f>
        <v>0.69988997972796341</v>
      </c>
      <c r="M140" s="53">
        <f>data78!M170</f>
        <v>12.500494454845013</v>
      </c>
      <c r="N140" s="53">
        <f>data78!N170</f>
        <v>12.497179356875407</v>
      </c>
      <c r="O140" s="53">
        <f>(filter!C170-filter!R170)*100</f>
        <v>0.33150979696063843</v>
      </c>
      <c r="P140" s="53">
        <f>data78!P170</f>
        <v>4.5951198501345898</v>
      </c>
      <c r="Q140" s="53">
        <f>(filter!D170-filter!S170)*100</f>
        <v>-4.5175517842823254</v>
      </c>
      <c r="R140" s="53">
        <f>data78!R170</f>
        <v>4.6076544821242509</v>
      </c>
      <c r="S140" s="53">
        <f>data78!S170</f>
        <v>1.6584415186214674E-2</v>
      </c>
      <c r="T140" s="53">
        <f>filter!I170</f>
        <v>2.0360761982923226</v>
      </c>
      <c r="U140" s="53">
        <f>(filter!I170-AVERAGE(filter!$I$2:$I$179))</f>
        <v>-2.0575714099161262</v>
      </c>
      <c r="V140" s="53">
        <f>(filter!I170-filter!BA170)</f>
        <v>0.51345005360496998</v>
      </c>
      <c r="W140" s="53">
        <f>(filter!I170-filter!X170)</f>
        <v>-1.7352347954686995</v>
      </c>
      <c r="X140" s="53">
        <f>data78!X170</f>
        <v>4.7587492739163917</v>
      </c>
      <c r="Y140" s="53">
        <f>data78!Y170</f>
        <v>2.1910604732690686E-2</v>
      </c>
      <c r="Z140" s="53">
        <f>filter!J170</f>
        <v>1.3745717994324389</v>
      </c>
      <c r="AA140" s="53">
        <f>(filter!J170-AVERAGE(filter!$J$2:$J$179))</f>
        <v>-2.65363675168543</v>
      </c>
      <c r="AB140" s="53">
        <f>(filter!J170-filter!BB170)</f>
        <v>0.39122419533658359</v>
      </c>
      <c r="AC140" s="53">
        <f>(filter!J170-filter!Y170)</f>
        <v>-1.0047483155273169</v>
      </c>
      <c r="AD140" s="53">
        <f>filter!K170</f>
        <v>1.125</v>
      </c>
      <c r="AE140" s="53">
        <f>(filter!K170-AVERAGE(filter!$K$2:$K$179))</f>
        <v>-3.6178293208478358</v>
      </c>
      <c r="AF140" s="53">
        <f>(filter!K170-filter!BC170)</f>
        <v>2.1299460035282909</v>
      </c>
      <c r="AG140" s="53">
        <f>(filter!K170-filter!Z170)</f>
        <v>0.10638037652755217</v>
      </c>
      <c r="AH140" s="53">
        <f>filter!O170</f>
        <v>0.7583333333333333</v>
      </c>
      <c r="AI140" s="53">
        <f>(filter!O170-AVERAGE(filter!$O$2:$O$179))</f>
        <v>-3.2093341766431913</v>
      </c>
      <c r="AJ140" s="53">
        <f>(filter!O170-filter!BD170)</f>
        <v>1.7813124670025648</v>
      </c>
      <c r="AK140" s="53">
        <f>(filter!O170-filter!AD170)</f>
        <v>0.15303543382959284</v>
      </c>
      <c r="AL140" s="53">
        <f>data78!AL170</f>
        <v>8.1242258597340538</v>
      </c>
      <c r="AM140" s="53">
        <f>data78!AM170</f>
        <v>8.7931538355472458</v>
      </c>
      <c r="AN140" s="53">
        <f>(filter!L170-filter!AA170)*100</f>
        <v>-2.3781048006540573</v>
      </c>
      <c r="AO140" s="53">
        <f>(filter!M170-filter!AB170)*100</f>
        <v>-4.3087402766323279</v>
      </c>
      <c r="AP140" s="53">
        <f>RBA!O183</f>
        <v>130.39914796201202</v>
      </c>
      <c r="AQ140" s="53">
        <f>RBA!Q183</f>
        <v>0.64743333333333331</v>
      </c>
      <c r="AR140" s="53">
        <f>RBA!P183</f>
        <v>7.668761764389141E-3</v>
      </c>
      <c r="AS140" s="53">
        <f>RBA!R183</f>
        <v>1.544560572517119</v>
      </c>
      <c r="AT140" s="53">
        <f t="shared" si="15"/>
        <v>-4.870600115437556</v>
      </c>
      <c r="AU140" s="53">
        <f t="shared" si="12"/>
        <v>0.43473945081215964</v>
      </c>
      <c r="AV140" s="53">
        <f>RBA!T183*100</f>
        <v>3.3402536936003813</v>
      </c>
      <c r="AW140" s="53">
        <f>RBA!U183*100</f>
        <v>-6.411045753945249</v>
      </c>
      <c r="AX140" s="53">
        <f t="shared" si="13"/>
        <v>3.5126985705706368</v>
      </c>
      <c r="AY140" s="53">
        <f t="shared" si="14"/>
        <v>-6.4594066621973818</v>
      </c>
      <c r="AZ140" s="53">
        <f>filter2!O140</f>
        <v>11.766748743452894</v>
      </c>
      <c r="BA140" s="53">
        <f>filter2!AC140</f>
        <v>11.766762907573524</v>
      </c>
      <c r="BB140" s="53">
        <f>(filter2!O140-filter2!AC140)*100</f>
        <v>-1.4164120630155708E-3</v>
      </c>
      <c r="BC140" s="53">
        <f>data78!AZ170</f>
        <v>3.3654765858176621</v>
      </c>
      <c r="BD140" s="53">
        <f>data78!BA170</f>
        <v>5.1597309451991258</v>
      </c>
    </row>
    <row r="141" spans="1:56">
      <c r="A141" s="31">
        <v>44012</v>
      </c>
      <c r="B141" s="53">
        <f>filter!E171</f>
        <v>0.1466666666666667</v>
      </c>
      <c r="C141" s="53">
        <f>(RBA!B184-AVERAGE(RBA!$B$11:$B$192))</f>
        <v>-6.8500329670329645</v>
      </c>
      <c r="D141" s="53">
        <f>(filter!E171-filter!AY171)</f>
        <v>-0.45192732748963294</v>
      </c>
      <c r="E141" s="52">
        <f>(filter!E171-filter!T171)</f>
        <v>-0.42885344611707876</v>
      </c>
      <c r="F141" s="52">
        <f>filter!F171</f>
        <v>0.12333333333333334</v>
      </c>
      <c r="G141" s="53">
        <f>(RBA!C184-AVERAGE(RBA!$C$11:$C$192))</f>
        <v>-7.1383727978370821</v>
      </c>
      <c r="H141" s="53">
        <f>(filter!F171-filter!AZ171)</f>
        <v>-0.51388715268885909</v>
      </c>
      <c r="I141" s="53">
        <f>(filter!F171-filter!U171)</f>
        <v>-0.60657091103416916</v>
      </c>
      <c r="J141" s="53">
        <f>data78!J171</f>
        <v>13.057831256246278</v>
      </c>
      <c r="K141" s="53">
        <f>data78!K171</f>
        <v>13.128071224407288</v>
      </c>
      <c r="L141" s="53">
        <f>(filter!B171-filter!Q171)*100</f>
        <v>-7.0239968161009969</v>
      </c>
      <c r="M141" s="53">
        <f>data78!M171</f>
        <v>12.371167504471138</v>
      </c>
      <c r="N141" s="53">
        <f>data78!N171</f>
        <v>12.498999429801884</v>
      </c>
      <c r="O141" s="53">
        <f>(filter!C171-filter!R171)*100</f>
        <v>-12.783192533074583</v>
      </c>
      <c r="P141" s="53">
        <f>data78!P171</f>
        <v>4.5900565481780431</v>
      </c>
      <c r="Q141" s="53">
        <f>(filter!D171-filter!S171)*100</f>
        <v>-6.689448752543381</v>
      </c>
      <c r="R141" s="53">
        <f>data78!R171</f>
        <v>4.5982535653339731</v>
      </c>
      <c r="S141" s="53">
        <f>data78!S171</f>
        <v>-2.4024262125568185E-3</v>
      </c>
      <c r="T141" s="53">
        <f>filter!I171</f>
        <v>-3.7603667161110801</v>
      </c>
      <c r="U141" s="53">
        <f>(filter!I171-AVERAGE(filter!$I$2:$I$179))</f>
        <v>-7.8540143243195288</v>
      </c>
      <c r="V141" s="53">
        <f>(filter!I171-filter!BA171)</f>
        <v>-5.2506529681755261</v>
      </c>
      <c r="W141" s="53">
        <f>(filter!I171-filter!X171)</f>
        <v>-7.8718454473379929</v>
      </c>
      <c r="X141" s="53">
        <f>data78!X171</f>
        <v>4.7397010789456973</v>
      </c>
      <c r="Y141" s="53">
        <f>data78!Y171</f>
        <v>-3.4843205574912606E-3</v>
      </c>
      <c r="Z141" s="53">
        <f>filter!J171</f>
        <v>-7.6192779882777453</v>
      </c>
      <c r="AA141" s="53">
        <f>(filter!J171-AVERAGE(filter!$J$2:$J$179))</f>
        <v>-11.647486539395615</v>
      </c>
      <c r="AB141" s="53">
        <f>(filter!J171-filter!BB171)</f>
        <v>-8.5643254546752097</v>
      </c>
      <c r="AC141" s="53">
        <f>(filter!J171-filter!Y171)</f>
        <v>-10.206472351607889</v>
      </c>
      <c r="AD141" s="53">
        <f>filter!K171</f>
        <v>0.125</v>
      </c>
      <c r="AE141" s="53">
        <f>(filter!K171-AVERAGE(filter!$K$2:$K$179))</f>
        <v>-4.6178293208478358</v>
      </c>
      <c r="AF141" s="53">
        <f>(filter!K171-filter!BC171)</f>
        <v>1.2022450642122671</v>
      </c>
      <c r="AG141" s="53">
        <f>(filter!K171-filter!Z171)</f>
        <v>-0.83137528698648644</v>
      </c>
      <c r="AH141" s="53">
        <f>filter!O171</f>
        <v>9.1666666666666674E-2</v>
      </c>
      <c r="AI141" s="53">
        <f>(filter!O171-AVERAGE(filter!$O$2:$O$179))</f>
        <v>-3.8760008433098578</v>
      </c>
      <c r="AJ141" s="53">
        <f>(filter!O171-filter!BD171)</f>
        <v>1.1774212298157192</v>
      </c>
      <c r="AK141" s="53">
        <f>(filter!O171-filter!AD171)</f>
        <v>-0.47878084132838772</v>
      </c>
      <c r="AL141" s="53">
        <f>data78!AL171</f>
        <v>8.2242664564006329</v>
      </c>
      <c r="AM141" s="53">
        <f>data78!AM171</f>
        <v>8.8464324760495199</v>
      </c>
      <c r="AN141" s="53">
        <f>(filter!L171-filter!AA171)*100</f>
        <v>3.6318755981135098</v>
      </c>
      <c r="AO141" s="53">
        <f>(filter!M171-filter!AB171)*100</f>
        <v>-0.54083688768074012</v>
      </c>
      <c r="AP141" s="53">
        <f>RBA!O184</f>
        <v>131.26943219097967</v>
      </c>
      <c r="AQ141" s="53">
        <f>RBA!Q184</f>
        <v>0.66959999999999997</v>
      </c>
      <c r="AR141" s="53">
        <f>RBA!P184</f>
        <v>7.6179197495509247E-3</v>
      </c>
      <c r="AS141" s="53">
        <f>RBA!R184</f>
        <v>1.4934289127837514</v>
      </c>
      <c r="AT141" s="53">
        <f t="shared" si="15"/>
        <v>-4.8772519453011212</v>
      </c>
      <c r="AU141" s="53">
        <f t="shared" si="12"/>
        <v>0.40107475980687146</v>
      </c>
      <c r="AV141" s="53">
        <f>RBA!T184*100</f>
        <v>-0.66518298635651618</v>
      </c>
      <c r="AW141" s="53">
        <f>RBA!U184*100</f>
        <v>3.3664691005288128</v>
      </c>
      <c r="AX141" s="53">
        <f t="shared" si="13"/>
        <v>-0.49273810938626056</v>
      </c>
      <c r="AY141" s="53">
        <f t="shared" si="14"/>
        <v>3.31810819227668</v>
      </c>
      <c r="AZ141" s="53">
        <f>filter2!O141</f>
        <v>11.781011788724976</v>
      </c>
      <c r="BA141" s="53">
        <f>filter2!AC141</f>
        <v>11.780962194311932</v>
      </c>
      <c r="BB141" s="53">
        <f>(filter2!O141-filter2!AC141)*100</f>
        <v>4.9594413043863028E-3</v>
      </c>
      <c r="BC141" s="53">
        <f>data78!AZ171</f>
        <v>3.4845653774549357</v>
      </c>
      <c r="BD141" s="53">
        <f>data78!BA171</f>
        <v>11.908879163727359</v>
      </c>
    </row>
    <row r="142" spans="1:56">
      <c r="A142" s="31">
        <v>44104</v>
      </c>
      <c r="B142" s="53">
        <f>filter!E172</f>
        <v>0.13</v>
      </c>
      <c r="C142" s="53">
        <f>(RBA!B185-AVERAGE(RBA!$B$11:$B$192))</f>
        <v>-6.8666996336996311</v>
      </c>
      <c r="D142" s="53">
        <f>(filter!E172-filter!AY172)</f>
        <v>-0.38957185241296954</v>
      </c>
      <c r="E142" s="52">
        <f>(filter!E172-filter!T172)</f>
        <v>-0.35515315606235692</v>
      </c>
      <c r="F142" s="52">
        <f>filter!F172</f>
        <v>9.6666666666666679E-2</v>
      </c>
      <c r="G142" s="53">
        <f>(RBA!C185-AVERAGE(RBA!$C$11:$C$192))</f>
        <v>-7.1650394645037485</v>
      </c>
      <c r="H142" s="53">
        <f>(filter!F172-filter!AZ172)</f>
        <v>-0.45908579860313115</v>
      </c>
      <c r="I142" s="53">
        <f>(filter!F172-filter!U172)</f>
        <v>-0.53306016655228994</v>
      </c>
      <c r="J142" s="53">
        <f>data78!J172</f>
        <v>13.09217423654113</v>
      </c>
      <c r="K142" s="53">
        <f>data78!K172</f>
        <v>13.132650353459491</v>
      </c>
      <c r="L142" s="53">
        <f>(filter!B172-filter!Q172)*100</f>
        <v>-4.0476116918361171</v>
      </c>
      <c r="M142" s="53">
        <f>data78!M172</f>
        <v>12.444124513577503</v>
      </c>
      <c r="N142" s="53">
        <f>data78!N172</f>
        <v>12.501035641728929</v>
      </c>
      <c r="O142" s="53">
        <f>(filter!C172-filter!R172)*100</f>
        <v>-5.6911128151426738</v>
      </c>
      <c r="P142" s="53">
        <f>data78!P172</f>
        <v>4.6051701859880918</v>
      </c>
      <c r="Q142" s="53">
        <f>(filter!D172-filter!S172)*100</f>
        <v>-6.9198447216764158</v>
      </c>
      <c r="R142" s="53">
        <f>data78!R172</f>
        <v>4.6087401596457722</v>
      </c>
      <c r="S142" s="53">
        <f>data78!S172</f>
        <v>-4.4037360291571126E-5</v>
      </c>
      <c r="T142" s="53">
        <f>filter!I172</f>
        <v>4.1946377247197315</v>
      </c>
      <c r="U142" s="53">
        <f>(filter!I172-AVERAGE(filter!$I$2:$I$179))</f>
        <v>0.10099011651128276</v>
      </c>
      <c r="V142" s="53">
        <f>(filter!I172-filter!BA172)</f>
        <v>2.7366913652781921</v>
      </c>
      <c r="W142" s="53">
        <f>(filter!I172-filter!X172)</f>
        <v>-0.29186432515303462</v>
      </c>
      <c r="X142" s="53">
        <f>data78!X172</f>
        <v>4.7553128444178112</v>
      </c>
      <c r="Y142" s="53">
        <f>data78!Y172</f>
        <v>6.9324090121316573E-3</v>
      </c>
      <c r="Z142" s="53">
        <f>filter!J172</f>
        <v>6.2447061888452859</v>
      </c>
      <c r="AA142" s="53">
        <f>(filter!J172-AVERAGE(filter!$J$2:$J$179))</f>
        <v>2.216497637727417</v>
      </c>
      <c r="AB142" s="53">
        <f>(filter!J172-filter!BB172)</f>
        <v>5.3379588601462116</v>
      </c>
      <c r="AC142" s="53">
        <f>(filter!J172-filter!Y172)</f>
        <v>3.4219179471084211</v>
      </c>
      <c r="AD142" s="53">
        <f>filter!K172</f>
        <v>0.125</v>
      </c>
      <c r="AE142" s="53">
        <f>(filter!K172-AVERAGE(filter!$K$2:$K$179))</f>
        <v>-4.6178293208478358</v>
      </c>
      <c r="AF142" s="53">
        <f>(filter!K172-filter!BC172)</f>
        <v>1.2745441248962432</v>
      </c>
      <c r="AG142" s="53">
        <f>(filter!K172-filter!Z172)</f>
        <v>-0.76401072611644549</v>
      </c>
      <c r="AH142" s="53">
        <f>filter!O172</f>
        <v>9.1666666666666674E-2</v>
      </c>
      <c r="AI142" s="53">
        <f>(filter!O172-AVERAGE(filter!$O$2:$O$179))</f>
        <v>-3.8760008433098578</v>
      </c>
      <c r="AJ142" s="53">
        <f>(filter!O172-filter!BD172)</f>
        <v>1.24019665929554</v>
      </c>
      <c r="AK142" s="53">
        <f>(filter!O172-filter!AD172)</f>
        <v>-0.44128826394660259</v>
      </c>
      <c r="AL142" s="53">
        <f>data78!AL172</f>
        <v>8.266663797772134</v>
      </c>
      <c r="AM142" s="53">
        <f>data78!AM172</f>
        <v>8.8715428138893415</v>
      </c>
      <c r="AN142" s="53">
        <f>(filter!L172-filter!AA172)*100</f>
        <v>3.8077299566559475</v>
      </c>
      <c r="AO142" s="53">
        <f>(filter!M172-filter!AB172)*100</f>
        <v>0.3751733860246631</v>
      </c>
      <c r="AP142" s="53">
        <f>RBA!O185</f>
        <v>139.84999366780161</v>
      </c>
      <c r="AQ142" s="53">
        <f>RBA!Q185</f>
        <v>0.72250000000000003</v>
      </c>
      <c r="AR142" s="53">
        <f>RBA!P185</f>
        <v>7.1505187363496833E-3</v>
      </c>
      <c r="AS142" s="53">
        <f>RBA!R185</f>
        <v>1.3840830449826989</v>
      </c>
      <c r="AT142" s="53">
        <f t="shared" si="15"/>
        <v>-4.9405703743694662</v>
      </c>
      <c r="AU142" s="53">
        <f t="shared" si="12"/>
        <v>0.32503785899554977</v>
      </c>
      <c r="AV142" s="53">
        <f>RBA!T185*100</f>
        <v>-6.3318429068345061</v>
      </c>
      <c r="AW142" s="53">
        <f>RBA!U185*100</f>
        <v>7.603690081132175</v>
      </c>
      <c r="AX142" s="53">
        <f t="shared" si="13"/>
        <v>-6.1593980298642501</v>
      </c>
      <c r="AY142" s="53">
        <f t="shared" si="14"/>
        <v>7.5553291728800422</v>
      </c>
      <c r="AZ142" s="53">
        <f>filter2!O142</f>
        <v>11.800643286782993</v>
      </c>
      <c r="BA142" s="53">
        <f>filter2!AC142</f>
        <v>11.795247533339836</v>
      </c>
      <c r="BB142" s="53">
        <f>(filter2!O142-filter2!AC142)*100</f>
        <v>0.53957534431567922</v>
      </c>
      <c r="BC142" s="53">
        <f>data78!AZ172</f>
        <v>3.5113509533543228</v>
      </c>
      <c r="BD142" s="53">
        <f>data78!BA172</f>
        <v>2.6785575899387126</v>
      </c>
    </row>
    <row r="143" spans="1:56">
      <c r="A143" s="31">
        <v>44196</v>
      </c>
      <c r="B143" s="53">
        <f>filter!E173</f>
        <v>7.6666666666666675E-2</v>
      </c>
      <c r="C143" s="53">
        <f>(RBA!B186-AVERAGE(RBA!$B$11:$B$192))</f>
        <v>-6.9200329670329639</v>
      </c>
      <c r="D143" s="53">
        <f>(filter!E173-filter!AY173)</f>
        <v>-0.36388304400297278</v>
      </c>
      <c r="E143" s="52">
        <f>(filter!E173-filter!T173)</f>
        <v>-0.31923040535297798</v>
      </c>
      <c r="F143" s="52">
        <f>filter!F173</f>
        <v>3.6666666666666674E-2</v>
      </c>
      <c r="G143" s="53">
        <f>(RBA!C186-AVERAGE(RBA!$C$11:$C$192))</f>
        <v>-7.2250394645037481</v>
      </c>
      <c r="H143" s="53">
        <f>(filter!F173-filter!AZ173)</f>
        <v>-0.4376177778507348</v>
      </c>
      <c r="I143" s="53">
        <f>(filter!F173-filter!U173)</f>
        <v>-0.49504898116138701</v>
      </c>
      <c r="J143" s="53">
        <f>data78!J173</f>
        <v>13.125982819314636</v>
      </c>
      <c r="K143" s="53">
        <f>data78!K173</f>
        <v>13.137366272997943</v>
      </c>
      <c r="L143" s="53">
        <f>(filter!B173-filter!Q173)*100</f>
        <v>-1.1383453683306399</v>
      </c>
      <c r="M143" s="53">
        <f>data78!M173</f>
        <v>12.489441680192128</v>
      </c>
      <c r="N143" s="53">
        <f>data78!N173</f>
        <v>12.503306641730857</v>
      </c>
      <c r="O143" s="53">
        <f>(filter!C173-filter!R173)*100</f>
        <v>-1.3864961538729403</v>
      </c>
      <c r="P143" s="53">
        <f>data78!P173</f>
        <v>4.6596583712721609</v>
      </c>
      <c r="Q143" s="53">
        <f>(filter!D173-filter!S173)*100</f>
        <v>-3.2802070723144006</v>
      </c>
      <c r="R143" s="53">
        <f>data78!R173</f>
        <v>4.6186103971712402</v>
      </c>
      <c r="S143" s="53">
        <f>data78!S173</f>
        <v>1.6175535650628792E-2</v>
      </c>
      <c r="T143" s="53">
        <f>filter!I173</f>
        <v>3.948095010187151</v>
      </c>
      <c r="U143" s="53">
        <f>(filter!I173-AVERAGE(filter!$I$2:$I$179))</f>
        <v>-0.14555259802129772</v>
      </c>
      <c r="V143" s="53">
        <f>(filter!I173-filter!BA173)</f>
        <v>2.5224885433685191</v>
      </c>
      <c r="W143" s="53">
        <f>(filter!I173-filter!X173)</f>
        <v>-0.94341455841678989</v>
      </c>
      <c r="X143" s="53">
        <f>data78!X173</f>
        <v>4.7638818771429126</v>
      </c>
      <c r="Y143" s="53">
        <f>data78!Y173</f>
        <v>8.6058519793459354E-3</v>
      </c>
      <c r="Z143" s="53">
        <f>filter!J173</f>
        <v>3.4276130900405466</v>
      </c>
      <c r="AA143" s="53">
        <f>(filter!J173-AVERAGE(filter!$J$2:$J$179))</f>
        <v>-0.60059546107732231</v>
      </c>
      <c r="AB143" s="53">
        <f>(filter!J173-filter!BB173)</f>
        <v>2.5591658990398622</v>
      </c>
      <c r="AC143" s="53">
        <f>(filter!J173-filter!Y173)</f>
        <v>0.3466818638812792</v>
      </c>
      <c r="AD143" s="53">
        <f>filter!K173</f>
        <v>0.125</v>
      </c>
      <c r="AE143" s="53">
        <f>(filter!K173-AVERAGE(filter!$K$2:$K$179))</f>
        <v>-4.6178293208478358</v>
      </c>
      <c r="AF143" s="53">
        <f>(filter!K173-filter!BC173)</f>
        <v>1.3468431855802212</v>
      </c>
      <c r="AG143" s="53">
        <f>(filter!K173-filter!Z173)</f>
        <v>-0.69351739861092132</v>
      </c>
      <c r="AH143" s="53">
        <f>filter!O173</f>
        <v>9.1666666666666674E-2</v>
      </c>
      <c r="AI143" s="53">
        <f>(filter!O173-AVERAGE(filter!$O$2:$O$179))</f>
        <v>-3.8760008433098578</v>
      </c>
      <c r="AJ143" s="53">
        <f>(filter!O173-filter!BD173)</f>
        <v>1.3029720887753609</v>
      </c>
      <c r="AK143" s="53">
        <f>(filter!O173-filter!AD173)</f>
        <v>-0.40227244683065005</v>
      </c>
      <c r="AL143" s="53">
        <f>data78!AL173</f>
        <v>8.3105229568795398</v>
      </c>
      <c r="AM143" s="53">
        <f>data78!AM173</f>
        <v>8.8895569793022435</v>
      </c>
      <c r="AN143" s="53">
        <f>(filter!L173-filter!AA173)*100</f>
        <v>4.0771008003288145</v>
      </c>
      <c r="AO143" s="53">
        <f>(filter!M173-filter!AB173)*100</f>
        <v>0.55222656936422254</v>
      </c>
      <c r="AP143" s="53">
        <f>RBA!O186</f>
        <v>139.07040171547021</v>
      </c>
      <c r="AQ143" s="53">
        <f>RBA!Q186</f>
        <v>0.73796666666666655</v>
      </c>
      <c r="AR143" s="53">
        <f>RBA!P186</f>
        <v>7.1906026563865163E-3</v>
      </c>
      <c r="AS143" s="53">
        <f>RBA!R186</f>
        <v>1.3550747549573154</v>
      </c>
      <c r="AT143" s="53">
        <f t="shared" si="15"/>
        <v>-4.9349802920710184</v>
      </c>
      <c r="AU143" s="53">
        <f t="shared" si="12"/>
        <v>0.30385662252006762</v>
      </c>
      <c r="AV143" s="53">
        <f>RBA!T186*100</f>
        <v>0.55900822984478182</v>
      </c>
      <c r="AW143" s="53">
        <f>RBA!U186*100</f>
        <v>2.1181236475482201</v>
      </c>
      <c r="AX143" s="53">
        <f t="shared" si="13"/>
        <v>0.73145310681503739</v>
      </c>
      <c r="AY143" s="53">
        <f t="shared" si="14"/>
        <v>2.0697627392960873</v>
      </c>
      <c r="AZ143" s="53">
        <f>filter2!O143</f>
        <v>11.814795165367233</v>
      </c>
      <c r="BA143" s="53">
        <f>filter2!AC143</f>
        <v>11.809601325960148</v>
      </c>
      <c r="BB143" s="53">
        <f>(filter2!O143-filter2!AC143)*100</f>
        <v>0.51938394070845106</v>
      </c>
      <c r="BC143" s="53">
        <f>data78!AZ173</f>
        <v>3.5466410797366272</v>
      </c>
      <c r="BD143" s="53">
        <f>data78!BA173</f>
        <v>3.5290126382304443</v>
      </c>
    </row>
    <row r="144" spans="1:56">
      <c r="A144" s="31">
        <v>44286</v>
      </c>
      <c r="B144" s="53">
        <f>filter!E174</f>
        <v>0.03</v>
      </c>
      <c r="C144" s="53">
        <f>(RBA!B187-AVERAGE(RBA!$B$11:$B$192))</f>
        <v>-6.9666996336996307</v>
      </c>
      <c r="D144" s="53">
        <f>(filter!E174-filter!AY174)</f>
        <v>-0.3315275689263093</v>
      </c>
      <c r="E144" s="52">
        <f>(filter!E174-filter!T174)</f>
        <v>-0.27798044123109911</v>
      </c>
      <c r="F144" s="52">
        <f>filter!F174</f>
        <v>1.6666666666666666E-2</v>
      </c>
      <c r="G144" s="53">
        <f>(RBA!C187-AVERAGE(RBA!$C$11:$C$192))</f>
        <v>-7.2450394645037486</v>
      </c>
      <c r="H144" s="53">
        <f>(filter!F174-filter!AZ174)</f>
        <v>-0.37614975709834025</v>
      </c>
      <c r="I144" s="53">
        <f>(filter!F174-filter!U174)</f>
        <v>-0.41953908679735002</v>
      </c>
      <c r="J144" s="53">
        <f>data78!J174</f>
        <v>13.145265119049503</v>
      </c>
      <c r="K144" s="53">
        <f>data78!K174</f>
        <v>13.142204250557512</v>
      </c>
      <c r="L144" s="53">
        <f>(filter!B174-filter!Q174)*100</f>
        <v>0.30608684919908313</v>
      </c>
      <c r="M144" s="53">
        <f>data78!M174</f>
        <v>12.501101414794983</v>
      </c>
      <c r="N144" s="53">
        <f>data78!N174</f>
        <v>12.505795509426887</v>
      </c>
      <c r="O144" s="53">
        <f>(filter!C174-filter!R174)*100</f>
        <v>-0.46940946319047328</v>
      </c>
      <c r="P144" s="53">
        <f>data78!P174</f>
        <v>4.7344425216922303</v>
      </c>
      <c r="Q144" s="53">
        <f>(filter!D174-filter!S174)*100</f>
        <v>2.3347027133164389</v>
      </c>
      <c r="R144" s="53">
        <f>data78!R174</f>
        <v>4.6384086733418943</v>
      </c>
      <c r="S144" s="53">
        <f>data78!S174</f>
        <v>3.1231986850427162E-2</v>
      </c>
      <c r="T144" s="53">
        <f>filter!I174</f>
        <v>7.9193104682615072</v>
      </c>
      <c r="U144" s="53">
        <f>(filter!I174-AVERAGE(filter!$I$2:$I$179))</f>
        <v>3.8256628600530584</v>
      </c>
      <c r="V144" s="53">
        <f>(filter!I174-filter!BA174)</f>
        <v>6.5260438940657819</v>
      </c>
      <c r="W144" s="53">
        <f>(filter!I174-filter!X174)</f>
        <v>2.5978629771389334</v>
      </c>
      <c r="X144" s="53">
        <f>data78!X174</f>
        <v>4.7698368075433253</v>
      </c>
      <c r="Y144" s="53">
        <f>data78!Y174</f>
        <v>1.1149228130360234E-2</v>
      </c>
      <c r="Z144" s="53">
        <f>filter!J174</f>
        <v>2.3819721601652142</v>
      </c>
      <c r="AA144" s="53">
        <f>(filter!J174-AVERAGE(filter!$J$2:$J$179))</f>
        <v>-1.6462363909526547</v>
      </c>
      <c r="AB144" s="53">
        <f>(filter!J174-filter!BB174)</f>
        <v>1.5518251068629199</v>
      </c>
      <c r="AC144" s="53">
        <f>(filter!J174-filter!Y174)</f>
        <v>-0.97661933112842947</v>
      </c>
      <c r="AD144" s="53">
        <f>filter!K174</f>
        <v>0.125</v>
      </c>
      <c r="AE144" s="53">
        <f>(filter!K174-AVERAGE(filter!$K$2:$K$179))</f>
        <v>-4.6178293208478358</v>
      </c>
      <c r="AF144" s="53">
        <f>(filter!K174-filter!BC174)</f>
        <v>1.4191422462641974</v>
      </c>
      <c r="AG144" s="53">
        <f>(filter!K174-filter!Z174)</f>
        <v>-0.6214092555146874</v>
      </c>
      <c r="AH144" s="53">
        <f>filter!O174</f>
        <v>9.1666666666666674E-2</v>
      </c>
      <c r="AI144" s="53">
        <f>(filter!O174-AVERAGE(filter!$O$2:$O$179))</f>
        <v>-3.8760008433098578</v>
      </c>
      <c r="AJ144" s="53">
        <f>(filter!O174-filter!BD174)</f>
        <v>1.3657475182551817</v>
      </c>
      <c r="AK144" s="53">
        <f>(filter!O174-filter!AD174)</f>
        <v>-0.36257653095449516</v>
      </c>
      <c r="AL144" s="53">
        <f>data78!AL174</f>
        <v>8.3534773105637967</v>
      </c>
      <c r="AM144" s="53">
        <f>data78!AM174</f>
        <v>8.9046298254871896</v>
      </c>
      <c r="AN144" s="53">
        <f>(filter!L174-filter!AA174)*100</f>
        <v>4.2180812042611038</v>
      </c>
      <c r="AO144" s="53">
        <f>(filter!M174-filter!AB174)*100</f>
        <v>0.4112965001951352</v>
      </c>
      <c r="AP144" s="53">
        <f>RBA!O187</f>
        <v>145.37684042897666</v>
      </c>
      <c r="AQ144" s="53">
        <f>RBA!Q187</f>
        <v>0.76919999999999999</v>
      </c>
      <c r="AR144" s="53">
        <f>RBA!P187</f>
        <v>6.8786747397261427E-3</v>
      </c>
      <c r="AS144" s="53">
        <f>RBA!R187</f>
        <v>1.3000520020800832</v>
      </c>
      <c r="AT144" s="53">
        <f t="shared" si="15"/>
        <v>-4.9793292706312755</v>
      </c>
      <c r="AU144" s="53">
        <f t="shared" si="12"/>
        <v>0.26240426526751237</v>
      </c>
      <c r="AV144" s="53">
        <f>RBA!T187*100</f>
        <v>-4.4348978560257102</v>
      </c>
      <c r="AW144" s="53">
        <f>RBA!U187*100</f>
        <v>4.1452357252555192</v>
      </c>
      <c r="AX144" s="53">
        <f t="shared" si="13"/>
        <v>-4.2624529790554542</v>
      </c>
      <c r="AY144" s="53">
        <f t="shared" si="14"/>
        <v>4.0968748170033864</v>
      </c>
      <c r="AZ144" s="53">
        <f>filter2!O144</f>
        <v>11.816791861842527</v>
      </c>
      <c r="BA144" s="53">
        <f>filter2!AC144</f>
        <v>11.824009345821684</v>
      </c>
      <c r="BB144" s="53">
        <f>(filter2!O144-filter2!AC144)*100</f>
        <v>-0.72174839791578904</v>
      </c>
      <c r="BC144" s="53">
        <f>data78!AZ174</f>
        <v>3.5836405030204714</v>
      </c>
      <c r="BD144" s="53">
        <f>data78!BA174</f>
        <v>3.6999423283844202</v>
      </c>
    </row>
    <row r="145" spans="1:56">
      <c r="A145" s="31">
        <v>44377</v>
      </c>
      <c r="B145" s="53">
        <f>filter!E175</f>
        <v>0.03</v>
      </c>
      <c r="C145" s="53">
        <f>(RBA!B188-AVERAGE(RBA!$B$11:$B$192))</f>
        <v>-6.9666996336996307</v>
      </c>
      <c r="D145" s="53">
        <f>(filter!E175-filter!AY175)</f>
        <v>-0.25250542718297919</v>
      </c>
      <c r="E145" s="52">
        <f>(filter!E175-filter!T175)</f>
        <v>-0.19143232526886522</v>
      </c>
      <c r="F145" s="52">
        <f>filter!F175</f>
        <v>3.6666666666666667E-2</v>
      </c>
      <c r="G145" s="53">
        <f>(RBA!C188-AVERAGE(RBA!$C$11:$C$192))</f>
        <v>-7.2250394645037481</v>
      </c>
      <c r="H145" s="53">
        <f>(filter!F175-filter!AZ175)</f>
        <v>-0.27468173634594567</v>
      </c>
      <c r="I145" s="53">
        <f>(filter!F175-filter!U175)</f>
        <v>-0.30655614311617596</v>
      </c>
      <c r="J145" s="53">
        <f>data78!J175</f>
        <v>13.151131575938972</v>
      </c>
      <c r="K145" s="53">
        <f>data78!K175</f>
        <v>13.147142439014516</v>
      </c>
      <c r="L145" s="53">
        <f>(filter!B175-filter!Q175)*100</f>
        <v>0.39891369244564601</v>
      </c>
      <c r="M145" s="53">
        <f>data78!M175</f>
        <v>12.511433768554898</v>
      </c>
      <c r="N145" s="53">
        <f>data78!N175</f>
        <v>12.508476658835274</v>
      </c>
      <c r="O145" s="53">
        <f>(filter!C175-filter!R175)*100</f>
        <v>0.29571097196239293</v>
      </c>
      <c r="P145" s="53">
        <f>data78!P175</f>
        <v>4.8007369695320667</v>
      </c>
      <c r="Q145" s="53">
        <f>(filter!D175-filter!S175)*100</f>
        <v>7.0614647445888856</v>
      </c>
      <c r="R145" s="53">
        <f>data78!R175</f>
        <v>4.6591830961283005</v>
      </c>
      <c r="S145" s="53">
        <f>data78!S175</f>
        <v>6.2824015184069548E-2</v>
      </c>
      <c r="T145" s="53">
        <f>filter!I175</f>
        <v>8.3097691145624051</v>
      </c>
      <c r="U145" s="53">
        <f>(filter!I175-AVERAGE(filter!$I$2:$I$179))</f>
        <v>4.2161215063539563</v>
      </c>
      <c r="V145" s="53">
        <f>(filter!I175-filter!BA175)</f>
        <v>6.9488424329895864</v>
      </c>
      <c r="W145" s="53">
        <f>(filter!I175-filter!X175)</f>
        <v>2.5390967275306151</v>
      </c>
      <c r="X145" s="53">
        <f>data78!X175</f>
        <v>4.7774414069285447</v>
      </c>
      <c r="Y145" s="53">
        <f>data78!Y175</f>
        <v>3.8461538461538325E-2</v>
      </c>
      <c r="Z145" s="53">
        <f>filter!J175</f>
        <v>3.0418397540876851</v>
      </c>
      <c r="AA145" s="53">
        <f>(filter!J175-AVERAGE(filter!$J$2:$J$179))</f>
        <v>-0.98636879703018376</v>
      </c>
      <c r="AB145" s="53">
        <f>(filter!J175-filter!BB175)</f>
        <v>2.2499928384837808</v>
      </c>
      <c r="AC145" s="53">
        <f>(filter!J175-filter!Y175)</f>
        <v>-0.61111413391352443</v>
      </c>
      <c r="AD145" s="53">
        <f>filter!K175</f>
        <v>0.125</v>
      </c>
      <c r="AE145" s="53">
        <f>(filter!K175-AVERAGE(filter!$K$2:$K$179))</f>
        <v>-4.6178293208478358</v>
      </c>
      <c r="AF145" s="53">
        <f>(filter!K175-filter!BC175)</f>
        <v>1.4914413069481736</v>
      </c>
      <c r="AG145" s="53">
        <f>(filter!K175-filter!Z175)</f>
        <v>-0.54876679949838503</v>
      </c>
      <c r="AH145" s="53">
        <f>filter!O175</f>
        <v>9.1666666666666674E-2</v>
      </c>
      <c r="AI145" s="53">
        <f>(filter!O175-AVERAGE(filter!$O$2:$O$179))</f>
        <v>-3.8760008433098578</v>
      </c>
      <c r="AJ145" s="53">
        <f>(filter!O175-filter!BD175)</f>
        <v>1.4285229477350025</v>
      </c>
      <c r="AK145" s="53">
        <f>(filter!O175-filter!AD175)</f>
        <v>-0.32279223701283366</v>
      </c>
      <c r="AL145" s="53">
        <f>data78!AL175</f>
        <v>8.3856255835892366</v>
      </c>
      <c r="AM145" s="53">
        <f>data78!AM175</f>
        <v>8.9163539353828849</v>
      </c>
      <c r="AN145" s="53">
        <f>(filter!L175-filter!AA175)*100</f>
        <v>3.2527508479203604</v>
      </c>
      <c r="AO145" s="53">
        <f>(filter!M175-filter!AB175)*100</f>
        <v>-8.3215151256865738E-2</v>
      </c>
      <c r="AP145" s="53">
        <f>RBA!O188</f>
        <v>145.21208022910744</v>
      </c>
      <c r="AQ145" s="53">
        <f>RBA!Q188</f>
        <v>0.76729999999999998</v>
      </c>
      <c r="AR145" s="53">
        <f>RBA!P188</f>
        <v>6.8864794059988422E-3</v>
      </c>
      <c r="AS145" s="53">
        <f>RBA!R188</f>
        <v>1.3032712107389548</v>
      </c>
      <c r="AT145" s="53">
        <f t="shared" si="15"/>
        <v>-4.9781952961001643</v>
      </c>
      <c r="AU145" s="53">
        <f t="shared" si="12"/>
        <v>0.26487741979851753</v>
      </c>
      <c r="AV145" s="53">
        <f>RBA!T188*100</f>
        <v>0.11339745311111926</v>
      </c>
      <c r="AW145" s="53">
        <f>RBA!U188*100</f>
        <v>-0.24731545310051617</v>
      </c>
      <c r="AX145" s="53">
        <f t="shared" si="13"/>
        <v>0.28584233008137488</v>
      </c>
      <c r="AY145" s="53">
        <f t="shared" si="14"/>
        <v>-0.29567636135264885</v>
      </c>
      <c r="AZ145" s="53">
        <f>filter2!O145</f>
        <v>11.838272473674083</v>
      </c>
      <c r="BA145" s="53">
        <f>filter2!AC145</f>
        <v>11.838460612722884</v>
      </c>
      <c r="BB145" s="53">
        <f>(filter2!O145-filter2!AC145)*100</f>
        <v>-1.8813904880055077E-2</v>
      </c>
      <c r="BC145" s="53">
        <f>data78!AZ175</f>
        <v>3.6081841766606919</v>
      </c>
      <c r="BD145" s="53">
        <f>data78!BA175</f>
        <v>2.4543673640220476</v>
      </c>
    </row>
    <row r="146" spans="1:56">
      <c r="A146" s="31">
        <v>44469</v>
      </c>
      <c r="B146" s="53">
        <f>filter!E176</f>
        <v>0.03</v>
      </c>
      <c r="C146" s="53">
        <f>(RBA!B189-AVERAGE(RBA!$B$11:$B$192))</f>
        <v>-6.9666996336996307</v>
      </c>
      <c r="D146" s="53">
        <f>(filter!E176-filter!AY176)</f>
        <v>-0.17348328543964911</v>
      </c>
      <c r="E146" s="52">
        <f>(filter!E176-filter!T176)</f>
        <v>-0.1061080479293183</v>
      </c>
      <c r="F146" s="52">
        <f>filter!F176</f>
        <v>1.3333333333333334E-2</v>
      </c>
      <c r="G146" s="53">
        <f>(RBA!C189-AVERAGE(RBA!$C$11:$C$192))</f>
        <v>-7.2483727978370815</v>
      </c>
      <c r="H146" s="53">
        <f>(filter!F176-filter!AZ176)</f>
        <v>-0.21654704892688445</v>
      </c>
      <c r="I146" s="53">
        <f>(filter!F176-filter!U176)</f>
        <v>-0.2391969311779468</v>
      </c>
      <c r="J146" s="53">
        <f>data78!J176</f>
        <v>13.13266414189796</v>
      </c>
      <c r="K146" s="53">
        <f>data78!K176</f>
        <v>13.152160904288078</v>
      </c>
      <c r="L146" s="53">
        <f>(filter!B176-filter!Q176)*100</f>
        <v>-1.9496762390117439</v>
      </c>
      <c r="M146" s="53">
        <f>data78!M176</f>
        <v>12.462770888371038</v>
      </c>
      <c r="N146" s="53">
        <f>data78!N176</f>
        <v>12.51132157016513</v>
      </c>
      <c r="O146" s="53">
        <f>(filter!C176-filter!R176)*100</f>
        <v>-4.8550681794091943</v>
      </c>
      <c r="P146" s="53">
        <f>data78!P176</f>
        <v>4.8072943700782256</v>
      </c>
      <c r="Q146" s="53">
        <f>(filter!D176-filter!S176)*100</f>
        <v>5.789032241958747</v>
      </c>
      <c r="R146" s="53">
        <f>data78!R176</f>
        <v>4.6749792038415166</v>
      </c>
      <c r="S146" s="53">
        <f>data78!S176</f>
        <v>6.8482101085276526E-2</v>
      </c>
      <c r="T146" s="53">
        <f>filter!I176</f>
        <v>6.318443085286658</v>
      </c>
      <c r="U146" s="53">
        <f>(filter!I176-AVERAGE(filter!$I$2:$I$179))</f>
        <v>2.2247954770782092</v>
      </c>
      <c r="V146" s="53">
        <f>(filter!I176-filter!BA176)</f>
        <v>4.9898562963367468</v>
      </c>
      <c r="W146" s="53">
        <f>(filter!I176-filter!X176)</f>
        <v>8.3278594991232247E-2</v>
      </c>
      <c r="X146" s="53">
        <f>data78!X176</f>
        <v>4.7849886125639278</v>
      </c>
      <c r="Y146" s="53">
        <f>data78!Y176</f>
        <v>3.0120481927710774E-2</v>
      </c>
      <c r="Z146" s="53">
        <f>filter!J176</f>
        <v>3.0188822541531617</v>
      </c>
      <c r="AA146" s="53">
        <f>(filter!J176-AVERAGE(filter!$J$2:$J$179))</f>
        <v>-1.0093262969647072</v>
      </c>
      <c r="AB146" s="53">
        <f>(filter!J176-filter!BB176)</f>
        <v>2.2653354762476474</v>
      </c>
      <c r="AC146" s="53">
        <f>(filter!J176-filter!Y176)</f>
        <v>-0.94171062590806498</v>
      </c>
      <c r="AD146" s="53">
        <f>filter!K176</f>
        <v>0.125</v>
      </c>
      <c r="AE146" s="53">
        <f>(filter!K176-AVERAGE(filter!$K$2:$K$179))</f>
        <v>-4.6178293208478358</v>
      </c>
      <c r="AF146" s="53">
        <f>(filter!K176-filter!BC176)</f>
        <v>1.5637403676321497</v>
      </c>
      <c r="AG146" s="53">
        <f>(filter!K176-filter!Z176)</f>
        <v>-0.4762821524479588</v>
      </c>
      <c r="AH146" s="53">
        <f>filter!O176</f>
        <v>9.1666666666666674E-2</v>
      </c>
      <c r="AI146" s="53">
        <f>(filter!O176-AVERAGE(filter!$O$2:$O$179))</f>
        <v>-3.8760008433098578</v>
      </c>
      <c r="AJ146" s="53">
        <f>(filter!O176-filter!BD176)</f>
        <v>1.4912983772148234</v>
      </c>
      <c r="AK146" s="53">
        <f>(filter!O176-filter!AD176)</f>
        <v>-0.2832846753685147</v>
      </c>
      <c r="AL146" s="53">
        <f>data78!AL176</f>
        <v>8.432097070062138</v>
      </c>
      <c r="AM146" s="53">
        <f>data78!AM176</f>
        <v>8.9448207546145362</v>
      </c>
      <c r="AN146" s="53">
        <f>(filter!L176-filter!AA176)*100</f>
        <v>3.7036100442161768</v>
      </c>
      <c r="AO146" s="53">
        <f>(filter!M176-filter!AB176)*100</f>
        <v>1.0827224935715307</v>
      </c>
      <c r="AP146" s="53">
        <f>RBA!O189</f>
        <v>140.07927563139469</v>
      </c>
      <c r="AQ146" s="53">
        <f>RBA!Q189</f>
        <v>0.73073333333333335</v>
      </c>
      <c r="AR146" s="53">
        <f>RBA!P189</f>
        <v>7.1388147568053175E-3</v>
      </c>
      <c r="AS146" s="53">
        <f>RBA!R189</f>
        <v>1.3684882766170969</v>
      </c>
      <c r="AT146" s="53">
        <f t="shared" si="15"/>
        <v>-4.9422085168576775</v>
      </c>
      <c r="AU146" s="53">
        <f t="shared" si="12"/>
        <v>0.31370668286862369</v>
      </c>
      <c r="AV146" s="53">
        <f>RBA!T189*100</f>
        <v>3.5986779242486833</v>
      </c>
      <c r="AW146" s="53">
        <f>RBA!U189*100</f>
        <v>-4.8829263070106155</v>
      </c>
      <c r="AX146" s="53">
        <f t="shared" si="13"/>
        <v>3.7711228012189388</v>
      </c>
      <c r="AY146" s="53">
        <f t="shared" si="14"/>
        <v>-4.9312872152627483</v>
      </c>
      <c r="AZ146" s="53">
        <f>filter2!O146</f>
        <v>11.865964707749873</v>
      </c>
      <c r="BA146" s="53">
        <f>filter2!AC146</f>
        <v>11.8529396355347</v>
      </c>
      <c r="BB146" s="53">
        <f>(filter2!O146-filter2!AC146)*100</f>
        <v>1.3025072215173239</v>
      </c>
      <c r="BC146" s="53">
        <f>data78!AZ176</f>
        <v>3.6471084574982102</v>
      </c>
      <c r="BD146" s="53">
        <f>data78!BA176</f>
        <v>3.892428083751831</v>
      </c>
    </row>
    <row r="147" spans="1:56">
      <c r="A147" s="31">
        <v>44561</v>
      </c>
      <c r="B147" s="53">
        <f>filter!E177</f>
        <v>3.6666666666666674E-2</v>
      </c>
      <c r="C147" s="53">
        <f>(RBA!B190-AVERAGE(RBA!$B$11:$B$192))</f>
        <v>-6.9600329670329639</v>
      </c>
      <c r="D147" s="53">
        <f>(filter!E177-filter!AY177)</f>
        <v>-8.7794477029652318E-2</v>
      </c>
      <c r="E147" s="52">
        <f>(filter!E177-filter!T177)</f>
        <v>-1.5076621138874084E-2</v>
      </c>
      <c r="F147" s="52">
        <f>filter!F177</f>
        <v>4.6666666666666669E-2</v>
      </c>
      <c r="G147" s="53">
        <f>(RBA!C190-AVERAGE(RBA!$C$11:$C$192))</f>
        <v>-7.2150394645037483</v>
      </c>
      <c r="H147" s="53">
        <f>(filter!F177-filter!AZ177)</f>
        <v>-0.10174569484115656</v>
      </c>
      <c r="I147" s="53">
        <f>(filter!F177-filter!U177)</f>
        <v>-0.11703330111996338</v>
      </c>
      <c r="J147" s="53">
        <f>data78!J177</f>
        <v>13.170475216325105</v>
      </c>
      <c r="K147" s="53">
        <f>data78!K177</f>
        <v>13.157242205507897</v>
      </c>
      <c r="L147" s="53">
        <f>(filter!B177-filter!Q177)*100</f>
        <v>1.3233010817208068</v>
      </c>
      <c r="M147" s="53">
        <f>data78!M177</f>
        <v>12.526186815538569</v>
      </c>
      <c r="N147" s="53">
        <f>data78!N177</f>
        <v>12.514303571819136</v>
      </c>
      <c r="O147" s="53">
        <f>(filter!C177-filter!R177)*100</f>
        <v>1.1883243719433167</v>
      </c>
      <c r="P147" s="53">
        <f>data78!P177</f>
        <v>4.7553128444178112</v>
      </c>
      <c r="Q147" s="53">
        <f>(filter!D177-filter!S177)*100</f>
        <v>-1.3535084095287253</v>
      </c>
      <c r="R147" s="53">
        <f>data78!R177</f>
        <v>4.6729747527645884</v>
      </c>
      <c r="S147" s="53">
        <f>data78!S177</f>
        <v>5.5869243942505697E-2</v>
      </c>
      <c r="T147" s="53">
        <f>filter!I177</f>
        <v>-0.80178043077151351</v>
      </c>
      <c r="U147" s="53">
        <f>(filter!I177-AVERAGE(filter!$I$2:$I$179))</f>
        <v>-4.8954280389799623</v>
      </c>
      <c r="V147" s="53">
        <f>(filter!I177-filter!BA177)</f>
        <v>-2.0980273270985181</v>
      </c>
      <c r="W147" s="53">
        <f>(filter!I177-filter!X177)</f>
        <v>-7.5142714011035379</v>
      </c>
      <c r="X147" s="53">
        <f>data78!X177</f>
        <v>4.7982668159500044</v>
      </c>
      <c r="Y147" s="53">
        <f>data78!Y177</f>
        <v>3.4982935153583528E-2</v>
      </c>
      <c r="Z147" s="53">
        <f>filter!J177</f>
        <v>5.3112813544307924</v>
      </c>
      <c r="AA147" s="53">
        <f>(filter!J177-AVERAGE(filter!$J$2:$J$179))</f>
        <v>1.2830728033129235</v>
      </c>
      <c r="AB147" s="53">
        <f>(filter!J177-filter!BB177)</f>
        <v>4.5960347142236682</v>
      </c>
      <c r="AC147" s="53">
        <f>(filter!J177-filter!Y177)</f>
        <v>1.0335803695115331</v>
      </c>
      <c r="AD147" s="53">
        <f>filter!K177</f>
        <v>0.125</v>
      </c>
      <c r="AE147" s="53">
        <f>(filter!K177-AVERAGE(filter!$K$2:$K$179))</f>
        <v>-4.6178293208478358</v>
      </c>
      <c r="AF147" s="53">
        <f>(filter!K177-filter!BC177)</f>
        <v>1.6360394283161259</v>
      </c>
      <c r="AG147" s="53">
        <f>(filter!K177-filter!Z177)</f>
        <v>-0.40430445699966677</v>
      </c>
      <c r="AH147" s="53">
        <f>filter!O177</f>
        <v>9.1666666666666674E-2</v>
      </c>
      <c r="AI147" s="53">
        <f>(filter!O177-AVERAGE(filter!$O$2:$O$179))</f>
        <v>-3.8760008433098578</v>
      </c>
      <c r="AJ147" s="53">
        <f>(filter!O177-filter!BD177)</f>
        <v>1.5540738066946442</v>
      </c>
      <c r="AK147" s="53">
        <f>(filter!O177-filter!AD177)</f>
        <v>-0.24421721123625428</v>
      </c>
      <c r="AL147" s="53">
        <f>data78!AL177</f>
        <v>8.4771939833143826</v>
      </c>
      <c r="AM147" s="53">
        <f>data78!AM177</f>
        <v>8.9711775698625562</v>
      </c>
      <c r="AN147" s="53">
        <f>(filter!L177-filter!AA177)*100</f>
        <v>4.008418059338581</v>
      </c>
      <c r="AO147" s="53">
        <f>(filter!M177-filter!AB177)*100</f>
        <v>2.0287764282338472</v>
      </c>
      <c r="AP147" s="53">
        <f>RBA!O190</f>
        <v>140.19433189621412</v>
      </c>
      <c r="AQ147" s="53">
        <f>RBA!Q190</f>
        <v>0.73153333333333348</v>
      </c>
      <c r="AR147" s="53">
        <f>RBA!P190</f>
        <v>7.1329559938293373E-3</v>
      </c>
      <c r="AS147" s="53">
        <f>RBA!R190</f>
        <v>1.3669917069169777</v>
      </c>
      <c r="AT147" s="53">
        <f t="shared" si="15"/>
        <v>-4.9430295450829007</v>
      </c>
      <c r="AU147" s="53">
        <f t="shared" si="12"/>
        <v>0.31261249109354772</v>
      </c>
      <c r="AV147" s="53">
        <f>RBA!T190*100</f>
        <v>-8.2102822522323038E-2</v>
      </c>
      <c r="AW147" s="53">
        <f>RBA!U190*100</f>
        <v>0.10941917750759145</v>
      </c>
      <c r="AX147" s="53">
        <f t="shared" si="13"/>
        <v>9.0342054447932585E-2</v>
      </c>
      <c r="AY147" s="53">
        <f t="shared" si="14"/>
        <v>6.105826925545875E-2</v>
      </c>
      <c r="AZ147" s="53">
        <f>filter2!O147</f>
        <v>11.869564408260945</v>
      </c>
      <c r="BA147" s="53">
        <f>filter2!AC147</f>
        <v>11.867430805541177</v>
      </c>
      <c r="BB147" s="53">
        <f>(filter2!O147-filter2!AC147)*100</f>
        <v>0.21336027197680352</v>
      </c>
      <c r="BC147" s="53">
        <f>data78!AZ177</f>
        <v>3.6789271673643782</v>
      </c>
      <c r="BD147" s="53">
        <f>data78!BA177</f>
        <v>3.1818709866167971</v>
      </c>
    </row>
    <row r="148" spans="1:56">
      <c r="A148" s="31">
        <v>44651</v>
      </c>
      <c r="B148" s="53">
        <f>filter!E178</f>
        <v>5.000000000000001E-2</v>
      </c>
      <c r="C148" s="53">
        <f>(RBA!B191-AVERAGE(RBA!$B$11:$B$192))</f>
        <v>-6.9466996336996312</v>
      </c>
      <c r="D148" s="53">
        <f>(filter!E178-filter!AY178)</f>
        <v>4.5609980470111208E-3</v>
      </c>
      <c r="E148" s="52">
        <f>(filter!E178-filter!T178)</f>
        <v>8.1992594039340866E-2</v>
      </c>
      <c r="F148" s="52">
        <f>filter!F178</f>
        <v>0.10333333333333335</v>
      </c>
      <c r="G148" s="53">
        <f>(RBA!C191-AVERAGE(RBA!$C$11:$C$192))</f>
        <v>-7.1583727978370817</v>
      </c>
      <c r="H148" s="53">
        <f>(filter!F178-filter!AZ178)</f>
        <v>3.6388992577904691E-2</v>
      </c>
      <c r="I148" s="53">
        <f>(filter!F178-filter!U178)</f>
        <v>2.7179061669126189E-2</v>
      </c>
      <c r="J148" s="53">
        <f>data78!J178</f>
        <v>13.177559645272078</v>
      </c>
      <c r="K148" s="53">
        <f>data78!K178</f>
        <v>13.162356716327185</v>
      </c>
      <c r="L148" s="53">
        <f>(filter!B178-filter!Q178)*100</f>
        <v>1.5202928944892946</v>
      </c>
      <c r="M148" s="53">
        <f>data78!M178</f>
        <v>12.547930354427724</v>
      </c>
      <c r="N148" s="53">
        <f>data78!N178</f>
        <v>12.51736564802386</v>
      </c>
      <c r="O148" s="53">
        <f>(filter!C178-filter!R178)*100</f>
        <v>3.056470640386344</v>
      </c>
      <c r="P148" s="53">
        <f>data78!P178</f>
        <v>4.8275134171315317</v>
      </c>
      <c r="Q148" s="53">
        <f>(filter!D178-filter!S178)*100</f>
        <v>3.9116013793807802</v>
      </c>
      <c r="R148" s="53">
        <f>data78!R178</f>
        <v>4.7057786578074783</v>
      </c>
      <c r="S148" s="53">
        <f>data78!S178</f>
        <v>6.9691174086800922E-2</v>
      </c>
      <c r="T148" s="53">
        <f>filter!I178</f>
        <v>13.121562017156227</v>
      </c>
      <c r="U148" s="53">
        <f>(filter!I178-AVERAGE(filter!$I$2:$I$179))</f>
        <v>9.0279144089477796</v>
      </c>
      <c r="V148" s="53">
        <f>(filter!I178-filter!BA178)</f>
        <v>11.857655013452129</v>
      </c>
      <c r="W148" s="53">
        <f>(filter!I178-filter!X178)</f>
        <v>5.9212909714742272</v>
      </c>
      <c r="X148" s="53">
        <f>data78!X178</f>
        <v>4.8194747886350964</v>
      </c>
      <c r="Y148" s="53">
        <f>data78!Y178</f>
        <v>5.0890585241730291E-2</v>
      </c>
      <c r="Z148" s="53">
        <f>filter!J178</f>
        <v>8.4831890740369822</v>
      </c>
      <c r="AA148" s="53">
        <f>(filter!J178-AVERAGE(filter!$J$2:$J$179))</f>
        <v>4.4549805229191133</v>
      </c>
      <c r="AB148" s="53">
        <f>(filter!J178-filter!BB178)</f>
        <v>7.806242571528248</v>
      </c>
      <c r="AC148" s="53">
        <f>(filter!J178-filter!Y178)</f>
        <v>3.8833069231573019</v>
      </c>
      <c r="AD148" s="53">
        <f>filter!K178</f>
        <v>0.20833333333333334</v>
      </c>
      <c r="AE148" s="53">
        <f>(filter!K178-AVERAGE(filter!$K$2:$K$179))</f>
        <v>-4.5344959875145028</v>
      </c>
      <c r="AF148" s="53">
        <f>(filter!K178-filter!BC178)</f>
        <v>1.7916718223334354</v>
      </c>
      <c r="AG148" s="53">
        <f>(filter!K178-filter!Z178)</f>
        <v>-0.24955184611115391</v>
      </c>
      <c r="AH148" s="53">
        <f>filter!O178</f>
        <v>0.14722222222222223</v>
      </c>
      <c r="AI148" s="53">
        <f>(filter!O178-AVERAGE(filter!$O$2:$O$179))</f>
        <v>-3.8204452877543025</v>
      </c>
      <c r="AJ148" s="53">
        <f>(filter!O178-filter!BD178)</f>
        <v>1.6724047917300204</v>
      </c>
      <c r="AK148" s="53">
        <f>(filter!O178-filter!AD178)</f>
        <v>-0.1500206013531076</v>
      </c>
      <c r="AL148" s="53">
        <f>data78!AL178</f>
        <v>8.5122347184827039</v>
      </c>
      <c r="AM148" s="53">
        <f>data78!AM178</f>
        <v>8.9896817307141053</v>
      </c>
      <c r="AN148" s="53">
        <f>(filter!L178-filter!AA178)*100</f>
        <v>3.3042375836849658</v>
      </c>
      <c r="AO148" s="53">
        <f>(filter!M178-filter!AB178)*100</f>
        <v>2.1849432353995724</v>
      </c>
      <c r="AP148" s="53">
        <f>RBA!O191</f>
        <v>141.38016236540429</v>
      </c>
      <c r="AQ148" s="53">
        <f>RBA!Q191</f>
        <v>0.72249999999999981</v>
      </c>
      <c r="AR148" s="53">
        <f>RBA!P191</f>
        <v>7.0731281055926975E-3</v>
      </c>
      <c r="AS148" s="53">
        <f>RBA!R191</f>
        <v>1.3840830449826993</v>
      </c>
      <c r="AT148" s="53">
        <f t="shared" si="15"/>
        <v>-4.9514524491747718</v>
      </c>
      <c r="AU148" s="53">
        <f t="shared" si="12"/>
        <v>0.32503785899555004</v>
      </c>
      <c r="AV148" s="53">
        <f>RBA!T191*100</f>
        <v>-0.84229040918710751</v>
      </c>
      <c r="AW148" s="53">
        <f>RBA!U191*100</f>
        <v>-1.2425367902002327</v>
      </c>
      <c r="AX148" s="53">
        <f t="shared" si="13"/>
        <v>-0.66984553221685195</v>
      </c>
      <c r="AY148" s="53">
        <f t="shared" si="14"/>
        <v>-1.2908976984523655</v>
      </c>
      <c r="AZ148" s="53">
        <f>filter2!O148</f>
        <v>11.894070557731713</v>
      </c>
      <c r="BA148" s="53">
        <f>filter2!AC148</f>
        <v>11.8819266546965</v>
      </c>
      <c r="BB148" s="53">
        <f>(filter2!O148-filter2!AC148)*100</f>
        <v>1.2143903035212844</v>
      </c>
      <c r="BC148" s="53">
        <f>data78!AZ178</f>
        <v>3.6927599298476075</v>
      </c>
      <c r="BD148" s="53">
        <f>data78!BA178</f>
        <v>1.3832762483229288</v>
      </c>
    </row>
    <row r="149" spans="1:56">
      <c r="A149" s="31">
        <v>44742</v>
      </c>
      <c r="B149" s="53">
        <f>filter!E179</f>
        <v>0.34666666666666668</v>
      </c>
      <c r="C149" s="53">
        <f>(RBA!B192-AVERAGE(RBA!$B$11:$B$192))</f>
        <v>-6.6500329670329643</v>
      </c>
      <c r="D149" s="53">
        <f>(filter!E179-filter!AY179)</f>
        <v>0.3802498064570079</v>
      </c>
      <c r="E149" s="52">
        <f>(filter!E179-filter!T179)</f>
        <v>0.46210632609707847</v>
      </c>
      <c r="F149" s="52">
        <f>filter!F179</f>
        <v>1.0033333333333332</v>
      </c>
      <c r="G149" s="53">
        <f>(RBA!C192-AVERAGE(RBA!$C$11:$C$192))</f>
        <v>-6.2583727978370822</v>
      </c>
      <c r="H149" s="53">
        <f>(filter!F179-filter!AZ179)</f>
        <v>1.0178570133303009</v>
      </c>
      <c r="I149" s="53">
        <f>(filter!F179-filter!U179)</f>
        <v>1.0140909509472069</v>
      </c>
      <c r="J149" s="53">
        <f>data78!J179</f>
        <v>13.18644929613288</v>
      </c>
      <c r="K149" s="53">
        <f>data78!K179</f>
        <v>13.167483081030912</v>
      </c>
      <c r="L149" s="53">
        <f>(filter!B179-filter!Q179)*100</f>
        <v>1.8966215101967165</v>
      </c>
      <c r="M149" s="53">
        <f>data78!M179</f>
        <v>12.569235497404431</v>
      </c>
      <c r="N149" s="53">
        <f>data78!N179</f>
        <v>12.520458210033192</v>
      </c>
      <c r="O149" s="53">
        <f>(filter!C179-filter!R179)*100</f>
        <v>4.8777287371239098</v>
      </c>
      <c r="P149" s="53">
        <f>data78!P179</f>
        <v>4.8729046206301758</v>
      </c>
      <c r="Q149" s="53">
        <f>(filter!D179-filter!S179)*100</f>
        <v>6.491716923705404</v>
      </c>
      <c r="R149" s="53">
        <f>data78!R179</f>
        <v>4.7385128035080424</v>
      </c>
      <c r="S149" s="53">
        <f>data78!S179</f>
        <v>8.2561191649724197E-2</v>
      </c>
      <c r="T149" s="53">
        <f>filter!I179</f>
        <v>13.093658280225501</v>
      </c>
      <c r="U149" s="53">
        <f>(filter!I179-AVERAGE(filter!$I$2:$I$179))</f>
        <v>9.0000106720170514</v>
      </c>
      <c r="V149" s="53">
        <f>(filter!I179-filter!BA179)</f>
        <v>11.86209116914431</v>
      </c>
      <c r="W149" s="53">
        <f>(filter!I179-filter!X179)</f>
        <v>5.402230764965422</v>
      </c>
      <c r="X149" s="53">
        <f>data78!X179</f>
        <v>4.8370752429708741</v>
      </c>
      <c r="Y149" s="53">
        <f>data78!Y179</f>
        <v>6.1447811447811418E-2</v>
      </c>
      <c r="Z149" s="53">
        <f>filter!J179</f>
        <v>7.0401817343108295</v>
      </c>
      <c r="AA149" s="53">
        <f>(filter!J179-AVERAGE(filter!$J$2:$J$179))</f>
        <v>3.0119731831929606</v>
      </c>
      <c r="AB149" s="53">
        <f>(filter!J179-filter!BB179)</f>
        <v>6.4015353695004853</v>
      </c>
      <c r="AC149" s="53">
        <f>(filter!J179-filter!Y179)</f>
        <v>2.1167954203330206</v>
      </c>
      <c r="AD149" s="53">
        <f>filter!K179</f>
        <v>0.95833333333333337</v>
      </c>
      <c r="AE149" s="53">
        <f>(filter!K179-AVERAGE(filter!$K$2:$K$179))</f>
        <v>-3.7844959875145023</v>
      </c>
      <c r="AF149" s="53">
        <f>(filter!K179-filter!BC179)</f>
        <v>2.6139708830174118</v>
      </c>
      <c r="AG149" s="53">
        <f>(filter!K179-filter!Z179)</f>
        <v>0.57151023754555963</v>
      </c>
      <c r="AH149" s="53">
        <f>filter!O179</f>
        <v>0.67499999999999993</v>
      </c>
      <c r="AI149" s="53">
        <f>(filter!O179-AVERAGE(filter!$O$2:$O$179))</f>
        <v>-3.2926675099765248</v>
      </c>
      <c r="AJ149" s="53">
        <f>(filter!O179-filter!BD179)</f>
        <v>2.262957998987619</v>
      </c>
      <c r="AK149" s="53">
        <f>(filter!O179-filter!AD179)</f>
        <v>0.41613814441200375</v>
      </c>
      <c r="AL149" s="53">
        <f>data78!AL179</f>
        <v>8.5317256813925901</v>
      </c>
      <c r="AM149" s="53">
        <f>data78!AM179</f>
        <v>9.010839858250911</v>
      </c>
      <c r="AN149" s="53">
        <f>(filter!L179-filter!AA179)*100</f>
        <v>1.0444271152408646</v>
      </c>
      <c r="AO149" s="53">
        <f>(filter!M179-filter!AB179)*100</f>
        <v>2.6048786619272235</v>
      </c>
      <c r="AP149" s="53">
        <f>RBA!O192</f>
        <v>146.93511990564912</v>
      </c>
      <c r="AQ149" s="53">
        <f>RBA!Q192</f>
        <v>0.70746666666666658</v>
      </c>
      <c r="AR149" s="53">
        <f>RBA!P192</f>
        <v>6.8057248712365438E-3</v>
      </c>
      <c r="AS149" s="53">
        <f>RBA!R192</f>
        <v>1.4134941575574822</v>
      </c>
      <c r="AT149" s="53">
        <f t="shared" si="15"/>
        <v>-4.9899911281641591</v>
      </c>
      <c r="AU149" s="53">
        <f t="shared" si="12"/>
        <v>0.34606476482671694</v>
      </c>
      <c r="AV149" s="53">
        <f>RBA!T192*100</f>
        <v>-3.8538678989387343</v>
      </c>
      <c r="AW149" s="53">
        <f>RBA!U192*100</f>
        <v>-2.10269058311669</v>
      </c>
      <c r="AX149" s="53">
        <f t="shared" si="13"/>
        <v>-3.6814230219684787</v>
      </c>
      <c r="AY149" s="53">
        <f t="shared" si="14"/>
        <v>-2.1510514913688228</v>
      </c>
      <c r="AZ149" s="53">
        <f>filter2!O149</f>
        <v>11.894092416013544</v>
      </c>
      <c r="BA149" s="53">
        <f>filter2!AC149</f>
        <v>11.896421048456546</v>
      </c>
      <c r="BB149" s="53">
        <f>(filter2!O149-filter2!AC149)*100</f>
        <v>-0.23286324430014105</v>
      </c>
      <c r="BC149" s="53">
        <f>data78!AZ179</f>
        <v>3.694650438421716</v>
      </c>
      <c r="BD149" s="53">
        <f>data78!BA179</f>
        <v>0.18905085741085514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7E9C-1D12-4FE9-8810-F621F25300DB}">
  <dimension ref="C2:Q17"/>
  <sheetViews>
    <sheetView topLeftCell="B1" workbookViewId="0">
      <selection activeCell="Q17" sqref="Q4:Q17"/>
    </sheetView>
  </sheetViews>
  <sheetFormatPr baseColWidth="10" defaultRowHeight="15"/>
  <sheetData>
    <row r="2" spans="3:17">
      <c r="C2" t="s">
        <v>97</v>
      </c>
      <c r="J2" t="s">
        <v>100</v>
      </c>
    </row>
    <row r="4" spans="3:17">
      <c r="C4" s="36" t="s">
        <v>96</v>
      </c>
      <c r="D4" t="s">
        <v>99</v>
      </c>
      <c r="E4" s="36" t="s">
        <v>96</v>
      </c>
      <c r="F4" t="s">
        <v>98</v>
      </c>
      <c r="G4" t="str">
        <f>_xlfn.CONCAT(C4:F4)</f>
        <v>date = data.date;</v>
      </c>
      <c r="J4" t="s">
        <v>101</v>
      </c>
      <c r="K4" s="36" t="s">
        <v>96</v>
      </c>
      <c r="L4" t="s">
        <v>102</v>
      </c>
      <c r="M4" s="36" t="s">
        <v>96</v>
      </c>
      <c r="N4" t="s">
        <v>103</v>
      </c>
      <c r="O4" s="36" t="s">
        <v>96</v>
      </c>
      <c r="P4" t="s">
        <v>104</v>
      </c>
      <c r="Q4" t="str">
        <f>_xlfn.CONCAT(J4:P4)</f>
        <v>[date_t,date_c] = HP(date,1600);</v>
      </c>
    </row>
    <row r="5" spans="3:17">
      <c r="C5" s="36" t="s">
        <v>80</v>
      </c>
      <c r="D5" t="s">
        <v>99</v>
      </c>
      <c r="E5" s="36" t="s">
        <v>80</v>
      </c>
      <c r="F5" t="s">
        <v>98</v>
      </c>
      <c r="G5" t="str">
        <f t="shared" ref="G5:G17" si="0">_xlfn.CONCAT(C5:F5)</f>
        <v>ln_pib = data.ln_pib;</v>
      </c>
      <c r="J5" t="s">
        <v>101</v>
      </c>
      <c r="K5" s="36" t="s">
        <v>80</v>
      </c>
      <c r="L5" t="s">
        <v>102</v>
      </c>
      <c r="M5" s="36" t="s">
        <v>80</v>
      </c>
      <c r="N5" t="s">
        <v>103</v>
      </c>
      <c r="O5" s="36" t="s">
        <v>80</v>
      </c>
      <c r="P5" t="s">
        <v>104</v>
      </c>
      <c r="Q5" t="str">
        <f t="shared" ref="Q5:Q17" si="1">_xlfn.CONCAT(J5:P5)</f>
        <v>[ln_pib_t,ln_pib_c] = HP(ln_pib,1600);</v>
      </c>
    </row>
    <row r="6" spans="3:17">
      <c r="C6" s="36" t="s">
        <v>95</v>
      </c>
      <c r="D6" t="s">
        <v>99</v>
      </c>
      <c r="E6" s="36" t="s">
        <v>95</v>
      </c>
      <c r="F6" t="s">
        <v>98</v>
      </c>
      <c r="G6" t="str">
        <f t="shared" si="0"/>
        <v>ln_c = data.ln_c;</v>
      </c>
      <c r="J6" t="s">
        <v>101</v>
      </c>
      <c r="K6" s="36" t="s">
        <v>95</v>
      </c>
      <c r="L6" t="s">
        <v>102</v>
      </c>
      <c r="M6" s="36" t="s">
        <v>95</v>
      </c>
      <c r="N6" t="s">
        <v>103</v>
      </c>
      <c r="O6" s="36" t="s">
        <v>95</v>
      </c>
      <c r="P6" t="s">
        <v>104</v>
      </c>
      <c r="Q6" t="str">
        <f t="shared" si="1"/>
        <v>[ln_c_t,ln_c_c] = HP(ln_c,1600);</v>
      </c>
    </row>
    <row r="7" spans="3:17">
      <c r="C7" s="36" t="s">
        <v>81</v>
      </c>
      <c r="D7" t="s">
        <v>99</v>
      </c>
      <c r="E7" s="36" t="s">
        <v>81</v>
      </c>
      <c r="F7" t="s">
        <v>98</v>
      </c>
      <c r="G7" t="str">
        <f t="shared" si="0"/>
        <v>ln_tdi = data.ln_tdi;</v>
      </c>
      <c r="J7" t="s">
        <v>101</v>
      </c>
      <c r="K7" s="36" t="s">
        <v>81</v>
      </c>
      <c r="L7" t="s">
        <v>102</v>
      </c>
      <c r="M7" s="36" t="s">
        <v>81</v>
      </c>
      <c r="N7" t="s">
        <v>103</v>
      </c>
      <c r="O7" s="36" t="s">
        <v>81</v>
      </c>
      <c r="P7" t="s">
        <v>104</v>
      </c>
      <c r="Q7" t="str">
        <f t="shared" si="1"/>
        <v>[ln_tdi_t,ln_tdi_c] = HP(ln_tdi,1600);</v>
      </c>
    </row>
    <row r="8" spans="3:17">
      <c r="C8" s="36" t="s">
        <v>17</v>
      </c>
      <c r="D8" t="s">
        <v>99</v>
      </c>
      <c r="E8" s="36" t="s">
        <v>17</v>
      </c>
      <c r="F8" t="s">
        <v>98</v>
      </c>
      <c r="G8" t="str">
        <f t="shared" si="0"/>
        <v>tpm = data.tpm;</v>
      </c>
      <c r="J8" t="s">
        <v>101</v>
      </c>
      <c r="K8" s="36" t="s">
        <v>17</v>
      </c>
      <c r="L8" t="s">
        <v>102</v>
      </c>
      <c r="M8" s="36" t="s">
        <v>17</v>
      </c>
      <c r="N8" t="s">
        <v>103</v>
      </c>
      <c r="O8" s="36" t="s">
        <v>17</v>
      </c>
      <c r="P8" t="s">
        <v>104</v>
      </c>
      <c r="Q8" t="str">
        <f t="shared" si="1"/>
        <v>[tpm_t,tpm_c] = HP(tpm,1600);</v>
      </c>
    </row>
    <row r="9" spans="3:17">
      <c r="C9" s="36" t="s">
        <v>22</v>
      </c>
      <c r="D9" t="s">
        <v>99</v>
      </c>
      <c r="E9" s="36" t="s">
        <v>22</v>
      </c>
      <c r="F9" t="s">
        <v>98</v>
      </c>
      <c r="G9" t="str">
        <f t="shared" si="0"/>
        <v>tpm2 = data.tpm2;</v>
      </c>
      <c r="J9" t="s">
        <v>101</v>
      </c>
      <c r="K9" s="36" t="s">
        <v>22</v>
      </c>
      <c r="L9" t="s">
        <v>102</v>
      </c>
      <c r="M9" s="36" t="s">
        <v>22</v>
      </c>
      <c r="N9" t="s">
        <v>103</v>
      </c>
      <c r="O9" s="36" t="s">
        <v>22</v>
      </c>
      <c r="P9" t="s">
        <v>104</v>
      </c>
      <c r="Q9" t="str">
        <f t="shared" si="1"/>
        <v>[tpm2_t,tpm2_c] = HP(tpm2,1600);</v>
      </c>
    </row>
    <row r="10" spans="3:17">
      <c r="C10" s="36" t="s">
        <v>82</v>
      </c>
      <c r="D10" t="s">
        <v>99</v>
      </c>
      <c r="E10" s="36" t="s">
        <v>82</v>
      </c>
      <c r="F10" t="s">
        <v>98</v>
      </c>
      <c r="G10" t="str">
        <f t="shared" si="0"/>
        <v>dfl = data.dfl;</v>
      </c>
      <c r="J10" t="s">
        <v>101</v>
      </c>
      <c r="K10" s="36" t="s">
        <v>82</v>
      </c>
      <c r="L10" t="s">
        <v>102</v>
      </c>
      <c r="M10" s="36" t="s">
        <v>82</v>
      </c>
      <c r="N10" t="s">
        <v>103</v>
      </c>
      <c r="O10" s="36" t="s">
        <v>82</v>
      </c>
      <c r="P10" t="s">
        <v>104</v>
      </c>
      <c r="Q10" t="str">
        <f t="shared" si="1"/>
        <v>[dfl_t,dfl_c] = HP(dfl,1600);</v>
      </c>
    </row>
    <row r="11" spans="3:17">
      <c r="C11" s="36" t="s">
        <v>50</v>
      </c>
      <c r="D11" t="s">
        <v>99</v>
      </c>
      <c r="E11" s="36" t="s">
        <v>50</v>
      </c>
      <c r="F11" t="s">
        <v>98</v>
      </c>
      <c r="G11" t="str">
        <f t="shared" si="0"/>
        <v>inf = data.inf;</v>
      </c>
      <c r="J11" t="s">
        <v>101</v>
      </c>
      <c r="K11" s="36" t="s">
        <v>50</v>
      </c>
      <c r="L11" t="s">
        <v>102</v>
      </c>
      <c r="M11" s="36" t="s">
        <v>50</v>
      </c>
      <c r="N11" t="s">
        <v>103</v>
      </c>
      <c r="O11" s="36" t="s">
        <v>50</v>
      </c>
      <c r="P11" t="s">
        <v>104</v>
      </c>
      <c r="Q11" t="str">
        <f t="shared" si="1"/>
        <v>[inf_t,inf_c] = HP(inf,1600);</v>
      </c>
    </row>
    <row r="12" spans="3:17">
      <c r="C12" s="36" t="s">
        <v>93</v>
      </c>
      <c r="D12" t="s">
        <v>99</v>
      </c>
      <c r="E12" s="36" t="s">
        <v>93</v>
      </c>
      <c r="F12" t="s">
        <v>98</v>
      </c>
      <c r="G12" t="str">
        <f t="shared" si="0"/>
        <v>dfl2 = data.dfl2;</v>
      </c>
      <c r="J12" t="s">
        <v>101</v>
      </c>
      <c r="K12" s="36" t="s">
        <v>93</v>
      </c>
      <c r="L12" t="s">
        <v>102</v>
      </c>
      <c r="M12" s="36" t="s">
        <v>93</v>
      </c>
      <c r="N12" t="s">
        <v>103</v>
      </c>
      <c r="O12" s="36" t="s">
        <v>93</v>
      </c>
      <c r="P12" t="s">
        <v>104</v>
      </c>
      <c r="Q12" t="str">
        <f t="shared" si="1"/>
        <v>[dfl2_t,dfl2_c] = HP(dfl2,1600);</v>
      </c>
    </row>
    <row r="13" spans="3:17">
      <c r="C13" s="36" t="s">
        <v>94</v>
      </c>
      <c r="D13" t="s">
        <v>99</v>
      </c>
      <c r="E13" s="36" t="s">
        <v>94</v>
      </c>
      <c r="F13" t="s">
        <v>98</v>
      </c>
      <c r="G13" t="str">
        <f t="shared" si="0"/>
        <v>inf2 = data.inf2;</v>
      </c>
      <c r="J13" t="s">
        <v>101</v>
      </c>
      <c r="K13" s="36" t="s">
        <v>94</v>
      </c>
      <c r="L13" t="s">
        <v>102</v>
      </c>
      <c r="M13" s="36" t="s">
        <v>94</v>
      </c>
      <c r="N13" t="s">
        <v>103</v>
      </c>
      <c r="O13" s="36" t="s">
        <v>94</v>
      </c>
      <c r="P13" t="s">
        <v>104</v>
      </c>
      <c r="Q13" t="str">
        <f t="shared" si="1"/>
        <v>[inf2_t,inf2_c] = HP(inf2,1600);</v>
      </c>
    </row>
    <row r="14" spans="3:17">
      <c r="C14" s="36" t="s">
        <v>92</v>
      </c>
      <c r="D14" t="s">
        <v>99</v>
      </c>
      <c r="E14" s="36" t="s">
        <v>92</v>
      </c>
      <c r="F14" t="s">
        <v>98</v>
      </c>
      <c r="G14" t="str">
        <f t="shared" si="0"/>
        <v>fedfund = data.fedfund;</v>
      </c>
      <c r="J14" t="s">
        <v>101</v>
      </c>
      <c r="K14" s="36" t="s">
        <v>92</v>
      </c>
      <c r="L14" t="s">
        <v>102</v>
      </c>
      <c r="M14" s="36" t="s">
        <v>92</v>
      </c>
      <c r="N14" t="s">
        <v>103</v>
      </c>
      <c r="O14" s="36" t="s">
        <v>92</v>
      </c>
      <c r="P14" t="s">
        <v>104</v>
      </c>
      <c r="Q14" t="str">
        <f t="shared" si="1"/>
        <v>[fedfund_t,fedfund_c] = HP(fedfund,1600);</v>
      </c>
    </row>
    <row r="15" spans="3:17">
      <c r="C15" s="36" t="s">
        <v>64</v>
      </c>
      <c r="D15" t="s">
        <v>99</v>
      </c>
      <c r="E15" s="36" t="s">
        <v>64</v>
      </c>
      <c r="F15" t="s">
        <v>98</v>
      </c>
      <c r="G15" t="str">
        <f t="shared" si="0"/>
        <v>m1 = data.m1;</v>
      </c>
      <c r="J15" t="s">
        <v>101</v>
      </c>
      <c r="K15" s="36" t="s">
        <v>64</v>
      </c>
      <c r="L15" t="s">
        <v>102</v>
      </c>
      <c r="M15" s="36" t="s">
        <v>64</v>
      </c>
      <c r="N15" t="s">
        <v>103</v>
      </c>
      <c r="O15" s="36" t="s">
        <v>64</v>
      </c>
      <c r="P15" t="s">
        <v>104</v>
      </c>
      <c r="Q15" t="str">
        <f t="shared" si="1"/>
        <v>[m1_t,m1_c] = HP(m1,1600);</v>
      </c>
    </row>
    <row r="16" spans="3:17">
      <c r="C16" s="36" t="s">
        <v>65</v>
      </c>
      <c r="D16" t="s">
        <v>99</v>
      </c>
      <c r="E16" s="36" t="s">
        <v>65</v>
      </c>
      <c r="F16" t="s">
        <v>98</v>
      </c>
      <c r="G16" t="str">
        <f t="shared" si="0"/>
        <v>m3 = data.m3;</v>
      </c>
      <c r="J16" t="s">
        <v>101</v>
      </c>
      <c r="K16" s="36" t="s">
        <v>65</v>
      </c>
      <c r="L16" t="s">
        <v>102</v>
      </c>
      <c r="M16" s="36" t="s">
        <v>65</v>
      </c>
      <c r="N16" t="s">
        <v>103</v>
      </c>
      <c r="O16" s="36" t="s">
        <v>65</v>
      </c>
      <c r="P16" t="s">
        <v>104</v>
      </c>
      <c r="Q16" t="str">
        <f t="shared" si="1"/>
        <v>[m3_t,m3_c] = HP(m3,1600);</v>
      </c>
    </row>
    <row r="17" spans="3:17">
      <c r="C17" s="36" t="s">
        <v>79</v>
      </c>
      <c r="D17" t="s">
        <v>99</v>
      </c>
      <c r="E17" s="36" t="s">
        <v>79</v>
      </c>
      <c r="F17" t="s">
        <v>98</v>
      </c>
      <c r="G17" t="str">
        <f t="shared" si="0"/>
        <v>tcr = data.tcr;</v>
      </c>
      <c r="J17" t="s">
        <v>101</v>
      </c>
      <c r="K17" s="36" t="s">
        <v>79</v>
      </c>
      <c r="L17" t="s">
        <v>102</v>
      </c>
      <c r="M17" s="36" t="s">
        <v>79</v>
      </c>
      <c r="N17" t="s">
        <v>103</v>
      </c>
      <c r="O17" s="36" t="s">
        <v>79</v>
      </c>
      <c r="P17" t="s">
        <v>104</v>
      </c>
      <c r="Q17" t="str">
        <f t="shared" si="1"/>
        <v>[tcr_t,tcr_c] = HP(tcr,1600);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readme</vt:lpstr>
      <vt:lpstr>RBA</vt:lpstr>
      <vt:lpstr>filter</vt:lpstr>
      <vt:lpstr>filter2</vt:lpstr>
      <vt:lpstr>data78</vt:lpstr>
      <vt:lpstr>data85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2022-09-26T19:05:51Z</dcterms:created>
  <dcterms:modified xsi:type="dcterms:W3CDTF">2022-10-02T16:29:01Z</dcterms:modified>
</cp:coreProperties>
</file>