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Answer Report " sheetId="7" r:id="rId1"/>
    <sheet name="Portofoliu" sheetId="1" r:id="rId2"/>
  </sheets>
  <definedNames>
    <definedName name="solver_opt" localSheetId="1" hidden="1">Portofoliu!$K$25</definedName>
    <definedName name="solver_typ" localSheetId="1" hidden="1">1</definedName>
    <definedName name="solver_adj" localSheetId="1" hidden="1">Portofoliu!$K$12:$K$17</definedName>
    <definedName name="solver_neg" localSheetId="1" hidden="1">1</definedName>
    <definedName name="solver_num" localSheetId="1" hidden="1">7</definedName>
    <definedName name="solver_lin" localSheetId="1" hidden="1">0</definedName>
    <definedName name="solver_eng" localSheetId="1" hidden="1">1</definedName>
    <definedName name="solver_ver" localSheetId="1" hidden="1">3</definedName>
    <definedName name="solver_lhs1" localSheetId="1" hidden="1">Portofoliu!$K$19</definedName>
    <definedName name="solver_rel1" localSheetId="1" hidden="1">2</definedName>
    <definedName name="solver_rhs1" localSheetId="1" hidden="1">1</definedName>
    <definedName name="solver_pre" localSheetId="1" hidden="1">0.000001</definedName>
    <definedName name="solver_itr" localSheetId="1" hidden="1">0</definedName>
    <definedName name="solver_tim" localSheetId="1" hidden="1">20</definedName>
    <definedName name="solver_tol" localSheetId="1" hidden="1">0.01</definedName>
    <definedName name="solver_sho" localSheetId="1" hidden="1">0</definedName>
    <definedName name="solver_rlx" localSheetId="1" hidden="1">0</definedName>
    <definedName name="solver_nod" localSheetId="1" hidden="1">0</definedName>
    <definedName name="solver_mip" localSheetId="1" hidden="1">0</definedName>
    <definedName name="solver_scl" localSheetId="1" hidden="1">1</definedName>
    <definedName name="solver_cvg" localSheetId="1" hidden="1">0.0001</definedName>
    <definedName name="solver_drv" localSheetId="1" hidden="1">1</definedName>
    <definedName name="solver_msl" localSheetId="1" hidden="1">0</definedName>
    <definedName name="solver_ssz" localSheetId="1" hidden="1">10000</definedName>
    <definedName name="solver_rsd" localSheetId="1" hidden="1">0</definedName>
    <definedName name="solver_rbv" localSheetId="1" hidden="1">1</definedName>
    <definedName name="solver_lhs2" localSheetId="1" hidden="1">Portofoliu!$K$12:$K$17</definedName>
    <definedName name="solver_rel2" localSheetId="1" hidden="1">3</definedName>
    <definedName name="solver_rhs2" localSheetId="1" hidden="1">0</definedName>
    <definedName name="solver_lhs3" localSheetId="1" hidden="1">Portofoliu!$K$14</definedName>
    <definedName name="solver_rel3" localSheetId="1" hidden="1">3</definedName>
    <definedName name="solver_rhs3" localSheetId="1" hidden="1">0.1</definedName>
    <definedName name="solver_lhs4" localSheetId="1" hidden="1">Portofoliu!$K$12:$K$17</definedName>
    <definedName name="solver_rel4" localSheetId="1" hidden="1">1</definedName>
    <definedName name="solver_rhs4" localSheetId="1" hidden="1">0.30164757</definedName>
    <definedName name="solver_lhs5" localSheetId="1" hidden="1">Portofoliu!$K$21</definedName>
    <definedName name="solver_rel5" localSheetId="1" hidden="1">1</definedName>
    <definedName name="solver_rhs5" localSheetId="1" hidden="1">0.05</definedName>
    <definedName name="solver_lhs6" localSheetId="1" hidden="1">Portofoliu!$K$13</definedName>
    <definedName name="solver_rel6" localSheetId="1" hidden="1">2</definedName>
    <definedName name="solver_rhs6" localSheetId="1" hidden="1">0.11246114</definedName>
    <definedName name="solver_val" localSheetId="1" hidden="1">0</definedName>
    <definedName name="solver_lhs7" localSheetId="1" hidden="1">Portofoliu!$K$15</definedName>
    <definedName name="solver_rel7" localSheetId="1" hidden="1">1</definedName>
    <definedName name="solver_rhs7" localSheetId="1" hidden="1">0.15224675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<sst xmlns="http://schemas.openxmlformats.org/spreadsheetml/2006/main" count="160" uniqueCount="86">
  <si>
    <t>WPS Office Answer Report</t>
  </si>
  <si>
    <t>Worksheet: [MMOtema4.xlsx]Portofoliu</t>
  </si>
  <si>
    <t>Report Created: 1/30/2025 6:6:36 PM</t>
  </si>
  <si>
    <t>Result: Solver has converged to the current solution. All constraints are satisfied.</t>
  </si>
  <si>
    <t>Solver Engine</t>
  </si>
  <si>
    <t>Engine: Ipopt Nonlinear</t>
  </si>
  <si>
    <t>Solution Time: 0.281 Seconds.</t>
  </si>
  <si>
    <t>Iterations: 27 Subproblem: 0</t>
  </si>
  <si>
    <t>Solver Options</t>
  </si>
  <si>
    <t>Max Time Unlimited, Iterations Unlimited, Use Automatic Scaling</t>
  </si>
  <si>
    <t>Convergence 0.0001, Population Size 10000, Random Seed 0, Derivatives Forward, RequireBounds</t>
  </si>
  <si>
    <t>Max Subproblems Unlimited, Max Integer Solutions Unlimited, Integer Tolerance1%, Solve Without Integer Constraints, Assume NonNegative</t>
  </si>
  <si>
    <t>Objective Cell (Max)</t>
  </si>
  <si>
    <t>Cell</t>
  </si>
  <si>
    <t>Name</t>
  </si>
  <si>
    <t>Original Value</t>
  </si>
  <si>
    <t>Final Value</t>
  </si>
  <si>
    <t>$K$25</t>
  </si>
  <si>
    <t>Sharpe Weight</t>
  </si>
  <si>
    <t>Variable Cells</t>
  </si>
  <si>
    <t>Integer</t>
  </si>
  <si>
    <t>$K$12</t>
  </si>
  <si>
    <t>Stocks Weight</t>
  </si>
  <si>
    <t>Contin</t>
  </si>
  <si>
    <t>$K$13</t>
  </si>
  <si>
    <t>Bonds Weight</t>
  </si>
  <si>
    <t>$K$14</t>
  </si>
  <si>
    <t>Real Estate Weight</t>
  </si>
  <si>
    <t>$K$15</t>
  </si>
  <si>
    <t>Commodities Weight</t>
  </si>
  <si>
    <t>$K$16</t>
  </si>
  <si>
    <t>Crypto Weight</t>
  </si>
  <si>
    <t>0.2150641</t>
  </si>
  <si>
    <t>$K$17</t>
  </si>
  <si>
    <t>Cash Weight</t>
  </si>
  <si>
    <t>0.1185803</t>
  </si>
  <si>
    <t>Constraints</t>
  </si>
  <si>
    <t>Cell Value</t>
  </si>
  <si>
    <t>Formula</t>
  </si>
  <si>
    <t>Status</t>
  </si>
  <si>
    <t>Slack</t>
  </si>
  <si>
    <t>$K$19</t>
  </si>
  <si>
    <t>Sum Weight</t>
  </si>
  <si>
    <t>$K$19=1</t>
  </si>
  <si>
    <t>Binding</t>
  </si>
  <si>
    <t>$K$21</t>
  </si>
  <si>
    <t>Variance Weight</t>
  </si>
  <si>
    <t>$K$21&lt;=0.05</t>
  </si>
  <si>
    <t>Not Binding</t>
  </si>
  <si>
    <t>$K$12&gt;=0</t>
  </si>
  <si>
    <t>$K$12&lt;=0.4</t>
  </si>
  <si>
    <t>$K$13&gt;=0</t>
  </si>
  <si>
    <t>$K$13&lt;=0.4</t>
  </si>
  <si>
    <t>$K$13&gt;=0.1</t>
  </si>
  <si>
    <t>$K$14&gt;=0</t>
  </si>
  <si>
    <t>$K$14&lt;=0.4</t>
  </si>
  <si>
    <t>$K$14&gt;=0.1</t>
  </si>
  <si>
    <t>$K$15&gt;=0</t>
  </si>
  <si>
    <t>$K$15&lt;=0.4</t>
  </si>
  <si>
    <t>$K$16&gt;=0</t>
  </si>
  <si>
    <t>$K$16&lt;=0.4</t>
  </si>
  <si>
    <t>0.08658337</t>
  </si>
  <si>
    <t>$K$17&gt;=0</t>
  </si>
  <si>
    <t>$K$17&lt;=0.4</t>
  </si>
  <si>
    <t>0.183067220</t>
  </si>
  <si>
    <t>Asset Class</t>
  </si>
  <si>
    <t>Expected Return</t>
  </si>
  <si>
    <t>Weight Constraint</t>
  </si>
  <si>
    <t>Stocks</t>
  </si>
  <si>
    <t>≤ 40%</t>
  </si>
  <si>
    <t>Bonds</t>
  </si>
  <si>
    <t>Real Estate</t>
  </si>
  <si>
    <t>≥ 10%, ≤ 40%</t>
  </si>
  <si>
    <t>Commodities</t>
  </si>
  <si>
    <t>Crypto</t>
  </si>
  <si>
    <t>Cash</t>
  </si>
  <si>
    <t xml:space="preserve"> ≤ 40%</t>
  </si>
  <si>
    <t>Covariance Matrix</t>
  </si>
  <si>
    <t>Weight</t>
  </si>
  <si>
    <t>Sum</t>
  </si>
  <si>
    <t>E[r]</t>
  </si>
  <si>
    <t>Variance</t>
  </si>
  <si>
    <t>&lt;=</t>
  </si>
  <si>
    <t>Stdev</t>
  </si>
  <si>
    <t>Rf Romania</t>
  </si>
  <si>
    <t>Sharpe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</si>
</sst>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  <numFmt numFmtId="179" formatCode="0.00000000_);\(0.00000000\)"/>
    <numFmt numFmtId="180" formatCode="0.000000_);\(0.000000\)"/>
    <numFmt numFmtId="181" formatCode="0.000000_ "/>
    <numFmt numFmtId="182" formatCode="0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8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rgb="FFA4A0A0"/>
      </top>
      <bottom style="thick">
        <color rgb="FFA4A0A0"/>
      </bottom>
      <diagonal/>
    </border>
    <border>
      <left/>
      <right/>
      <top/>
      <bottom style="thick">
        <color rgb="FFA4A0A0"/>
      </bottom>
      <diagonal/>
    </border>
    <border>
      <left/>
      <right/>
      <top/>
      <bottom style="thin">
        <color rgb="FFA4A0A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78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9" fontId="0" fillId="0" borderId="0" xfId="3" applyNumberFormat="1" applyAlignment="1">
      <alignment horizontal="center" vertical="center"/>
    </xf>
    <xf numFmtId="179" fontId="0" fillId="0" borderId="0" xfId="3" applyNumberFormat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179" fontId="0" fillId="0" borderId="0" xfId="0" applyNumberForma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81" fontId="0" fillId="0" borderId="3" xfId="0" applyNumberFormat="1" applyBorder="1" applyAlignment="1">
      <alignment horizontal="right" vertical="center"/>
    </xf>
    <xf numFmtId="182" fontId="0" fillId="0" borderId="3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182" fontId="0" fillId="0" borderId="3" xfId="0" applyNumberFormat="1" applyBorder="1" applyAlignment="1" quotePrefix="1">
      <alignment horizontal="right" vertical="center"/>
    </xf>
    <xf numFmtId="181" fontId="0" fillId="0" borderId="2" xfId="0" applyNumberFormat="1" applyBorder="1" applyAlignment="1" quotePrefix="1">
      <alignment horizontal="right" vertical="center"/>
    </xf>
    <xf numFmtId="0" fontId="0" fillId="0" borderId="3" xfId="0" applyBorder="1" applyAlignment="1" quotePrefix="1">
      <alignment horizontal="right" vertical="center"/>
    </xf>
    <xf numFmtId="0" fontId="0" fillId="0" borderId="2" xfId="0" applyBorder="1" applyAlignment="1" quotePrefix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showGridLines="0" tabSelected="1" zoomScale="85" zoomScaleNormal="85" topLeftCell="A4" workbookViewId="0">
      <selection activeCell="O16" sqref="O16"/>
    </sheetView>
  </sheetViews>
  <sheetFormatPr defaultColWidth="8.88888888888889" defaultRowHeight="14.4" outlineLevelCol="6"/>
  <cols>
    <col min="1" max="1" width="2.27777777777778" customWidth="1"/>
    <col min="2" max="2" width="6.66666666666667" customWidth="1"/>
    <col min="3" max="3" width="19.7777777777778" customWidth="1"/>
    <col min="4" max="4" width="13.7777777777778" customWidth="1"/>
    <col min="5" max="5" width="12.8888888888889" customWidth="1"/>
    <col min="6" max="6" width="11.2222222222222" customWidth="1"/>
    <col min="7" max="7" width="12.8888888888889" customWidth="1"/>
  </cols>
  <sheetData>
    <row r="1" spans="1:1">
      <c r="A1" s="4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2">
      <c r="A6" s="4"/>
      <c r="B6" t="s">
        <v>5</v>
      </c>
    </row>
    <row r="7" spans="1:2">
      <c r="A7" s="4"/>
      <c r="B7" t="s">
        <v>6</v>
      </c>
    </row>
    <row r="8" spans="1:2">
      <c r="A8" s="4"/>
      <c r="B8" t="s">
        <v>7</v>
      </c>
    </row>
    <row r="9" spans="1:1">
      <c r="A9" s="4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4" ht="15.15" spans="1:1">
      <c r="A14" t="s">
        <v>12</v>
      </c>
    </row>
    <row r="15" ht="15.9" spans="2:5">
      <c r="B15" s="17" t="s">
        <v>13</v>
      </c>
      <c r="C15" s="17" t="s">
        <v>14</v>
      </c>
      <c r="D15" s="17" t="s">
        <v>15</v>
      </c>
      <c r="E15" s="17" t="s">
        <v>16</v>
      </c>
    </row>
    <row r="16" ht="15.9" spans="2:5">
      <c r="B16" s="18" t="s">
        <v>17</v>
      </c>
      <c r="C16" s="18" t="s">
        <v>18</v>
      </c>
      <c r="D16" s="18">
        <v>0.460157060596343</v>
      </c>
      <c r="E16" s="18">
        <v>0.451135471060517</v>
      </c>
    </row>
    <row r="17" ht="15.15"/>
    <row r="19" ht="15.15" spans="1:1">
      <c r="A19" t="s">
        <v>19</v>
      </c>
    </row>
    <row r="20" ht="15.9" spans="2:6">
      <c r="B20" s="17" t="s">
        <v>13</v>
      </c>
      <c r="C20" s="17" t="s">
        <v>14</v>
      </c>
      <c r="D20" s="17" t="s">
        <v>15</v>
      </c>
      <c r="E20" s="17" t="s">
        <v>16</v>
      </c>
      <c r="F20" s="17" t="s">
        <v>20</v>
      </c>
    </row>
    <row r="21" ht="15.15" spans="2:6">
      <c r="B21" s="19" t="s">
        <v>21</v>
      </c>
      <c r="C21" s="19" t="s">
        <v>22</v>
      </c>
      <c r="D21" s="19">
        <v>1</v>
      </c>
      <c r="E21" s="20">
        <v>0.30164757</v>
      </c>
      <c r="F21" s="19" t="s">
        <v>23</v>
      </c>
    </row>
    <row r="22" spans="2:6">
      <c r="B22" s="19" t="s">
        <v>24</v>
      </c>
      <c r="C22" s="19" t="s">
        <v>25</v>
      </c>
      <c r="D22" s="19">
        <v>1</v>
      </c>
      <c r="E22" s="20">
        <v>0.11246114</v>
      </c>
      <c r="F22" s="19" t="s">
        <v>23</v>
      </c>
    </row>
    <row r="23" spans="2:6">
      <c r="B23" s="19" t="s">
        <v>26</v>
      </c>
      <c r="C23" s="19" t="s">
        <v>27</v>
      </c>
      <c r="D23" s="19">
        <v>1</v>
      </c>
      <c r="E23" s="20">
        <v>0.1</v>
      </c>
      <c r="F23" s="19" t="s">
        <v>23</v>
      </c>
    </row>
    <row r="24" spans="2:6">
      <c r="B24" s="19" t="s">
        <v>28</v>
      </c>
      <c r="C24" s="19" t="s">
        <v>29</v>
      </c>
      <c r="D24" s="19">
        <v>1</v>
      </c>
      <c r="E24" s="20">
        <v>0.15224675</v>
      </c>
      <c r="F24" s="19" t="s">
        <v>23</v>
      </c>
    </row>
    <row r="25" spans="2:6">
      <c r="B25" s="19" t="s">
        <v>30</v>
      </c>
      <c r="C25" s="19" t="s">
        <v>31</v>
      </c>
      <c r="D25" s="19">
        <v>1</v>
      </c>
      <c r="E25" s="25" t="s">
        <v>32</v>
      </c>
      <c r="F25" s="19" t="s">
        <v>23</v>
      </c>
    </row>
    <row r="26" ht="15.15" spans="2:6">
      <c r="B26" s="18" t="s">
        <v>33</v>
      </c>
      <c r="C26" s="18" t="s">
        <v>34</v>
      </c>
      <c r="D26" s="18">
        <v>1</v>
      </c>
      <c r="E26" s="26" t="s">
        <v>35</v>
      </c>
      <c r="F26" s="18" t="s">
        <v>23</v>
      </c>
    </row>
    <row r="27" ht="15.15"/>
    <row r="29" ht="15.15" spans="1:1">
      <c r="A29" t="s">
        <v>36</v>
      </c>
    </row>
    <row r="30" spans="2:7">
      <c r="B30" s="17" t="s">
        <v>13</v>
      </c>
      <c r="C30" s="17" t="s">
        <v>14</v>
      </c>
      <c r="D30" s="17" t="s">
        <v>37</v>
      </c>
      <c r="E30" s="17" t="s">
        <v>38</v>
      </c>
      <c r="F30" s="17" t="s">
        <v>39</v>
      </c>
      <c r="G30" s="17" t="s">
        <v>40</v>
      </c>
    </row>
    <row r="31" spans="2:7">
      <c r="B31" s="19" t="s">
        <v>41</v>
      </c>
      <c r="C31" s="19" t="s">
        <v>42</v>
      </c>
      <c r="D31" s="19">
        <v>1</v>
      </c>
      <c r="E31" s="19" t="s">
        <v>43</v>
      </c>
      <c r="F31" s="19" t="s">
        <v>44</v>
      </c>
      <c r="G31" s="23">
        <v>0</v>
      </c>
    </row>
    <row r="32" spans="2:7">
      <c r="B32" s="19" t="s">
        <v>45</v>
      </c>
      <c r="C32" s="19" t="s">
        <v>46</v>
      </c>
      <c r="D32" s="19">
        <v>0.0499964377945674</v>
      </c>
      <c r="E32" s="19" t="s">
        <v>47</v>
      </c>
      <c r="F32" s="19" t="s">
        <v>48</v>
      </c>
      <c r="G32" s="23">
        <v>3.56220543262786e-6</v>
      </c>
    </row>
    <row r="33" spans="2:7">
      <c r="B33" s="19" t="s">
        <v>21</v>
      </c>
      <c r="C33" s="19" t="s">
        <v>22</v>
      </c>
      <c r="D33" s="19">
        <v>0.4</v>
      </c>
      <c r="E33" s="19" t="s">
        <v>49</v>
      </c>
      <c r="F33" s="19" t="s">
        <v>48</v>
      </c>
      <c r="G33" s="23">
        <v>0.4</v>
      </c>
    </row>
    <row r="34" spans="2:7">
      <c r="B34" s="19" t="s">
        <v>21</v>
      </c>
      <c r="C34" s="19" t="s">
        <v>22</v>
      </c>
      <c r="D34" s="19">
        <v>0.4</v>
      </c>
      <c r="E34" s="19" t="s">
        <v>50</v>
      </c>
      <c r="F34" s="19" t="s">
        <v>44</v>
      </c>
      <c r="G34" s="23">
        <v>0</v>
      </c>
    </row>
    <row r="35" spans="2:7">
      <c r="B35" s="19" t="s">
        <v>24</v>
      </c>
      <c r="C35" s="19" t="s">
        <v>25</v>
      </c>
      <c r="D35" s="19">
        <v>0.1</v>
      </c>
      <c r="E35" s="19" t="s">
        <v>51</v>
      </c>
      <c r="F35" s="19" t="s">
        <v>44</v>
      </c>
      <c r="G35" s="23">
        <v>0</v>
      </c>
    </row>
    <row r="36" spans="2:7">
      <c r="B36" s="19" t="s">
        <v>24</v>
      </c>
      <c r="C36" s="19" t="s">
        <v>25</v>
      </c>
      <c r="D36" s="19">
        <v>0.1</v>
      </c>
      <c r="E36" s="19" t="s">
        <v>52</v>
      </c>
      <c r="F36" s="19" t="s">
        <v>48</v>
      </c>
      <c r="G36" s="23">
        <v>0.3</v>
      </c>
    </row>
    <row r="37" spans="2:7">
      <c r="B37" s="19" t="s">
        <v>24</v>
      </c>
      <c r="C37" s="19" t="s">
        <v>25</v>
      </c>
      <c r="D37" s="19">
        <v>0.1</v>
      </c>
      <c r="E37" s="19" t="s">
        <v>53</v>
      </c>
      <c r="F37" s="19" t="s">
        <v>44</v>
      </c>
      <c r="G37" s="23">
        <v>0</v>
      </c>
    </row>
    <row r="38" spans="2:7">
      <c r="B38" s="19" t="s">
        <v>26</v>
      </c>
      <c r="C38" s="19" t="s">
        <v>27</v>
      </c>
      <c r="D38" s="19">
        <v>0.1</v>
      </c>
      <c r="E38" s="19" t="s">
        <v>54</v>
      </c>
      <c r="F38" s="19" t="s">
        <v>44</v>
      </c>
      <c r="G38" s="23">
        <v>0</v>
      </c>
    </row>
    <row r="39" spans="2:7">
      <c r="B39" s="19" t="s">
        <v>26</v>
      </c>
      <c r="C39" s="19" t="s">
        <v>27</v>
      </c>
      <c r="D39" s="19">
        <v>0.1</v>
      </c>
      <c r="E39" s="19" t="s">
        <v>55</v>
      </c>
      <c r="F39" s="19" t="s">
        <v>48</v>
      </c>
      <c r="G39" s="23">
        <v>0.3</v>
      </c>
    </row>
    <row r="40" spans="2:7">
      <c r="B40" s="19" t="s">
        <v>26</v>
      </c>
      <c r="C40" s="19" t="s">
        <v>27</v>
      </c>
      <c r="D40" s="19">
        <v>0.1</v>
      </c>
      <c r="E40" s="19" t="s">
        <v>56</v>
      </c>
      <c r="F40" s="19" t="s">
        <v>44</v>
      </c>
      <c r="G40" s="23">
        <v>0</v>
      </c>
    </row>
    <row r="41" spans="2:7">
      <c r="B41" s="19" t="s">
        <v>28</v>
      </c>
      <c r="C41" s="19" t="s">
        <v>29</v>
      </c>
      <c r="D41" s="19">
        <v>0.15224675</v>
      </c>
      <c r="E41" s="19" t="s">
        <v>57</v>
      </c>
      <c r="F41" s="19" t="s">
        <v>48</v>
      </c>
      <c r="G41" s="23">
        <v>0.15224675</v>
      </c>
    </row>
    <row r="42" spans="2:7">
      <c r="B42" s="19" t="s">
        <v>28</v>
      </c>
      <c r="C42" s="19" t="s">
        <v>29</v>
      </c>
      <c r="D42" s="19">
        <v>0.15224675</v>
      </c>
      <c r="E42" s="19" t="s">
        <v>58</v>
      </c>
      <c r="F42" s="19" t="s">
        <v>48</v>
      </c>
      <c r="G42" s="23">
        <v>0.176111320136283</v>
      </c>
    </row>
    <row r="43" spans="2:7">
      <c r="B43" s="19" t="s">
        <v>30</v>
      </c>
      <c r="C43" s="19" t="s">
        <v>31</v>
      </c>
      <c r="D43" s="19">
        <v>0.2150641</v>
      </c>
      <c r="E43" s="19" t="s">
        <v>59</v>
      </c>
      <c r="F43" s="19" t="s">
        <v>48</v>
      </c>
      <c r="G43" s="23">
        <v>0.21506419</v>
      </c>
    </row>
    <row r="44" spans="2:7">
      <c r="B44" s="19" t="s">
        <v>30</v>
      </c>
      <c r="C44" s="19" t="s">
        <v>31</v>
      </c>
      <c r="D44" s="19">
        <v>0.2150641</v>
      </c>
      <c r="E44" s="19" t="s">
        <v>60</v>
      </c>
      <c r="F44" s="19" t="s">
        <v>48</v>
      </c>
      <c r="G44" s="27" t="s">
        <v>61</v>
      </c>
    </row>
    <row r="45" spans="2:7">
      <c r="B45" s="19" t="s">
        <v>33</v>
      </c>
      <c r="C45" s="19" t="s">
        <v>34</v>
      </c>
      <c r="D45" s="19">
        <v>0.1185803</v>
      </c>
      <c r="E45" s="19" t="s">
        <v>62</v>
      </c>
      <c r="F45" s="19" t="s">
        <v>48</v>
      </c>
      <c r="G45" s="23">
        <v>0.1830672206</v>
      </c>
    </row>
    <row r="46" ht="15.15" spans="2:7">
      <c r="B46" s="18" t="s">
        <v>33</v>
      </c>
      <c r="C46" s="18" t="s">
        <v>34</v>
      </c>
      <c r="D46" s="18">
        <v>0.1185803</v>
      </c>
      <c r="E46" s="18" t="s">
        <v>63</v>
      </c>
      <c r="F46" s="18" t="s">
        <v>48</v>
      </c>
      <c r="G46" s="28" t="s">
        <v>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"/>
  <sheetViews>
    <sheetView zoomScale="85" zoomScaleNormal="85" workbookViewId="0">
      <selection activeCell="J10" sqref="J10:L27"/>
    </sheetView>
  </sheetViews>
  <sheetFormatPr defaultColWidth="8.88888888888889" defaultRowHeight="14.4"/>
  <cols>
    <col min="1" max="1" width="17.7777777777778" customWidth="1"/>
    <col min="2" max="2" width="17.5555555555556" customWidth="1"/>
    <col min="3" max="3" width="18" customWidth="1"/>
    <col min="4" max="4" width="28.0925925925926" customWidth="1"/>
    <col min="5" max="6" width="17.8888888888889" customWidth="1"/>
    <col min="7" max="7" width="17.5555555555556" customWidth="1"/>
    <col min="9" max="10" width="13.6666666666667" customWidth="1"/>
    <col min="11" max="11" width="17.5555555555556"/>
    <col min="12" max="12" width="4.28703703703704" customWidth="1"/>
    <col min="13" max="13" width="13.1666666666667" customWidth="1"/>
    <col min="14" max="14" width="13.3333333333333" customWidth="1"/>
  </cols>
  <sheetData>
    <row r="1" spans="1:4">
      <c r="A1" s="1" t="s">
        <v>65</v>
      </c>
      <c r="B1" s="1" t="s">
        <v>66</v>
      </c>
      <c r="C1" s="1" t="s">
        <v>67</v>
      </c>
      <c r="D1" s="1"/>
    </row>
    <row r="2" spans="1:4">
      <c r="A2" s="1" t="s">
        <v>68</v>
      </c>
      <c r="B2" s="2">
        <v>0.12</v>
      </c>
      <c r="C2" s="2" t="s">
        <v>69</v>
      </c>
      <c r="D2" s="2"/>
    </row>
    <row r="3" spans="1:4">
      <c r="A3" s="1" t="s">
        <v>70</v>
      </c>
      <c r="B3" s="2">
        <v>0.05</v>
      </c>
      <c r="C3" s="2" t="s">
        <v>69</v>
      </c>
      <c r="D3" s="2"/>
    </row>
    <row r="4" spans="1:4">
      <c r="A4" s="1" t="s">
        <v>71</v>
      </c>
      <c r="B4" s="2">
        <v>0.08</v>
      </c>
      <c r="C4" s="2" t="s">
        <v>72</v>
      </c>
      <c r="D4" s="2"/>
    </row>
    <row r="5" spans="1:4">
      <c r="A5" s="1" t="s">
        <v>73</v>
      </c>
      <c r="B5" s="2">
        <v>0.1</v>
      </c>
      <c r="C5" s="2" t="s">
        <v>69</v>
      </c>
      <c r="D5" s="2"/>
    </row>
    <row r="6" spans="1:4">
      <c r="A6" s="1" t="s">
        <v>74</v>
      </c>
      <c r="B6" s="2">
        <v>0.2</v>
      </c>
      <c r="C6" s="2" t="s">
        <v>69</v>
      </c>
      <c r="D6" s="2"/>
    </row>
    <row r="7" spans="1:4">
      <c r="A7" s="1" t="s">
        <v>75</v>
      </c>
      <c r="B7" s="2">
        <v>0.02</v>
      </c>
      <c r="C7" s="2" t="s">
        <v>76</v>
      </c>
      <c r="D7" s="2"/>
    </row>
    <row r="8" spans="3:3">
      <c r="C8" s="3"/>
    </row>
    <row r="11" spans="1:11">
      <c r="A11" s="4" t="s">
        <v>77</v>
      </c>
      <c r="B11" s="5" t="s">
        <v>68</v>
      </c>
      <c r="C11" s="5" t="s">
        <v>70</v>
      </c>
      <c r="D11" s="5" t="s">
        <v>71</v>
      </c>
      <c r="E11" s="5" t="s">
        <v>73</v>
      </c>
      <c r="F11" s="5" t="s">
        <v>74</v>
      </c>
      <c r="G11" s="5" t="s">
        <v>75</v>
      </c>
      <c r="K11" s="8" t="s">
        <v>78</v>
      </c>
    </row>
    <row r="12" spans="1:18">
      <c r="A12" s="6" t="s">
        <v>68</v>
      </c>
      <c r="B12" s="7">
        <v>0.1</v>
      </c>
      <c r="C12" s="7">
        <v>0.02</v>
      </c>
      <c r="D12" s="7">
        <v>0.04</v>
      </c>
      <c r="E12" s="7">
        <v>0.03</v>
      </c>
      <c r="F12" s="7">
        <v>0.05</v>
      </c>
      <c r="G12" s="7">
        <v>0.01</v>
      </c>
      <c r="I12" s="6"/>
      <c r="J12" s="6" t="s">
        <v>68</v>
      </c>
      <c r="K12" s="9">
        <v>0.30164757</v>
      </c>
      <c r="M12" s="10"/>
      <c r="N12" s="10"/>
      <c r="O12" s="10"/>
      <c r="P12" s="10"/>
      <c r="Q12" s="10"/>
      <c r="R12" s="10"/>
    </row>
    <row r="13" spans="1:13">
      <c r="A13" s="6" t="s">
        <v>70</v>
      </c>
      <c r="B13" s="7">
        <v>0.02</v>
      </c>
      <c r="C13" s="7">
        <v>0.08</v>
      </c>
      <c r="D13" s="7">
        <v>0.03</v>
      </c>
      <c r="E13" s="7">
        <v>0.02</v>
      </c>
      <c r="F13" s="7">
        <v>0.01</v>
      </c>
      <c r="G13" s="7">
        <v>0.02</v>
      </c>
      <c r="I13" s="6"/>
      <c r="J13" s="6" t="s">
        <v>70</v>
      </c>
      <c r="K13" s="9">
        <v>0.11246114</v>
      </c>
      <c r="M13" s="11"/>
    </row>
    <row r="14" spans="1:13">
      <c r="A14" s="6" t="s">
        <v>71</v>
      </c>
      <c r="B14" s="7">
        <v>0.04</v>
      </c>
      <c r="C14" s="7">
        <v>0.03</v>
      </c>
      <c r="D14" s="7">
        <v>0.12</v>
      </c>
      <c r="E14" s="7">
        <v>0.05</v>
      </c>
      <c r="F14" s="7">
        <v>0.04</v>
      </c>
      <c r="G14" s="7">
        <v>0.01</v>
      </c>
      <c r="I14" s="6"/>
      <c r="J14" s="6" t="s">
        <v>71</v>
      </c>
      <c r="K14" s="9">
        <v>0.1</v>
      </c>
      <c r="M14" s="11"/>
    </row>
    <row r="15" spans="1:11">
      <c r="A15" s="6" t="s">
        <v>73</v>
      </c>
      <c r="B15" s="7">
        <v>0.03</v>
      </c>
      <c r="C15" s="7">
        <v>0.02</v>
      </c>
      <c r="D15" s="7">
        <v>0.05</v>
      </c>
      <c r="E15" s="7">
        <v>0.09</v>
      </c>
      <c r="F15" s="7">
        <v>0.06</v>
      </c>
      <c r="G15" s="7">
        <v>0.02</v>
      </c>
      <c r="I15" s="6"/>
      <c r="J15" s="6" t="s">
        <v>73</v>
      </c>
      <c r="K15" s="9">
        <v>0.15224675</v>
      </c>
    </row>
    <row r="16" spans="1:15">
      <c r="A16" s="6" t="s">
        <v>74</v>
      </c>
      <c r="B16" s="7">
        <v>0.05</v>
      </c>
      <c r="C16" s="7">
        <v>0.01</v>
      </c>
      <c r="D16" s="7">
        <v>0.04</v>
      </c>
      <c r="E16" s="7">
        <v>0.06</v>
      </c>
      <c r="F16" s="7">
        <v>0.25</v>
      </c>
      <c r="G16" s="7">
        <v>0.01</v>
      </c>
      <c r="I16" s="6"/>
      <c r="J16" s="6" t="s">
        <v>74</v>
      </c>
      <c r="K16" s="9">
        <v>0.215064190602728</v>
      </c>
      <c r="M16" s="4"/>
      <c r="N16" s="9"/>
      <c r="O16" s="11"/>
    </row>
    <row r="17" spans="1:11">
      <c r="A17" s="6" t="s">
        <v>75</v>
      </c>
      <c r="B17" s="7">
        <v>0.01</v>
      </c>
      <c r="C17" s="7">
        <v>0.02</v>
      </c>
      <c r="D17" s="7">
        <v>0.01</v>
      </c>
      <c r="E17" s="7">
        <v>0.02</v>
      </c>
      <c r="F17" s="7">
        <v>0.01</v>
      </c>
      <c r="G17" s="7">
        <v>0.02</v>
      </c>
      <c r="I17" s="6"/>
      <c r="J17" s="6" t="s">
        <v>75</v>
      </c>
      <c r="K17" s="9">
        <v>0.118580349397272</v>
      </c>
    </row>
    <row r="18" spans="11:11">
      <c r="K18" s="9"/>
    </row>
    <row r="19" spans="10:11">
      <c r="J19" s="4" t="s">
        <v>79</v>
      </c>
      <c r="K19" s="12">
        <f>SUM(K12:K17)</f>
        <v>1</v>
      </c>
    </row>
    <row r="20" spans="10:11">
      <c r="J20" s="4" t="s">
        <v>80</v>
      </c>
      <c r="K20" s="12" cm="1">
        <f t="array" ref="K20">MMULT(TRANSPOSE(K12:K17),B2:B7)</f>
        <v>0.110429885508491</v>
      </c>
    </row>
    <row r="21" spans="10:13">
      <c r="J21" s="4" t="s">
        <v>81</v>
      </c>
      <c r="K21" s="13" cm="1">
        <f t="array" ref="K21">MMULT(TRANSPOSE(K12:K17),MMULT(B12:G17,K12:K17))</f>
        <v>0.0499880487180768</v>
      </c>
      <c r="L21" s="11" t="s">
        <v>82</v>
      </c>
      <c r="M21" s="11">
        <v>0.05</v>
      </c>
    </row>
    <row r="22" spans="10:14">
      <c r="J22" s="4" t="s">
        <v>83</v>
      </c>
      <c r="K22" s="12" cm="1">
        <f t="array" ref="K22">SQRT(MMULT(TRANSPOSE(K12:K17),MMULT(B12:G17,K12:K17)))</f>
        <v>0.223580072274066</v>
      </c>
      <c r="L22" s="14"/>
      <c r="M22" s="11"/>
      <c r="N22" s="15"/>
    </row>
    <row r="23" spans="10:11">
      <c r="J23" s="4" t="s">
        <v>84</v>
      </c>
      <c r="K23" s="12">
        <v>0.0771</v>
      </c>
    </row>
    <row r="24" spans="11:11">
      <c r="K24" s="12"/>
    </row>
    <row r="25" spans="10:11">
      <c r="J25" s="4" t="s">
        <v>85</v>
      </c>
      <c r="K25" s="16">
        <f>(K20-(K23/12))/K22</f>
        <v>0.465179586224486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Answer Report </vt:lpstr>
      <vt:lpstr>Portofoliu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Valea</dc:creator>
  <cp:lastModifiedBy>Valea</cp:lastModifiedBy>
  <dcterms:created xsi:type="dcterms:W3CDTF">2025-01-30T12:25:00Z</dcterms:created>
  <dcterms:modified xsi:type="dcterms:W3CDTF">2025-01-31T15:28:25Z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D381968F1A2D4151B3D1F849B0F795DA_11</vt:lpwstr>
  </property>
  <property fmtid="{D5CDD505-2E9C-101B-9397-08002B2CF9AE}" pid="3" name="KSOProductBuildVer">
    <vt:lpwstr>1033-12.2.0.19805</vt:lpwstr>
  </property>
</Properties>
</file>