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1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50" i="8"/>
  <c r="D50"/>
  <c r="C26"/>
  <c r="D24"/>
  <c r="H24" s="1"/>
  <c r="D33"/>
  <c r="D22"/>
  <c r="H22" s="1"/>
  <c r="D23"/>
  <c r="H23" s="1"/>
  <c r="D25"/>
  <c r="H25" s="1"/>
  <c r="D21"/>
  <c r="H49"/>
  <c r="D49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C6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/>
  <c r="B18"/>
  <c r="C18"/>
  <c r="D19"/>
  <c r="H19" s="1"/>
  <c r="D20"/>
  <c r="H20" s="1"/>
  <c r="D29"/>
  <c r="H29" s="1"/>
  <c r="G29"/>
  <c r="D30"/>
  <c r="H30" s="1"/>
  <c r="G30"/>
  <c r="D31"/>
  <c r="D32"/>
  <c r="E32"/>
  <c r="F32"/>
  <c r="D34"/>
  <c r="H34" s="1"/>
  <c r="G34"/>
  <c r="D35"/>
  <c r="H35" s="1"/>
  <c r="G35"/>
  <c r="D36"/>
  <c r="G36"/>
  <c r="D37"/>
  <c r="H37" s="1"/>
  <c r="G37"/>
  <c r="D38"/>
  <c r="G38"/>
  <c r="G39"/>
  <c r="H39" s="1"/>
  <c r="B40"/>
  <c r="B46" s="1"/>
  <c r="C40"/>
  <c r="G40"/>
  <c r="H40" s="1"/>
  <c r="D41"/>
  <c r="H41" s="1"/>
  <c r="G41"/>
  <c r="D42"/>
  <c r="H42" s="1"/>
  <c r="G42"/>
  <c r="D43"/>
  <c r="G45"/>
  <c r="H45" s="1"/>
  <c r="C46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D18" i="8" l="1"/>
  <c r="H18" s="1"/>
  <c r="D8"/>
  <c r="H8" s="1"/>
  <c r="D6"/>
  <c r="H6" s="1"/>
  <c r="H38"/>
  <c r="H36"/>
  <c r="D9"/>
  <c r="H9" s="1"/>
  <c r="D7"/>
  <c r="H7" s="1"/>
  <c r="B26"/>
  <c r="H21"/>
  <c r="G78" i="1"/>
  <c r="G79" s="1"/>
  <c r="G32" i="8"/>
  <c r="H32" s="1"/>
  <c r="D46"/>
  <c r="C23" i="4"/>
  <c r="L3" i="1"/>
  <c r="L2"/>
  <c r="D26" i="8" l="1"/>
  <c r="H26"/>
  <c r="L39" i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3" i="8" s="1"/>
  <c r="L54" i="1"/>
  <c r="M54" s="1"/>
  <c r="E33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3" i="8"/>
  <c r="H33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1" i="8"/>
  <c r="F31"/>
  <c r="F46" s="1"/>
  <c r="L81" i="1"/>
  <c r="G31" i="8" l="1"/>
  <c r="E46"/>
  <c r="G46" l="1"/>
  <c r="H31"/>
  <c r="H46" s="1"/>
</calcChain>
</file>

<file path=xl/sharedStrings.xml><?xml version="1.0" encoding="utf-8"?>
<sst xmlns="http://schemas.openxmlformats.org/spreadsheetml/2006/main" count="341" uniqueCount="223">
  <si>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</si>
  <si>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</si>
  <si>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</si>
  <si>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</si>
  <si>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</si>
  <si>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</si>
  <si>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</si>
  <si>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</si>
  <si>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</si>
  <si>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</si>
  <si>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</si>
  <si>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</si>
  <si>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</si>
  <si>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</si>
  <si>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</si>
  <si>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</si>
  <si>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</si>
  <si>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</si>
  <si>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</si>
  <si>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</si>
  <si>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</si>
  <si>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</si>
  <si>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</si>
  <si>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</si>
  <si>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</si>
  <si>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</si>
  <si>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</si>
  <si>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</si>
  <si>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</si>
  <si>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</si>
  <si>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</si>
  <si>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</si>
  <si>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</si>
  <si>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</si>
  <si>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</si>
  <si>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</si>
  <si>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</si>
  <si>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</si>
  <si>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</si>
  <si>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</si>
  <si>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</si>
  <si>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</si>
  <si>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</si>
  <si>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</si>
  <si>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</si>
  <si>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</si>
  <si>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</si>
  <si>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</si>
  <si>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</si>
  <si>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</si>
  <si>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</si>
  <si>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</si>
  <si>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</si>
  <si>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</si>
  <si>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</si>
  <si>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</si>
  <si>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</si>
  <si>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</si>
  <si>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</si>
  <si>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</si>
  <si>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</si>
  <si>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</si>
  <si>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</si>
  <si>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</si>
  <si>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</si>
  <si>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</si>
  <si>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</si>
  <si>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</si>
  <si>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</si>
  <si>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</si>
  <si>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</si>
  <si>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</si>
  <si>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</si>
  <si>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</si>
  <si>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</si>
  <si>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</si>
  <si>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</si>
  <si>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</si>
  <si>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</si>
  <si>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</si>
  <si>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</si>
  <si>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</si>
  <si>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</si>
  <si>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</si>
  <si>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</si>
  <si>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</si>
  <si>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</si>
  <si>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</si>
  <si>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</si>
  <si>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</si>
  <si>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</si>
  <si>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</si>
  <si>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</si>
  <si>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</si>
  <si>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</si>
  <si>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</si>
  <si>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</si>
  <si>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</si>
  <si>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</si>
  <si>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</si>
  <si>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</si>
  <si>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</si>
  <si>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</si>
  <si>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</si>
  <si>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</si>
  <si>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</si>
  <si>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</si>
  <si>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</si>
  <si>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</si>
  <si>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</si>
  <si>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</si>
  <si>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</si>
  <si>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</si>
  <si>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</si>
  <si>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</si>
  <si>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</si>
  <si>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</si>
  <si>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</si>
  <si>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</si>
  <si>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</si>
  <si>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</si>
  <si>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</si>
  <si>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</si>
  <si>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</si>
  <si>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</si>
  <si>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</si>
  <si>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</si>
  <si>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</si>
  <si>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</si>
  <si>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</si>
  <si>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</si>
  <si>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</si>
  <si>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</si>
  <si>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</si>
  <si>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</si>
  <si>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</si>
  <si>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</si>
  <si>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</si>
  <si>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</si>
  <si>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</si>
  <si>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</si>
  <si>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</si>
  <si>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</si>
  <si>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</si>
  <si>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</si>
  <si>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</si>
  <si>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</si>
  <si>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</si>
  <si>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</si>
  <si>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</si>
  <si>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</si>
  <si>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</si>
  <si>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</si>
  <si>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</si>
  <si>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</si>
  <si>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</si>
  <si>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</si>
  <si>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</si>
  <si>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</si>
  <si>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</si>
  <si>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</si>
  <si>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</si>
  <si>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</si>
  <si>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</si>
  <si>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</si>
  <si>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</si>
  <si>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</si>
  <si>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</si>
  <si>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</si>
  <si>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</si>
  <si>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</si>
  <si>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</si>
  <si>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</si>
  <si>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</si>
  <si>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</si>
  <si>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</si>
  <si>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</si>
  <si>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</si>
  <si>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</si>
  <si>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</si>
  <si>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</si>
  <si>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</si>
  <si>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</si>
  <si>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</si>
  <si>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</si>
  <si>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</si>
  <si>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</si>
  <si>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</si>
  <si>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</si>
  <si>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</si>
  <si>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</si>
  <si>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</si>
  <si>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</si>
  <si>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</si>
  <si>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</si>
  <si>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</si>
  <si>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</si>
  <si>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</si>
  <si>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</si>
  <si>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</si>
  <si>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</si>
  <si>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</si>
  <si>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</si>
  <si>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</si>
  <si>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</si>
  <si>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</si>
  <si>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</si>
  <si>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</si>
  <si>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</si>
  <si>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</si>
  <si>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</si>
  <si>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</si>
  <si>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</si>
  <si>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</si>
  <si>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</si>
  <si>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</si>
  <si>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</si>
  <si>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</si>
  <si>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</si>
  <si>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</si>
  <si>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</si>
  <si>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augusztus 17-ei méretre szabás és elvitel 13 óra!</t>
  </si>
  <si>
    <t>augusztus 17-ai elvitel, 21-én visszavinni 100.000.- kaució visszajár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</si>
</sst>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opLeftCell="A51" zoomScale="80" zoomScaleNormal="80" workbookViewId="0">
      <selection activeCell="E65" sqref="E65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72" t="s">
        <v>29</v>
      </c>
      <c r="B1" s="173"/>
      <c r="C1" s="173"/>
      <c r="D1" s="173"/>
      <c r="E1" s="174"/>
      <c r="G1" t="s">
        <v>23</v>
      </c>
      <c r="H1" t="s">
        <v>17</v>
      </c>
      <c r="K1" s="19" t="s">
        <v>34</v>
      </c>
      <c r="L1" s="182">
        <f>L2+L3</f>
        <v>78</v>
      </c>
      <c r="M1" s="182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92"/>
      <c r="D14" s="193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92"/>
      <c r="D15" s="193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72" t="s">
        <v>30</v>
      </c>
      <c r="B17" s="173"/>
      <c r="C17" s="173"/>
      <c r="D17" s="173"/>
      <c r="E17" s="174"/>
      <c r="N17" s="1"/>
    </row>
    <row r="18" spans="1:23">
      <c r="A18" s="13" t="s">
        <v>23</v>
      </c>
      <c r="B18" s="194" t="s">
        <v>3</v>
      </c>
      <c r="C18" s="188"/>
      <c r="D18" s="189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65">
        <f>E18</f>
        <v>77500</v>
      </c>
      <c r="M18" s="199"/>
    </row>
    <row r="19" spans="1:23">
      <c r="A19" s="13" t="s">
        <v>17</v>
      </c>
      <c r="B19" s="195"/>
      <c r="C19" s="183"/>
      <c r="D19" s="190"/>
      <c r="E19" s="14">
        <f>640*310</f>
        <v>198400</v>
      </c>
      <c r="K19" s="15" t="s">
        <v>2</v>
      </c>
      <c r="L19" s="197">
        <f>E19</f>
        <v>198400</v>
      </c>
      <c r="M19" s="198"/>
    </row>
    <row r="20" spans="1:23">
      <c r="A20" s="16" t="s">
        <v>7</v>
      </c>
      <c r="B20" s="196"/>
      <c r="C20" s="191"/>
      <c r="D20" s="190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85" t="s">
        <v>45</v>
      </c>
      <c r="B22" s="186"/>
      <c r="C22" s="186"/>
      <c r="D22" s="186"/>
      <c r="E22" s="187"/>
      <c r="O22" s="2" t="s">
        <v>37</v>
      </c>
      <c r="P22" s="183">
        <f>L1</f>
        <v>78</v>
      </c>
      <c r="Q22" s="184"/>
      <c r="W22" s="1"/>
    </row>
    <row r="23" spans="1:23">
      <c r="A23" s="2" t="s">
        <v>35</v>
      </c>
      <c r="B23" s="182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83">
        <v>1</v>
      </c>
      <c r="Q23" s="184"/>
      <c r="W23" s="1"/>
    </row>
    <row r="24" spans="1:23">
      <c r="A24" s="2" t="s">
        <v>174</v>
      </c>
      <c r="B24" s="182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83">
        <v>9</v>
      </c>
      <c r="Q24" s="184"/>
      <c r="W24" s="1"/>
    </row>
    <row r="25" spans="1:23">
      <c r="A25" s="2" t="s">
        <v>40</v>
      </c>
      <c r="B25" s="182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81"/>
      <c r="Q25" s="181"/>
      <c r="W25" s="1"/>
    </row>
    <row r="26" spans="1:23">
      <c r="A26" s="2" t="s">
        <v>41</v>
      </c>
      <c r="B26" s="182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79"/>
      <c r="Q26" s="180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82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172</v>
      </c>
      <c r="B29" s="182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82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175</v>
      </c>
      <c r="B31" s="182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177</v>
      </c>
      <c r="B32" s="182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176</v>
      </c>
      <c r="B33" s="182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173</v>
      </c>
      <c r="B34" s="182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178</v>
      </c>
      <c r="B35" s="182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179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75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75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76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72" t="s">
        <v>8</v>
      </c>
      <c r="B42" s="173"/>
      <c r="C42" s="173"/>
      <c r="D42" s="173"/>
      <c r="E42" s="174"/>
    </row>
    <row r="43" spans="1:14">
      <c r="A43" s="24" t="s">
        <v>9</v>
      </c>
      <c r="B43" s="177" t="s">
        <v>3</v>
      </c>
      <c r="C43" s="11"/>
      <c r="D43" s="11"/>
      <c r="E43" s="14">
        <v>50000</v>
      </c>
    </row>
    <row r="44" spans="1:14">
      <c r="A44" s="19" t="s">
        <v>14</v>
      </c>
      <c r="B44" s="177"/>
      <c r="C44" s="2"/>
      <c r="D44" s="2"/>
      <c r="E44" s="3">
        <v>27000</v>
      </c>
    </row>
    <row r="45" spans="1:14">
      <c r="A45" s="19" t="s">
        <v>10</v>
      </c>
      <c r="B45" s="177"/>
      <c r="C45" s="2"/>
      <c r="D45" s="2"/>
      <c r="E45" s="3">
        <v>240000</v>
      </c>
    </row>
    <row r="46" spans="1:14">
      <c r="A46" s="19" t="s">
        <v>19</v>
      </c>
      <c r="B46" s="177"/>
      <c r="C46" s="2"/>
      <c r="D46" s="2"/>
      <c r="E46" s="3">
        <v>120000</v>
      </c>
    </row>
    <row r="47" spans="1:14">
      <c r="A47" s="23" t="s">
        <v>11</v>
      </c>
      <c r="B47" s="177"/>
      <c r="C47" s="2"/>
      <c r="D47" s="2"/>
      <c r="E47" s="3">
        <v>169900</v>
      </c>
    </row>
    <row r="48" spans="1:14">
      <c r="A48" s="23" t="s">
        <v>12</v>
      </c>
      <c r="B48" s="177"/>
      <c r="C48" s="2"/>
      <c r="D48" s="2"/>
      <c r="E48" s="3">
        <v>220000</v>
      </c>
    </row>
    <row r="49" spans="1:13">
      <c r="A49" s="23" t="s">
        <v>25</v>
      </c>
      <c r="B49" s="177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78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72" t="s">
        <v>13</v>
      </c>
      <c r="B52" s="173"/>
      <c r="C52" s="173"/>
      <c r="D52" s="173"/>
      <c r="E52" s="174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72" t="s">
        <v>48</v>
      </c>
      <c r="B58" s="173"/>
      <c r="C58" s="173"/>
      <c r="D58" s="173"/>
      <c r="E58" s="174"/>
    </row>
    <row r="59" spans="1:13">
      <c r="A59" s="23" t="s">
        <v>22</v>
      </c>
      <c r="B59" s="175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75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75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207</v>
      </c>
      <c r="B62" s="175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208</v>
      </c>
      <c r="B63" s="175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75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210</v>
      </c>
      <c r="B65" s="175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75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184</v>
      </c>
      <c r="B67" s="175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75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75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75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75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170</v>
      </c>
      <c r="B72" s="175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171</v>
      </c>
      <c r="B73" s="175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181</v>
      </c>
      <c r="B74" s="175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194</v>
      </c>
      <c r="B75" s="175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180</v>
      </c>
      <c r="B76" s="175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182</v>
      </c>
      <c r="B77" s="176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169" t="s">
        <v>81</v>
      </c>
      <c r="L79" s="170"/>
      <c r="M79" s="171"/>
    </row>
    <row r="80" spans="1:13">
      <c r="K80" s="50" t="s">
        <v>4</v>
      </c>
      <c r="L80" s="165">
        <f>M2+L18+M39+M49+M54+M62</f>
        <v>2160680.185897436</v>
      </c>
      <c r="M80" s="166"/>
    </row>
    <row r="81" spans="11:13" ht="15.75" thickBot="1">
      <c r="K81" s="51" t="s">
        <v>2</v>
      </c>
      <c r="L81" s="167">
        <f>M3+L19+M40+M50+M55+M63</f>
        <v>2179412.096153846</v>
      </c>
      <c r="M81" s="168"/>
    </row>
  </sheetData>
  <mergeCells count="28"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  <mergeCell ref="B43:B50"/>
    <mergeCell ref="P26:Q26"/>
    <mergeCell ref="P25:Q25"/>
    <mergeCell ref="A42:E42"/>
    <mergeCell ref="B37:B39"/>
    <mergeCell ref="B28:B35"/>
    <mergeCell ref="L80:M80"/>
    <mergeCell ref="L81:M81"/>
    <mergeCell ref="K79:M79"/>
    <mergeCell ref="A52:E52"/>
    <mergeCell ref="A58:E58"/>
    <mergeCell ref="B59:B7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27" zoomScaleNormal="100" workbookViewId="0">
      <selection activeCell="I32" sqref="I32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13" t="s">
        <v>27</v>
      </c>
      <c r="B1" s="191" t="s">
        <v>191</v>
      </c>
      <c r="C1" s="209"/>
      <c r="D1" s="209"/>
      <c r="E1" s="209"/>
      <c r="F1" s="209"/>
      <c r="G1" s="209"/>
      <c r="H1" s="210"/>
    </row>
    <row r="2" spans="1:8">
      <c r="A2" s="213"/>
      <c r="B2" s="181" t="s">
        <v>26</v>
      </c>
      <c r="C2" s="181"/>
      <c r="D2" s="214" t="s">
        <v>50</v>
      </c>
      <c r="E2" s="181" t="s">
        <v>192</v>
      </c>
      <c r="F2" s="181"/>
      <c r="G2" s="216" t="s">
        <v>50</v>
      </c>
      <c r="H2" s="211" t="s">
        <v>0</v>
      </c>
    </row>
    <row r="3" spans="1:8">
      <c r="A3" s="213"/>
      <c r="B3" s="151" t="s">
        <v>18</v>
      </c>
      <c r="C3" s="151" t="s">
        <v>17</v>
      </c>
      <c r="D3" s="215"/>
      <c r="E3" s="151" t="s">
        <v>18</v>
      </c>
      <c r="F3" s="151" t="s">
        <v>17</v>
      </c>
      <c r="G3" s="217"/>
      <c r="H3" s="211"/>
    </row>
    <row r="4" spans="1:8">
      <c r="A4" s="212" t="s">
        <v>198</v>
      </c>
      <c r="B4" s="212"/>
      <c r="C4" s="212"/>
      <c r="D4" s="212"/>
      <c r="E4" s="212"/>
      <c r="F4" s="212"/>
      <c r="G4" s="212"/>
      <c r="H4" s="212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83" t="s">
        <v>69</v>
      </c>
      <c r="F5" s="200"/>
      <c r="G5" s="184"/>
      <c r="H5" s="145">
        <f t="shared" ref="H5:H20" si="1">D5</f>
        <v>28300</v>
      </c>
    </row>
    <row r="6" spans="1:8">
      <c r="A6" s="9" t="s">
        <v>183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83" t="s">
        <v>69</v>
      </c>
      <c r="F6" s="200"/>
      <c r="G6" s="184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83" t="s">
        <v>69</v>
      </c>
      <c r="F7" s="200"/>
      <c r="G7" s="184"/>
      <c r="H7" s="145">
        <f t="shared" si="1"/>
        <v>20193</v>
      </c>
    </row>
    <row r="8" spans="1:8">
      <c r="A8" s="9" t="s">
        <v>184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83" t="s">
        <v>69</v>
      </c>
      <c r="F8" s="200"/>
      <c r="G8" s="184"/>
      <c r="H8" s="145">
        <f t="shared" si="1"/>
        <v>41910</v>
      </c>
    </row>
    <row r="9" spans="1:8">
      <c r="A9" s="125" t="s">
        <v>170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83" t="s">
        <v>69</v>
      </c>
      <c r="F9" s="200"/>
      <c r="G9" s="184"/>
      <c r="H9" s="145">
        <f t="shared" si="1"/>
        <v>6925</v>
      </c>
    </row>
    <row r="10" spans="1:8">
      <c r="A10" s="9" t="s">
        <v>187</v>
      </c>
      <c r="B10" s="142">
        <v>720</v>
      </c>
      <c r="C10" s="142">
        <v>720</v>
      </c>
      <c r="D10" s="147">
        <f t="shared" si="0"/>
        <v>1440</v>
      </c>
      <c r="E10" s="183" t="s">
        <v>69</v>
      </c>
      <c r="F10" s="200"/>
      <c r="G10" s="184"/>
      <c r="H10" s="145">
        <f t="shared" si="1"/>
        <v>1440</v>
      </c>
    </row>
    <row r="11" spans="1:8" ht="30">
      <c r="A11" s="130" t="s">
        <v>195</v>
      </c>
      <c r="B11" s="142">
        <v>2500</v>
      </c>
      <c r="C11" s="143">
        <v>0</v>
      </c>
      <c r="D11" s="147">
        <f t="shared" si="0"/>
        <v>2500</v>
      </c>
      <c r="E11" s="183" t="s">
        <v>69</v>
      </c>
      <c r="F11" s="200"/>
      <c r="G11" s="184"/>
      <c r="H11" s="145">
        <f t="shared" si="1"/>
        <v>2500</v>
      </c>
    </row>
    <row r="12" spans="1:8">
      <c r="A12" s="9" t="s">
        <v>196</v>
      </c>
      <c r="B12" s="142">
        <v>1500</v>
      </c>
      <c r="C12" s="143">
        <v>0</v>
      </c>
      <c r="D12" s="147">
        <f t="shared" si="0"/>
        <v>1500</v>
      </c>
      <c r="E12" s="183" t="s">
        <v>69</v>
      </c>
      <c r="F12" s="200"/>
      <c r="G12" s="184"/>
      <c r="H12" s="145">
        <f t="shared" si="1"/>
        <v>1500</v>
      </c>
    </row>
    <row r="13" spans="1:8">
      <c r="A13" s="9" t="s">
        <v>193</v>
      </c>
      <c r="B13" s="142">
        <v>14995</v>
      </c>
      <c r="C13" s="143">
        <v>0</v>
      </c>
      <c r="D13" s="147">
        <f t="shared" si="0"/>
        <v>14995</v>
      </c>
      <c r="E13" s="204" t="s">
        <v>69</v>
      </c>
      <c r="F13" s="205"/>
      <c r="G13" s="206"/>
      <c r="H13" s="145">
        <f t="shared" si="1"/>
        <v>14995</v>
      </c>
    </row>
    <row r="14" spans="1:8">
      <c r="A14" s="9" t="s">
        <v>185</v>
      </c>
      <c r="B14" s="142">
        <v>24900</v>
      </c>
      <c r="C14" s="148">
        <v>0</v>
      </c>
      <c r="D14" s="147">
        <f t="shared" si="0"/>
        <v>24900</v>
      </c>
      <c r="E14" s="183" t="s">
        <v>69</v>
      </c>
      <c r="F14" s="200"/>
      <c r="G14" s="184"/>
      <c r="H14" s="145">
        <f t="shared" si="1"/>
        <v>24900</v>
      </c>
    </row>
    <row r="15" spans="1:8">
      <c r="A15" s="9" t="s">
        <v>186</v>
      </c>
      <c r="B15" s="142">
        <v>28088</v>
      </c>
      <c r="C15" s="148">
        <v>0</v>
      </c>
      <c r="D15" s="147">
        <f t="shared" si="0"/>
        <v>28088</v>
      </c>
      <c r="E15" s="183" t="s">
        <v>69</v>
      </c>
      <c r="F15" s="200"/>
      <c r="G15" s="184"/>
      <c r="H15" s="145">
        <f t="shared" si="1"/>
        <v>28088</v>
      </c>
    </row>
    <row r="16" spans="1:8">
      <c r="A16" s="9" t="s">
        <v>180</v>
      </c>
      <c r="B16" s="142">
        <v>3239</v>
      </c>
      <c r="C16" s="148">
        <v>0</v>
      </c>
      <c r="D16" s="147">
        <f t="shared" si="0"/>
        <v>3239</v>
      </c>
      <c r="E16" s="183" t="s">
        <v>69</v>
      </c>
      <c r="F16" s="200"/>
      <c r="G16" s="184"/>
      <c r="H16" s="145">
        <f t="shared" si="1"/>
        <v>3239</v>
      </c>
    </row>
    <row r="17" spans="1:9">
      <c r="A17" s="9" t="s">
        <v>188</v>
      </c>
      <c r="B17" s="142">
        <v>2700</v>
      </c>
      <c r="C17" s="148">
        <v>0</v>
      </c>
      <c r="D17" s="147">
        <f t="shared" si="0"/>
        <v>2700</v>
      </c>
      <c r="E17" s="183" t="s">
        <v>69</v>
      </c>
      <c r="F17" s="200"/>
      <c r="G17" s="184"/>
      <c r="H17" s="145">
        <f t="shared" si="1"/>
        <v>2700</v>
      </c>
    </row>
    <row r="18" spans="1:9">
      <c r="A18" s="90" t="s">
        <v>189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83" t="s">
        <v>69</v>
      </c>
      <c r="F18" s="200"/>
      <c r="G18" s="184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207" t="s">
        <v>69</v>
      </c>
      <c r="F19" s="207"/>
      <c r="G19" s="207"/>
      <c r="H19" s="145">
        <f t="shared" si="1"/>
        <v>2950</v>
      </c>
    </row>
    <row r="20" spans="1:9">
      <c r="A20" s="9" t="s">
        <v>190</v>
      </c>
      <c r="B20" s="143">
        <v>0</v>
      </c>
      <c r="C20" s="142">
        <v>149970</v>
      </c>
      <c r="D20" s="142">
        <f>C20</f>
        <v>149970</v>
      </c>
      <c r="E20" s="207" t="s">
        <v>69</v>
      </c>
      <c r="F20" s="207"/>
      <c r="G20" s="207"/>
      <c r="H20" s="145">
        <f t="shared" si="1"/>
        <v>149970</v>
      </c>
    </row>
    <row r="21" spans="1:9">
      <c r="A21" s="9" t="s">
        <v>213</v>
      </c>
      <c r="B21" s="143">
        <v>0</v>
      </c>
      <c r="C21" s="142">
        <v>31980</v>
      </c>
      <c r="D21" s="142">
        <f>C21</f>
        <v>31980</v>
      </c>
      <c r="E21" s="208" t="s">
        <v>69</v>
      </c>
      <c r="F21" s="208"/>
      <c r="G21" s="208"/>
      <c r="H21" s="145">
        <f>D21</f>
        <v>31980</v>
      </c>
    </row>
    <row r="22" spans="1:9">
      <c r="A22" s="9" t="s">
        <v>219</v>
      </c>
      <c r="B22" s="143">
        <v>0</v>
      </c>
      <c r="C22" s="142">
        <v>38700</v>
      </c>
      <c r="D22" s="142">
        <f t="shared" ref="D22:D25" si="2">C22</f>
        <v>38700</v>
      </c>
      <c r="E22" s="208" t="s">
        <v>69</v>
      </c>
      <c r="F22" s="208"/>
      <c r="G22" s="208"/>
      <c r="H22" s="145">
        <f t="shared" ref="H22:H25" si="3">D22</f>
        <v>38700</v>
      </c>
    </row>
    <row r="23" spans="1:9">
      <c r="A23" s="9" t="s">
        <v>214</v>
      </c>
      <c r="B23" s="143">
        <v>0</v>
      </c>
      <c r="C23" s="142">
        <v>19990</v>
      </c>
      <c r="D23" s="142">
        <f t="shared" si="2"/>
        <v>19990</v>
      </c>
      <c r="E23" s="208" t="s">
        <v>69</v>
      </c>
      <c r="F23" s="208"/>
      <c r="G23" s="208"/>
      <c r="H23" s="145">
        <f t="shared" si="3"/>
        <v>19990</v>
      </c>
    </row>
    <row r="24" spans="1:9" ht="30">
      <c r="A24" s="163" t="s">
        <v>220</v>
      </c>
      <c r="B24" s="162">
        <v>0</v>
      </c>
      <c r="C24" s="161">
        <v>13480</v>
      </c>
      <c r="D24" s="142">
        <f t="shared" si="2"/>
        <v>13480</v>
      </c>
      <c r="E24" s="208" t="s">
        <v>69</v>
      </c>
      <c r="F24" s="208"/>
      <c r="G24" s="208"/>
      <c r="H24" s="145">
        <f t="shared" si="3"/>
        <v>13480</v>
      </c>
    </row>
    <row r="25" spans="1:9" ht="15.75" thickBot="1">
      <c r="A25" s="159" t="s">
        <v>215</v>
      </c>
      <c r="B25" s="156"/>
      <c r="C25" s="157"/>
      <c r="D25" s="154">
        <f t="shared" si="2"/>
        <v>0</v>
      </c>
      <c r="E25" s="208" t="s">
        <v>69</v>
      </c>
      <c r="F25" s="208"/>
      <c r="G25" s="208"/>
      <c r="H25" s="155">
        <f t="shared" si="3"/>
        <v>0</v>
      </c>
    </row>
    <row r="26" spans="1:9" ht="15.75" thickBot="1">
      <c r="A26" s="127" t="s">
        <v>7</v>
      </c>
      <c r="B26" s="146">
        <f>SUM(B5:B25)</f>
        <v>249919</v>
      </c>
      <c r="C26" s="146">
        <f>SUM(C5:C25)</f>
        <v>426117</v>
      </c>
      <c r="D26" s="146">
        <f>SUM(D5:D25)</f>
        <v>676036</v>
      </c>
      <c r="E26" s="201" t="s">
        <v>69</v>
      </c>
      <c r="F26" s="202"/>
      <c r="G26" s="203"/>
      <c r="H26" s="141">
        <f>SUM(H5:H25)</f>
        <v>676036</v>
      </c>
    </row>
    <row r="27" spans="1:9">
      <c r="A27" s="131"/>
      <c r="B27" s="132"/>
      <c r="C27" s="132"/>
      <c r="D27" s="132"/>
      <c r="E27" s="133"/>
      <c r="F27" s="133"/>
      <c r="G27" s="133"/>
      <c r="H27" s="132"/>
    </row>
    <row r="28" spans="1:9">
      <c r="A28" s="212" t="s">
        <v>199</v>
      </c>
      <c r="B28" s="212"/>
      <c r="C28" s="212"/>
      <c r="D28" s="212"/>
      <c r="E28" s="212"/>
      <c r="F28" s="212"/>
      <c r="G28" s="212"/>
      <c r="H28" s="212"/>
    </row>
    <row r="29" spans="1:9">
      <c r="A29" s="2" t="s">
        <v>197</v>
      </c>
      <c r="B29" s="142">
        <v>15000</v>
      </c>
      <c r="C29" s="143">
        <v>0</v>
      </c>
      <c r="D29" s="142">
        <f t="shared" ref="D29:D38" si="4">SUM(B29:C29)</f>
        <v>15000</v>
      </c>
      <c r="E29" s="120">
        <v>15000</v>
      </c>
      <c r="F29" s="124">
        <v>0</v>
      </c>
      <c r="G29" s="120">
        <f t="shared" ref="G29:G42" si="5">SUM(E29:F29)</f>
        <v>15000</v>
      </c>
      <c r="H29" s="120">
        <f>D29+G29</f>
        <v>30000</v>
      </c>
      <c r="I29" s="134" t="s">
        <v>221</v>
      </c>
    </row>
    <row r="30" spans="1:9">
      <c r="A30" s="2" t="s">
        <v>21</v>
      </c>
      <c r="B30" s="142">
        <v>100000</v>
      </c>
      <c r="C30" s="143">
        <v>0</v>
      </c>
      <c r="D30" s="142">
        <f t="shared" si="4"/>
        <v>100000</v>
      </c>
      <c r="E30" s="120">
        <v>190000</v>
      </c>
      <c r="F30" s="124">
        <v>0</v>
      </c>
      <c r="G30" s="120">
        <f t="shared" si="5"/>
        <v>190000</v>
      </c>
      <c r="H30" s="123">
        <f>D30+G30</f>
        <v>290000</v>
      </c>
      <c r="I30" s="134" t="s">
        <v>222</v>
      </c>
    </row>
    <row r="31" spans="1:9">
      <c r="A31" s="90" t="s">
        <v>200</v>
      </c>
      <c r="B31" s="144">
        <v>100000</v>
      </c>
      <c r="C31" s="144">
        <v>100000</v>
      </c>
      <c r="D31" s="144">
        <f t="shared" si="4"/>
        <v>200000</v>
      </c>
      <c r="E31" s="120">
        <f>TERVEZETT!M2-B31</f>
        <v>989995.18589743599</v>
      </c>
      <c r="F31" s="120">
        <f>TERVEZETT!M3-C31</f>
        <v>898827.09615384613</v>
      </c>
      <c r="G31" s="123">
        <f t="shared" si="5"/>
        <v>1888822.282051282</v>
      </c>
      <c r="H31" s="123">
        <f>D31+G31</f>
        <v>2088822.282051282</v>
      </c>
    </row>
    <row r="32" spans="1:9">
      <c r="A32" s="2" t="s">
        <v>201</v>
      </c>
      <c r="B32" s="124">
        <v>0</v>
      </c>
      <c r="C32" s="124">
        <v>0</v>
      </c>
      <c r="D32" s="124">
        <f t="shared" si="4"/>
        <v>0</v>
      </c>
      <c r="E32" s="120">
        <f>TERVEZETT!L18</f>
        <v>77500</v>
      </c>
      <c r="F32" s="120">
        <f>TERVEZETT!L19</f>
        <v>198400</v>
      </c>
      <c r="G32" s="120">
        <f t="shared" si="5"/>
        <v>275900</v>
      </c>
      <c r="H32" s="120">
        <f>G32</f>
        <v>275900</v>
      </c>
    </row>
    <row r="33" spans="1:10">
      <c r="A33" s="90" t="s">
        <v>137</v>
      </c>
      <c r="B33" s="160"/>
      <c r="C33" s="144">
        <v>220000</v>
      </c>
      <c r="D33" s="144">
        <f t="shared" si="4"/>
        <v>220000</v>
      </c>
      <c r="E33" s="120">
        <f>TERVEZETT!M54</f>
        <v>222750</v>
      </c>
      <c r="F33" s="120">
        <f>TERVEZETT!M55</f>
        <v>211750</v>
      </c>
      <c r="G33" s="120">
        <f t="shared" si="5"/>
        <v>434500</v>
      </c>
      <c r="H33" s="120">
        <f>G33</f>
        <v>434500</v>
      </c>
    </row>
    <row r="34" spans="1:10">
      <c r="A34" s="2" t="s">
        <v>202</v>
      </c>
      <c r="B34" s="144">
        <v>5000</v>
      </c>
      <c r="C34" s="144">
        <v>5000</v>
      </c>
      <c r="D34" s="144">
        <f t="shared" si="4"/>
        <v>10000</v>
      </c>
      <c r="E34" s="119">
        <v>20000</v>
      </c>
      <c r="F34" s="119">
        <v>20000</v>
      </c>
      <c r="G34" s="119">
        <f t="shared" si="5"/>
        <v>40000</v>
      </c>
      <c r="H34" s="123">
        <f t="shared" ref="H34:H42" si="6">D34+G34</f>
        <v>50000</v>
      </c>
    </row>
    <row r="35" spans="1:10">
      <c r="A35" s="2" t="s">
        <v>203</v>
      </c>
      <c r="B35" s="144">
        <v>10000</v>
      </c>
      <c r="C35" s="144">
        <v>10000</v>
      </c>
      <c r="D35" s="144">
        <f t="shared" si="4"/>
        <v>20000</v>
      </c>
      <c r="E35" s="119">
        <v>110000</v>
      </c>
      <c r="F35" s="119">
        <v>110000</v>
      </c>
      <c r="G35" s="119">
        <f t="shared" si="5"/>
        <v>220000</v>
      </c>
      <c r="H35" s="123">
        <f t="shared" si="6"/>
        <v>240000</v>
      </c>
    </row>
    <row r="36" spans="1:10">
      <c r="A36" s="9" t="s">
        <v>204</v>
      </c>
      <c r="B36" s="144">
        <v>15000</v>
      </c>
      <c r="C36" s="144">
        <v>15000</v>
      </c>
      <c r="D36" s="144">
        <f t="shared" si="4"/>
        <v>30000</v>
      </c>
      <c r="E36" s="119">
        <v>45000</v>
      </c>
      <c r="F36" s="119">
        <v>45000</v>
      </c>
      <c r="G36" s="119">
        <f t="shared" si="5"/>
        <v>90000</v>
      </c>
      <c r="H36" s="119">
        <f t="shared" si="6"/>
        <v>120000</v>
      </c>
    </row>
    <row r="37" spans="1:10">
      <c r="A37" s="2" t="s">
        <v>205</v>
      </c>
      <c r="B37" s="144">
        <v>15000</v>
      </c>
      <c r="C37" s="144">
        <v>15000</v>
      </c>
      <c r="D37" s="144">
        <f t="shared" si="4"/>
        <v>30000</v>
      </c>
      <c r="E37" s="119">
        <v>69950</v>
      </c>
      <c r="F37" s="119">
        <v>69950</v>
      </c>
      <c r="G37" s="119">
        <f t="shared" si="5"/>
        <v>139900</v>
      </c>
      <c r="H37" s="123">
        <f t="shared" si="6"/>
        <v>169900</v>
      </c>
    </row>
    <row r="38" spans="1:10">
      <c r="A38" s="138" t="s">
        <v>206</v>
      </c>
      <c r="B38" s="144">
        <v>10000</v>
      </c>
      <c r="C38" s="144">
        <v>10000</v>
      </c>
      <c r="D38" s="144">
        <f t="shared" si="4"/>
        <v>20000</v>
      </c>
      <c r="E38" s="119">
        <v>100000</v>
      </c>
      <c r="F38" s="119">
        <v>100000</v>
      </c>
      <c r="G38" s="119">
        <f t="shared" si="5"/>
        <v>200000</v>
      </c>
      <c r="H38" s="119">
        <f t="shared" si="6"/>
        <v>220000</v>
      </c>
    </row>
    <row r="39" spans="1:10">
      <c r="A39" s="9" t="s">
        <v>127</v>
      </c>
      <c r="B39" s="142">
        <v>7500</v>
      </c>
      <c r="C39" s="142">
        <v>7500</v>
      </c>
      <c r="D39" s="142">
        <v>15000</v>
      </c>
      <c r="E39" s="120">
        <v>32500</v>
      </c>
      <c r="F39" s="120">
        <v>32500</v>
      </c>
      <c r="G39" s="120">
        <f t="shared" si="5"/>
        <v>65000</v>
      </c>
      <c r="H39" s="120">
        <f t="shared" si="6"/>
        <v>80000</v>
      </c>
    </row>
    <row r="40" spans="1:10">
      <c r="A40" s="9" t="s">
        <v>166</v>
      </c>
      <c r="B40" s="145">
        <f>D40/2</f>
        <v>70000</v>
      </c>
      <c r="C40" s="145">
        <f>D40/2</f>
        <v>70000</v>
      </c>
      <c r="D40" s="145">
        <v>140000</v>
      </c>
      <c r="E40" s="118">
        <v>66800</v>
      </c>
      <c r="F40" s="118">
        <v>66800</v>
      </c>
      <c r="G40" s="118">
        <f t="shared" si="5"/>
        <v>133600</v>
      </c>
      <c r="H40" s="118">
        <f t="shared" si="6"/>
        <v>273600</v>
      </c>
    </row>
    <row r="41" spans="1:10">
      <c r="A41" s="158" t="s">
        <v>14</v>
      </c>
      <c r="B41" s="124">
        <v>0</v>
      </c>
      <c r="C41" s="124">
        <v>0</v>
      </c>
      <c r="D41" s="124">
        <f>SUM(B41:C41)</f>
        <v>0</v>
      </c>
      <c r="E41" s="118">
        <v>13500</v>
      </c>
      <c r="F41" s="118">
        <v>13500</v>
      </c>
      <c r="G41" s="118">
        <f t="shared" si="5"/>
        <v>27000</v>
      </c>
      <c r="H41" s="118">
        <f t="shared" si="6"/>
        <v>27000</v>
      </c>
    </row>
    <row r="42" spans="1:10">
      <c r="A42" s="138" t="s">
        <v>25</v>
      </c>
      <c r="B42" s="124">
        <v>0</v>
      </c>
      <c r="C42" s="124">
        <v>0</v>
      </c>
      <c r="D42" s="124">
        <f>SUM(B42:C42)</f>
        <v>0</v>
      </c>
      <c r="E42" s="118">
        <v>61500</v>
      </c>
      <c r="F42" s="118">
        <v>61500</v>
      </c>
      <c r="G42" s="118">
        <f t="shared" si="5"/>
        <v>123000</v>
      </c>
      <c r="H42" s="118">
        <f t="shared" si="6"/>
        <v>123000</v>
      </c>
    </row>
    <row r="43" spans="1:10">
      <c r="A43" s="121" t="s">
        <v>207</v>
      </c>
      <c r="B43" s="145">
        <v>20000</v>
      </c>
      <c r="C43" s="145"/>
      <c r="D43" s="145">
        <f>SUM(B43:C43)</f>
        <v>20000</v>
      </c>
      <c r="E43" s="2"/>
      <c r="F43" s="2"/>
      <c r="G43" s="2"/>
      <c r="H43" s="2"/>
    </row>
    <row r="44" spans="1:10">
      <c r="A44" s="121" t="s">
        <v>208</v>
      </c>
      <c r="B44" s="124"/>
      <c r="C44" s="124"/>
      <c r="D44" s="124"/>
      <c r="E44" s="118"/>
      <c r="F44" s="118"/>
      <c r="G44" s="118"/>
      <c r="H44" s="118"/>
    </row>
    <row r="45" spans="1:10" ht="15.75" thickBot="1">
      <c r="A45" s="150" t="s">
        <v>209</v>
      </c>
      <c r="B45" s="126"/>
      <c r="C45" s="126"/>
      <c r="D45" s="126"/>
      <c r="E45" s="136">
        <v>15000</v>
      </c>
      <c r="F45" s="136">
        <v>10000</v>
      </c>
      <c r="G45" s="136">
        <f>SUM(E45:F45)</f>
        <v>25000</v>
      </c>
      <c r="H45" s="136">
        <f>G45</f>
        <v>25000</v>
      </c>
    </row>
    <row r="46" spans="1:10" ht="15.75" thickBot="1">
      <c r="A46" s="137" t="s">
        <v>7</v>
      </c>
      <c r="B46" s="128">
        <f t="shared" ref="B46:H46" si="7">SUM(B29:B45)</f>
        <v>367500</v>
      </c>
      <c r="C46" s="128">
        <f t="shared" si="7"/>
        <v>452500</v>
      </c>
      <c r="D46" s="128">
        <f t="shared" si="7"/>
        <v>820000</v>
      </c>
      <c r="E46" s="128">
        <f t="shared" si="7"/>
        <v>2029495.185897436</v>
      </c>
      <c r="F46" s="128">
        <f t="shared" si="7"/>
        <v>1838227.096153846</v>
      </c>
      <c r="G46" s="128">
        <f t="shared" si="7"/>
        <v>3867722.282051282</v>
      </c>
      <c r="H46" s="129">
        <f t="shared" si="7"/>
        <v>4447722.282051282</v>
      </c>
      <c r="I46" s="149"/>
      <c r="J46" s="6"/>
    </row>
    <row r="48" spans="1:10">
      <c r="A48" s="212" t="s">
        <v>211</v>
      </c>
      <c r="B48" s="212"/>
      <c r="C48" s="212"/>
      <c r="D48" s="212"/>
      <c r="E48" s="212"/>
      <c r="F48" s="212"/>
      <c r="G48" s="212"/>
      <c r="H48" s="212"/>
    </row>
    <row r="49" spans="1:8">
      <c r="A49" s="2" t="s">
        <v>212</v>
      </c>
      <c r="B49" s="145">
        <v>91480</v>
      </c>
      <c r="C49" s="145">
        <v>91480</v>
      </c>
      <c r="D49" s="145">
        <f>SUM(B49:C49)</f>
        <v>182960</v>
      </c>
      <c r="E49" s="208" t="s">
        <v>69</v>
      </c>
      <c r="F49" s="208"/>
      <c r="G49" s="208"/>
      <c r="H49" s="145">
        <f>D49+G49</f>
        <v>182960</v>
      </c>
    </row>
    <row r="50" spans="1:8">
      <c r="A50" s="2" t="s">
        <v>217</v>
      </c>
      <c r="B50" s="145">
        <v>2075</v>
      </c>
      <c r="C50" s="164">
        <v>0</v>
      </c>
      <c r="D50" s="145">
        <f>SUM(B50:C50)</f>
        <v>2075</v>
      </c>
      <c r="E50" s="208" t="s">
        <v>69</v>
      </c>
      <c r="F50" s="208"/>
      <c r="G50" s="208"/>
      <c r="H50" s="145">
        <f>D50+G50</f>
        <v>2075</v>
      </c>
    </row>
    <row r="51" spans="1:8">
      <c r="A51" s="9" t="s">
        <v>218</v>
      </c>
      <c r="B51" s="2"/>
      <c r="C51" s="2"/>
      <c r="D51" s="2"/>
      <c r="E51" s="2"/>
      <c r="F51" s="2"/>
      <c r="G51" s="2"/>
      <c r="H51" s="2"/>
    </row>
  </sheetData>
  <mergeCells count="34">
    <mergeCell ref="E49:G49"/>
    <mergeCell ref="E50:G50"/>
    <mergeCell ref="A48:H48"/>
    <mergeCell ref="E21:G21"/>
    <mergeCell ref="E22:G22"/>
    <mergeCell ref="E23:G23"/>
    <mergeCell ref="E25:G25"/>
    <mergeCell ref="A28:H28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8:G8"/>
    <mergeCell ref="E26:G26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O9" sqref="O9"/>
    </sheetView>
  </sheetViews>
  <sheetFormatPr defaultRowHeight="15"/>
  <sheetData>
    <row r="1" spans="1:18" ht="16.5" thickTop="1" thickBot="1">
      <c r="A1" s="225" t="s">
        <v>82</v>
      </c>
      <c r="B1" s="225"/>
      <c r="C1" s="226"/>
      <c r="D1" s="181" t="s">
        <v>83</v>
      </c>
      <c r="E1" s="181"/>
      <c r="F1" s="181"/>
      <c r="G1" s="191"/>
      <c r="H1" s="229" t="s">
        <v>113</v>
      </c>
      <c r="J1" s="230" t="s">
        <v>82</v>
      </c>
      <c r="K1" s="231"/>
      <c r="L1" s="232"/>
      <c r="M1" s="191" t="s">
        <v>83</v>
      </c>
      <c r="N1" s="209"/>
      <c r="O1" s="209"/>
      <c r="P1" s="210"/>
      <c r="Q1" s="218" t="s">
        <v>113</v>
      </c>
    </row>
    <row r="2" spans="1:18" ht="16.5" thickTop="1" thickBot="1">
      <c r="A2" s="227"/>
      <c r="B2" s="227"/>
      <c r="C2" s="228"/>
      <c r="D2" s="79" t="s">
        <v>84</v>
      </c>
      <c r="E2" s="79" t="s">
        <v>85</v>
      </c>
      <c r="F2" s="79" t="s">
        <v>86</v>
      </c>
      <c r="G2" s="80" t="s">
        <v>87</v>
      </c>
      <c r="H2" s="229"/>
      <c r="J2" s="233"/>
      <c r="K2" s="227"/>
      <c r="L2" s="228"/>
      <c r="M2" s="79" t="s">
        <v>84</v>
      </c>
      <c r="N2" s="79" t="s">
        <v>85</v>
      </c>
      <c r="O2" s="79" t="s">
        <v>86</v>
      </c>
      <c r="P2" s="79" t="s">
        <v>87</v>
      </c>
      <c r="Q2" s="219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20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21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91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24" t="s">
        <v>15</v>
      </c>
      <c r="B22" s="224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22" t="s">
        <v>15</v>
      </c>
      <c r="K22" s="223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10" sqref="F10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34" t="s">
        <v>159</v>
      </c>
      <c r="B10" s="115" t="s">
        <v>69</v>
      </c>
      <c r="C10" s="2" t="s">
        <v>160</v>
      </c>
      <c r="D10" s="2" t="s">
        <v>216</v>
      </c>
    </row>
    <row r="11" spans="1:4">
      <c r="A11" s="235"/>
      <c r="B11" s="115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2017-07-18T09:24:33Z</dcterms:modified>
</cp:coreProperties>
</file>