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Progect Manager\Home work\"/>
    </mc:Choice>
  </mc:AlternateContent>
  <xr:revisionPtr revIDLastSave="0" documentId="13_ncr:1_{882E13A0-1FE7-4128-8141-E1050E66DEC0}" xr6:coauthVersionLast="47" xr6:coauthVersionMax="47" xr10:uidLastSave="{00000000-0000-0000-0000-000000000000}"/>
  <bookViews>
    <workbookView xWindow="132" yWindow="564" windowWidth="10560" windowHeight="11676" xr2:uid="{00000000-000D-0000-FFFF-FFFF00000000}"/>
  </bookViews>
  <sheets>
    <sheet name="CF та P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E6" i="1"/>
  <c r="D6" i="1"/>
  <c r="C6" i="1"/>
  <c r="L6" i="1"/>
  <c r="L10" i="1"/>
  <c r="L9" i="1"/>
  <c r="C11" i="1"/>
  <c r="D11" i="1"/>
  <c r="E11" i="1"/>
  <c r="E12" i="1" s="1"/>
  <c r="F11" i="1"/>
  <c r="G11" i="1"/>
  <c r="H11" i="1"/>
  <c r="I11" i="1"/>
  <c r="J11" i="1"/>
  <c r="J12" i="1" s="1"/>
  <c r="K11" i="1"/>
  <c r="C12" i="1"/>
  <c r="D12" i="1"/>
  <c r="F12" i="1"/>
  <c r="G12" i="1"/>
  <c r="H12" i="1"/>
  <c r="I12" i="1"/>
  <c r="K12" i="1"/>
  <c r="L4" i="1"/>
  <c r="L3" i="1"/>
  <c r="J5" i="1"/>
  <c r="K2" i="1" s="1"/>
  <c r="K5" i="1" s="1"/>
  <c r="J2" i="1"/>
  <c r="B5" i="1"/>
  <c r="B6" i="1" s="1"/>
  <c r="B11" i="1"/>
  <c r="B12" i="1" s="1"/>
  <c r="L11" i="1" l="1"/>
  <c r="L12" i="1" s="1"/>
  <c r="C2" i="1"/>
  <c r="C5" i="1" s="1"/>
  <c r="D2" i="1"/>
  <c r="D5" i="1" s="1"/>
  <c r="L5" i="1"/>
  <c r="E2" i="1" l="1"/>
  <c r="E5" i="1" s="1"/>
  <c r="F2" i="1" l="1"/>
  <c r="F5" i="1" s="1"/>
  <c r="G2" i="1" l="1"/>
  <c r="G5" i="1" s="1"/>
  <c r="H2" i="1" l="1"/>
  <c r="H5" i="1" s="1"/>
  <c r="I2" i="1" l="1"/>
  <c r="I5" i="1" s="1"/>
</calcChain>
</file>

<file path=xl/sharedStrings.xml><?xml version="1.0" encoding="utf-8"?>
<sst xmlns="http://schemas.openxmlformats.org/spreadsheetml/2006/main" count="33" uniqueCount="22">
  <si>
    <t>CF (грошовий потік)</t>
  </si>
  <si>
    <t>лютий</t>
  </si>
  <si>
    <t>березень</t>
  </si>
  <si>
    <t>квітень</t>
  </si>
  <si>
    <t>травень</t>
  </si>
  <si>
    <t>червень</t>
  </si>
  <si>
    <t xml:space="preserve"> липень</t>
  </si>
  <si>
    <t xml:space="preserve"> серпень </t>
  </si>
  <si>
    <t>вересень</t>
  </si>
  <si>
    <t>Надходження (від замовника)</t>
  </si>
  <si>
    <t>P&amp;L (прибуток/збиток)</t>
  </si>
  <si>
    <t>Дохід (від виконаних послуг)</t>
  </si>
  <si>
    <t>Витрати (собівартість послуг)</t>
  </si>
  <si>
    <t>Результат (прибуток від продажу)</t>
  </si>
  <si>
    <t>% прибутковості (Результат/Надходження)</t>
  </si>
  <si>
    <t xml:space="preserve">Разом </t>
  </si>
  <si>
    <t xml:space="preserve">Кошти на початок періоду </t>
  </si>
  <si>
    <t>Результат на кінець періоду  (Чистий рух грошей)</t>
  </si>
  <si>
    <t>Видатки (оплата заробітної плати та обладнання)</t>
  </si>
  <si>
    <t>% прибутковості (Результат/Дохід)</t>
  </si>
  <si>
    <t>жовтень</t>
  </si>
  <si>
    <t>листопад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</si>
</sst>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0" fontId="1" fillId="3" borderId="2" xfId="0" applyFont="1" applyFill="1" applyBorder="1"/>
    <xf numFmtId="0" fontId="1" fillId="3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10" xfId="0" applyFill="1" applyBorder="1"/>
    <xf numFmtId="0" fontId="1" fillId="3" borderId="11" xfId="0" applyFont="1" applyFill="1" applyBorder="1"/>
    <xf numFmtId="2" fontId="1" fillId="0" borderId="12" xfId="0" applyNumberFormat="1" applyFont="1" applyBorder="1"/>
    <xf numFmtId="0" fontId="1" fillId="2" borderId="14" xfId="0" applyFont="1" applyFill="1" applyBorder="1" applyAlignment="1">
      <alignment horizontal="center"/>
    </xf>
    <xf numFmtId="1" fontId="1" fillId="0" borderId="9" xfId="0" applyNumberFormat="1" applyFont="1" applyBorder="1"/>
    <xf numFmtId="0" fontId="1" fillId="0" borderId="12" xfId="0" applyFont="1" applyBorder="1"/>
    <xf numFmtId="1" fontId="0" fillId="0" borderId="1" xfId="0" applyNumberFormat="1" applyBorder="1"/>
    <xf numFmtId="0" fontId="1" fillId="0" borderId="13" xfId="0" applyFont="1" applyBorder="1"/>
    <xf numFmtId="0" fontId="1" fillId="3" borderId="15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0" fillId="3" borderId="19" xfId="0" applyFill="1" applyBorder="1"/>
    <xf numFmtId="1" fontId="0" fillId="0" borderId="20" xfId="0" applyNumberFormat="1" applyBorder="1"/>
    <xf numFmtId="1" fontId="1" fillId="0" borderId="21" xfId="0" applyNumberFormat="1" applyFont="1" applyBorder="1"/>
    <xf numFmtId="2" fontId="2" fillId="0" borderId="4" xfId="0" applyNumberFormat="1" applyFont="1" applyBorder="1"/>
    <xf numFmtId="2" fontId="2" fillId="0" borderId="13" xfId="0" applyNumberFormat="1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D1" workbookViewId="0">
      <selection activeCell="A8" sqref="A8"/>
    </sheetView>
  </sheetViews>
  <sheetFormatPr defaultRowHeight="14.4" x14ac:dyDescent="0.3"/>
  <cols>
    <col min="1" max="1" width="45" customWidth="1"/>
    <col min="2" max="2" width="9.109375" customWidth="1"/>
  </cols>
  <sheetData>
    <row r="1" spans="1:12" ht="15" thickBot="1" x14ac:dyDescent="0.3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20</v>
      </c>
      <c r="K1" s="19" t="s">
        <v>21</v>
      </c>
      <c r="L1" s="20" t="s">
        <v>15</v>
      </c>
    </row>
    <row r="2" spans="1:12" x14ac:dyDescent="0.3">
      <c r="A2" s="5" t="s">
        <v>16</v>
      </c>
      <c r="B2" s="21">
        <v>0</v>
      </c>
      <c r="C2" s="21">
        <f>B5</f>
        <v>1760</v>
      </c>
      <c r="D2" s="21">
        <f>C5</f>
        <v>2824</v>
      </c>
      <c r="E2" s="21">
        <f>D5</f>
        <v>4840</v>
      </c>
      <c r="F2" s="21">
        <f>E5</f>
        <v>2144</v>
      </c>
      <c r="G2" s="21">
        <f t="shared" ref="G2:I2" si="0">F5</f>
        <v>2650</v>
      </c>
      <c r="H2" s="21">
        <f t="shared" si="0"/>
        <v>2244</v>
      </c>
      <c r="I2" s="21">
        <f t="shared" si="0"/>
        <v>4590</v>
      </c>
      <c r="J2" s="21">
        <f t="shared" ref="J2" si="1">I5</f>
        <v>7560</v>
      </c>
      <c r="K2" s="21">
        <f t="shared" ref="K2" si="2">J5</f>
        <v>9896</v>
      </c>
      <c r="L2" s="22"/>
    </row>
    <row r="3" spans="1:12" x14ac:dyDescent="0.3">
      <c r="A3" s="8" t="s">
        <v>9</v>
      </c>
      <c r="B3" s="15">
        <v>4000</v>
      </c>
      <c r="C3" s="15">
        <v>6000</v>
      </c>
      <c r="D3" s="15">
        <v>6000</v>
      </c>
      <c r="E3" s="15">
        <v>7000</v>
      </c>
      <c r="F3" s="15">
        <v>7000</v>
      </c>
      <c r="G3" s="15">
        <v>7000</v>
      </c>
      <c r="H3" s="15">
        <v>7000</v>
      </c>
      <c r="I3" s="15">
        <v>7000</v>
      </c>
      <c r="J3" s="15">
        <v>7000</v>
      </c>
      <c r="K3" s="15">
        <v>8000</v>
      </c>
      <c r="L3" s="13">
        <f>SUM(B3:K3)</f>
        <v>66000</v>
      </c>
    </row>
    <row r="4" spans="1:12" ht="15" thickBot="1" x14ac:dyDescent="0.35">
      <c r="A4" s="23" t="s">
        <v>18</v>
      </c>
      <c r="B4" s="24">
        <v>2240</v>
      </c>
      <c r="C4" s="24">
        <v>4936</v>
      </c>
      <c r="D4" s="24">
        <v>3984</v>
      </c>
      <c r="E4" s="24">
        <v>9696</v>
      </c>
      <c r="F4" s="24">
        <v>6494</v>
      </c>
      <c r="G4" s="24">
        <v>7406</v>
      </c>
      <c r="H4" s="24">
        <v>4654</v>
      </c>
      <c r="I4" s="24">
        <v>4030</v>
      </c>
      <c r="J4" s="24">
        <v>4664</v>
      </c>
      <c r="K4" s="24">
        <v>672</v>
      </c>
      <c r="L4" s="25">
        <f>SUM(B4:K4)</f>
        <v>48776</v>
      </c>
    </row>
    <row r="5" spans="1:12" ht="15" thickBot="1" x14ac:dyDescent="0.35">
      <c r="A5" s="10" t="s">
        <v>17</v>
      </c>
      <c r="B5" s="14">
        <f>B3-B4</f>
        <v>1760</v>
      </c>
      <c r="C5" s="14">
        <f>C2+C3-C4</f>
        <v>2824</v>
      </c>
      <c r="D5" s="14">
        <f>D2+D3-D4</f>
        <v>4840</v>
      </c>
      <c r="E5" s="14">
        <f>E2+E3-E4</f>
        <v>2144</v>
      </c>
      <c r="F5" s="14">
        <f t="shared" ref="F5:H5" si="3">F2+F3-F4</f>
        <v>2650</v>
      </c>
      <c r="G5" s="14">
        <f t="shared" si="3"/>
        <v>2244</v>
      </c>
      <c r="H5" s="14">
        <f t="shared" si="3"/>
        <v>4590</v>
      </c>
      <c r="I5" s="14">
        <f>I2+I3-I4</f>
        <v>7560</v>
      </c>
      <c r="J5" s="14">
        <f t="shared" ref="J5:K5" si="4">J2+J3-J4</f>
        <v>9896</v>
      </c>
      <c r="K5" s="14">
        <f t="shared" si="4"/>
        <v>17224</v>
      </c>
      <c r="L5" s="16">
        <f t="shared" ref="L5" si="5">L3-L4</f>
        <v>17224</v>
      </c>
    </row>
    <row r="6" spans="1:12" ht="15" thickBot="1" x14ac:dyDescent="0.35">
      <c r="A6" s="4" t="s">
        <v>14</v>
      </c>
      <c r="B6" s="3">
        <f>B5/B3*100</f>
        <v>44</v>
      </c>
      <c r="C6" s="3">
        <f>C5/(C3+C2)*100</f>
        <v>36.391752577319586</v>
      </c>
      <c r="D6" s="3">
        <f>D5/(D3+D2)*100</f>
        <v>54.850407978241158</v>
      </c>
      <c r="E6" s="3">
        <f>E5/(E3+E2)*100</f>
        <v>18.108108108108109</v>
      </c>
      <c r="F6" s="3">
        <f t="shared" ref="F6:K6" si="6">F5/(F3+F2)*100</f>
        <v>28.980752405949257</v>
      </c>
      <c r="G6" s="3">
        <f t="shared" si="6"/>
        <v>23.253886010362695</v>
      </c>
      <c r="H6" s="3">
        <f t="shared" si="6"/>
        <v>49.653829511034189</v>
      </c>
      <c r="I6" s="3">
        <f t="shared" si="6"/>
        <v>65.228645383951672</v>
      </c>
      <c r="J6" s="3">
        <f t="shared" si="6"/>
        <v>67.967032967032964</v>
      </c>
      <c r="K6" s="3">
        <f t="shared" si="6"/>
        <v>96.244970943227543</v>
      </c>
      <c r="L6" s="26">
        <f>L5/L3*100</f>
        <v>26.096969696969698</v>
      </c>
    </row>
    <row r="7" spans="1:12" ht="15" thickBot="1" x14ac:dyDescent="0.35"/>
    <row r="8" spans="1:12" x14ac:dyDescent="0.3">
      <c r="A8" s="5" t="s">
        <v>10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12" t="s">
        <v>20</v>
      </c>
      <c r="K8" s="12" t="s">
        <v>21</v>
      </c>
      <c r="L8" s="7" t="s">
        <v>15</v>
      </c>
    </row>
    <row r="9" spans="1:12" x14ac:dyDescent="0.3">
      <c r="A9" s="8" t="s">
        <v>11</v>
      </c>
      <c r="B9" s="15">
        <v>4000</v>
      </c>
      <c r="C9" s="15">
        <v>6000</v>
      </c>
      <c r="D9" s="15">
        <v>6000</v>
      </c>
      <c r="E9" s="15">
        <v>7000</v>
      </c>
      <c r="F9" s="15">
        <v>7000</v>
      </c>
      <c r="G9" s="15">
        <v>7000</v>
      </c>
      <c r="H9" s="15">
        <v>7000</v>
      </c>
      <c r="I9" s="15">
        <v>7000</v>
      </c>
      <c r="J9" s="15">
        <v>7000</v>
      </c>
      <c r="K9" s="15">
        <v>8000</v>
      </c>
      <c r="L9" s="13">
        <f>SUM(B9:K9)</f>
        <v>66000</v>
      </c>
    </row>
    <row r="10" spans="1:12" ht="15" thickBot="1" x14ac:dyDescent="0.35">
      <c r="A10" s="9" t="s">
        <v>12</v>
      </c>
      <c r="B10" s="24">
        <v>2240</v>
      </c>
      <c r="C10" s="24">
        <v>4936</v>
      </c>
      <c r="D10" s="24">
        <v>3984</v>
      </c>
      <c r="E10" s="24">
        <v>9696</v>
      </c>
      <c r="F10" s="24">
        <v>6494</v>
      </c>
      <c r="G10" s="24">
        <v>7406</v>
      </c>
      <c r="H10" s="24">
        <v>4654</v>
      </c>
      <c r="I10" s="24">
        <v>4030</v>
      </c>
      <c r="J10" s="24">
        <v>4664</v>
      </c>
      <c r="K10" s="24">
        <v>672</v>
      </c>
      <c r="L10" s="13">
        <f>SUM(B10:K10)</f>
        <v>48776</v>
      </c>
    </row>
    <row r="11" spans="1:12" ht="15" thickBot="1" x14ac:dyDescent="0.35">
      <c r="A11" s="4" t="s">
        <v>13</v>
      </c>
      <c r="B11" s="1">
        <f>B9-B10</f>
        <v>1760</v>
      </c>
      <c r="C11" s="1">
        <f t="shared" ref="C11:K11" si="7">C9-C10</f>
        <v>1064</v>
      </c>
      <c r="D11" s="1">
        <f t="shared" si="7"/>
        <v>2016</v>
      </c>
      <c r="E11" s="1">
        <f t="shared" si="7"/>
        <v>-2696</v>
      </c>
      <c r="F11" s="1">
        <f t="shared" si="7"/>
        <v>506</v>
      </c>
      <c r="G11" s="1">
        <f t="shared" si="7"/>
        <v>-406</v>
      </c>
      <c r="H11" s="1">
        <f t="shared" si="7"/>
        <v>2346</v>
      </c>
      <c r="I11" s="1">
        <f t="shared" si="7"/>
        <v>2970</v>
      </c>
      <c r="J11" s="1">
        <f t="shared" si="7"/>
        <v>2336</v>
      </c>
      <c r="K11" s="1">
        <f t="shared" si="7"/>
        <v>7328</v>
      </c>
      <c r="L11" s="2">
        <f>L9-L10</f>
        <v>17224</v>
      </c>
    </row>
    <row r="12" spans="1:12" ht="15" thickBot="1" x14ac:dyDescent="0.35">
      <c r="A12" s="10" t="s">
        <v>19</v>
      </c>
      <c r="B12" s="11">
        <f>B11/B9*100</f>
        <v>44</v>
      </c>
      <c r="C12" s="11">
        <f t="shared" ref="C12:K12" si="8">C11/C9*100</f>
        <v>17.733333333333334</v>
      </c>
      <c r="D12" s="11">
        <f t="shared" si="8"/>
        <v>33.6</v>
      </c>
      <c r="E12" s="11">
        <f t="shared" si="8"/>
        <v>-38.514285714285712</v>
      </c>
      <c r="F12" s="11">
        <f t="shared" si="8"/>
        <v>7.2285714285714286</v>
      </c>
      <c r="G12" s="11">
        <f t="shared" si="8"/>
        <v>-5.8000000000000007</v>
      </c>
      <c r="H12" s="11">
        <f t="shared" si="8"/>
        <v>33.514285714285712</v>
      </c>
      <c r="I12" s="11">
        <f t="shared" si="8"/>
        <v>42.428571428571423</v>
      </c>
      <c r="J12" s="11">
        <f t="shared" si="8"/>
        <v>33.371428571428574</v>
      </c>
      <c r="K12" s="11">
        <f t="shared" si="8"/>
        <v>91.600000000000009</v>
      </c>
      <c r="L12" s="27">
        <f t="shared" ref="L12" si="9">L11/L9*100</f>
        <v>26.096969696969698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CF та 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Vizniuk</dc:creator>
  <cp:lastModifiedBy>valentyna.vizniuk@gmail.com</cp:lastModifiedBy>
  <dcterms:created xsi:type="dcterms:W3CDTF">2015-06-05T18:17:20Z</dcterms:created>
  <dcterms:modified xsi:type="dcterms:W3CDTF">2024-03-24T17:43:03Z</dcterms:modified>
</cp:coreProperties>
</file>