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Sippo/Desktop/Applied statistics/"/>
    </mc:Choice>
  </mc:AlternateContent>
  <xr:revisionPtr revIDLastSave="0" documentId="13_ncr:1_{3BD5B9C5-07D6-324A-88D7-789B3724F4DF}" xr6:coauthVersionLast="45" xr6:coauthVersionMax="45" xr10:uidLastSave="{00000000-0000-0000-0000-000000000000}"/>
  <bookViews>
    <workbookView xWindow="47280" yWindow="11080" windowWidth="24900" windowHeight="15540" activeTab="2" xr2:uid="{7A0A077D-78E8-4C41-8E15-28901160EB7C}"/>
  </bookViews>
  <sheets>
    <sheet name="Raw Pendulum" sheetId="2" r:id="rId1"/>
    <sheet name="Raw Incline" sheetId="1" r:id="rId2"/>
    <sheet name="Pendulum L" sheetId="5" r:id="rId3"/>
    <sheet name="Pendulum T" sheetId="9" r:id="rId4"/>
    <sheet name="Incline Angles" sheetId="6" r:id="rId5"/>
    <sheet name="Incline Gate locations" sheetId="3" r:id="rId6"/>
    <sheet name="Incline Widths" sheetId="8" r:id="rId7"/>
    <sheet name="Incline Trigonometry measures" sheetId="4" r:id="rId8"/>
  </sheets>
  <definedNames>
    <definedName name="_xlnm._FilterDatabase" localSheetId="2" hidden="1">'Pendulum L'!$A$1:$D$16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2" i="6" l="1"/>
  <c r="J11" i="6"/>
  <c r="J10" i="6"/>
  <c r="J3" i="6"/>
  <c r="D10" i="6"/>
  <c r="D3" i="6"/>
  <c r="D4" i="6"/>
  <c r="D2" i="6"/>
  <c r="D17" i="1" l="1"/>
  <c r="C25" i="1"/>
  <c r="C29" i="1"/>
  <c r="D29" i="1"/>
  <c r="E29" i="1"/>
  <c r="E21" i="1"/>
  <c r="D21" i="1"/>
  <c r="C21" i="1"/>
  <c r="F3" i="1"/>
  <c r="F11" i="1"/>
</calcChain>
</file>

<file path=xl/sharedStrings.xml><?xml version="1.0" encoding="utf-8"?>
<sst xmlns="http://schemas.openxmlformats.org/spreadsheetml/2006/main" count="223" uniqueCount="95">
  <si>
    <t>A5</t>
  </si>
  <si>
    <t>A4</t>
  </si>
  <si>
    <t>A3</t>
  </si>
  <si>
    <t>A2</t>
  </si>
  <si>
    <t>A1</t>
  </si>
  <si>
    <t>V</t>
  </si>
  <si>
    <t>P</t>
  </si>
  <si>
    <t>S</t>
  </si>
  <si>
    <t>mm large ball, accuracy +- 0.1mm</t>
  </si>
  <si>
    <t>mm small ball, accuracy +- 0.1mm</t>
  </si>
  <si>
    <t>Triangle</t>
  </si>
  <si>
    <t>Bottom</t>
  </si>
  <si>
    <t>Gates</t>
  </si>
  <si>
    <t>Height</t>
  </si>
  <si>
    <t>First side</t>
  </si>
  <si>
    <t>Second side</t>
  </si>
  <si>
    <t>Inner width</t>
  </si>
  <si>
    <t>mm</t>
  </si>
  <si>
    <t>cm</t>
  </si>
  <si>
    <t>degrees</t>
  </si>
  <si>
    <t>first part of rail</t>
  </si>
  <si>
    <t>other part of rail</t>
  </si>
  <si>
    <t>Angle of slope with big tool</t>
  </si>
  <si>
    <t>We used board number 4</t>
  </si>
  <si>
    <t>Angle of slope with small tool</t>
  </si>
  <si>
    <t>Angle of table with small tool</t>
  </si>
  <si>
    <t>Angle of table with large tool</t>
  </si>
  <si>
    <t>Measurer</t>
  </si>
  <si>
    <t>Victor</t>
  </si>
  <si>
    <t>Peiyan</t>
  </si>
  <si>
    <t>Sippo</t>
  </si>
  <si>
    <t>Lenght 2nd part</t>
  </si>
  <si>
    <t>Length [cm]</t>
  </si>
  <si>
    <t>Gate A1 [cm]</t>
  </si>
  <si>
    <t>Gate A2 [cm]</t>
  </si>
  <si>
    <t>Gate A3 [cm]</t>
  </si>
  <si>
    <t>Height [cm]</t>
  </si>
  <si>
    <t>Measurements used to obtain trigonometric value of theta</t>
  </si>
  <si>
    <t>Length string 1 (tape) [cm]</t>
  </si>
  <si>
    <t>Length string 2 (tape) [cm]</t>
  </si>
  <si>
    <t>Error</t>
  </si>
  <si>
    <t>Weight L (caliper) [mm]</t>
  </si>
  <si>
    <t>Hook L mm</t>
  </si>
  <si>
    <t>Hook L [mm]</t>
  </si>
  <si>
    <t>Mass L (caliper) [mm]</t>
  </si>
  <si>
    <t>Gonio norm</t>
  </si>
  <si>
    <t>Gonio rev</t>
  </si>
  <si>
    <t>Angle of table with small goniometer</t>
  </si>
  <si>
    <t>Angle of the slope with small goniometer</t>
  </si>
  <si>
    <t>Angle of slope with large goniometer</t>
  </si>
  <si>
    <t>Angle of the table with large goniometer</t>
  </si>
  <si>
    <t>Small ball</t>
  </si>
  <si>
    <t>Large ball</t>
  </si>
  <si>
    <t xml:space="preserve">Ball </t>
  </si>
  <si>
    <t>Width [mm]</t>
  </si>
  <si>
    <t>Error [mm]</t>
  </si>
  <si>
    <t>First measure [mm]</t>
  </si>
  <si>
    <t>Second measure [mm]</t>
  </si>
  <si>
    <t>Measures of the balls taken with a caliper</t>
  </si>
  <si>
    <t xml:space="preserve">Measures of the two parts of the wire in the pendulum </t>
  </si>
  <si>
    <t>Error for both [mm]</t>
  </si>
  <si>
    <t>Measures of the hook taken with a caliper</t>
  </si>
  <si>
    <t>Measures of the mass taken with a caliper</t>
  </si>
  <si>
    <t>Locations on the measure for each of the gates</t>
  </si>
  <si>
    <t>Measures of the width of the rail from two different locations</t>
  </si>
  <si>
    <t>Base [cm]</t>
  </si>
  <si>
    <t>Measures of intervals in the movement of the pendulum. Note that the start time might be different, but in the calculations only differences between the measurements count so this is not an issue.</t>
  </si>
  <si>
    <t>Peiyuan</t>
  </si>
  <si>
    <t>Period 1</t>
  </si>
  <si>
    <t>Period 2</t>
  </si>
  <si>
    <t>Period 3</t>
  </si>
  <si>
    <t>Period 4</t>
  </si>
  <si>
    <t>Period 5</t>
  </si>
  <si>
    <t>Period 6</t>
  </si>
  <si>
    <t>Period 7</t>
  </si>
  <si>
    <t>Period 8</t>
  </si>
  <si>
    <t>Period 9</t>
  </si>
  <si>
    <t>Period 10</t>
  </si>
  <si>
    <t>Period 11</t>
  </si>
  <si>
    <t>Period 12</t>
  </si>
  <si>
    <t>Period 13</t>
  </si>
  <si>
    <t>Period 14</t>
  </si>
  <si>
    <t>Period 15</t>
  </si>
  <si>
    <t>Period 16</t>
  </si>
  <si>
    <t>Period 17</t>
  </si>
  <si>
    <t>Period 18</t>
  </si>
  <si>
    <t>Period 19</t>
  </si>
  <si>
    <t>Period 20</t>
  </si>
  <si>
    <t>Period 21</t>
  </si>
  <si>
    <t>Measurement 1</t>
  </si>
  <si>
    <t>Measurement 2</t>
  </si>
  <si>
    <t>Measurement 3</t>
  </si>
  <si>
    <t>Measurement 4</t>
  </si>
  <si>
    <t>Measurement by person</t>
  </si>
  <si>
    <t>Note all measurers got the same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</si>
</sst>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Calibri"/>
      <family val="2"/>
      <scheme val="minor"/>
    </font>
    <font>
      <sz val="12"/>
      <color theme="1"/>
      <name val="Helvetica Neue"/>
      <family val="2"/>
    </font>
    <font>
      <b/>
      <sz val="12"/>
      <color theme="1"/>
      <name val="Calibri"/>
      <family val="2"/>
      <scheme val="minor"/>
    </font>
    <font>
      <b/>
      <sz val="12"/>
      <color rgb="FF000000"/>
      <name val="Arial"/>
      <family val="2"/>
    </font>
    <font>
      <sz val="12"/>
      <color theme="1"/>
      <name val="Arial"/>
      <family val="2"/>
    </font>
    <font>
      <sz val="12"/>
      <color rgb="FF000000"/>
      <name val="Arial"/>
      <family val="2"/>
    </font>
    <font>
      <sz val="8"/>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2" fillId="0" borderId="0" xfId="0" quotePrefix="1" applyFont="1"/>
    <xf numFmtId="2" fontId="0" fillId="0" borderId="0" xfId="0" applyNumberFormat="1"/>
    <xf numFmtId="164" fontId="0" fillId="0" borderId="0" xfId="0" applyNumberFormat="1"/>
    <xf numFmtId="0" fontId="0" fillId="0" borderId="0" xfId="0" applyFont="1"/>
    <xf numFmtId="0" fontId="3" fillId="0" borderId="0" xfId="0" applyFont="1" applyFill="1" applyBorder="1"/>
    <xf numFmtId="0" fontId="4" fillId="0" borderId="0" xfId="0" applyFont="1" applyFill="1" applyBorder="1"/>
    <xf numFmtId="0" fontId="5" fillId="0" borderId="0" xfId="0" applyFont="1" applyFill="1" applyBorder="1"/>
    <xf numFmtId="0" fontId="0" fillId="0" borderId="0" xfId="0" applyBorder="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02017-1BB7-6C44-A408-F76DA609310F}">
  <dimension ref="A1:J16"/>
  <sheetViews>
    <sheetView workbookViewId="0">
      <selection activeCell="F11" sqref="F11"/>
    </sheetView>
  </sheetViews>
  <sheetFormatPr baseColWidth="10" defaultRowHeight="16" x14ac:dyDescent="0.2"/>
  <cols>
    <col min="3" max="3" width="14" bestFit="1" customWidth="1"/>
    <col min="4" max="4" width="19.33203125" bestFit="1" customWidth="1"/>
    <col min="6" max="6" width="21.1640625" bestFit="1" customWidth="1"/>
  </cols>
  <sheetData>
    <row r="1" spans="1:10" x14ac:dyDescent="0.2">
      <c r="A1" s="2" t="s">
        <v>27</v>
      </c>
      <c r="B1" s="2" t="s">
        <v>32</v>
      </c>
      <c r="C1" s="3" t="s">
        <v>31</v>
      </c>
      <c r="D1" s="2" t="s">
        <v>40</v>
      </c>
      <c r="F1" s="2" t="s">
        <v>41</v>
      </c>
      <c r="G1" s="2" t="s">
        <v>40</v>
      </c>
      <c r="I1" s="2" t="s">
        <v>42</v>
      </c>
    </row>
    <row r="2" spans="1:10" x14ac:dyDescent="0.2">
      <c r="A2" t="s">
        <v>28</v>
      </c>
      <c r="B2" s="4">
        <v>180</v>
      </c>
      <c r="C2" s="4">
        <v>6.7</v>
      </c>
      <c r="D2">
        <v>0.05</v>
      </c>
      <c r="F2" s="4">
        <v>34.5</v>
      </c>
      <c r="G2" s="4">
        <v>0.05</v>
      </c>
      <c r="I2" s="4">
        <v>11.6</v>
      </c>
      <c r="J2" s="4">
        <v>0.05</v>
      </c>
    </row>
    <row r="3" spans="1:10" x14ac:dyDescent="0.2">
      <c r="A3" t="s">
        <v>29</v>
      </c>
      <c r="B3" s="4">
        <v>179.8</v>
      </c>
      <c r="C3" s="4">
        <v>6.95</v>
      </c>
      <c r="D3">
        <v>0.05</v>
      </c>
      <c r="F3" s="4">
        <v>35.35</v>
      </c>
      <c r="G3" s="4">
        <v>0.05</v>
      </c>
      <c r="I3" s="4">
        <v>11.4</v>
      </c>
      <c r="J3" s="4">
        <v>0.05</v>
      </c>
    </row>
    <row r="4" spans="1:10" x14ac:dyDescent="0.2">
      <c r="A4" t="s">
        <v>28</v>
      </c>
      <c r="B4" s="4">
        <v>179.8</v>
      </c>
      <c r="C4" s="4">
        <v>6.65</v>
      </c>
      <c r="D4">
        <v>0.05</v>
      </c>
      <c r="F4" s="4">
        <v>34.6</v>
      </c>
      <c r="G4" s="4">
        <v>0.05</v>
      </c>
      <c r="I4" s="4">
        <v>11.65</v>
      </c>
      <c r="J4" s="4">
        <v>0.05</v>
      </c>
    </row>
    <row r="5" spans="1:10" x14ac:dyDescent="0.2">
      <c r="A5" t="s">
        <v>29</v>
      </c>
      <c r="B5" s="4">
        <v>179.75</v>
      </c>
      <c r="C5" s="4">
        <v>7</v>
      </c>
      <c r="D5">
        <v>0.05</v>
      </c>
    </row>
    <row r="6" spans="1:10" x14ac:dyDescent="0.2">
      <c r="A6" t="s">
        <v>28</v>
      </c>
      <c r="B6" s="4">
        <v>179.9</v>
      </c>
      <c r="C6" s="4">
        <v>6.7</v>
      </c>
      <c r="D6">
        <v>0.05</v>
      </c>
    </row>
    <row r="7" spans="1:10" x14ac:dyDescent="0.2">
      <c r="A7" t="s">
        <v>29</v>
      </c>
      <c r="B7" s="4">
        <v>179.9</v>
      </c>
      <c r="C7" s="4">
        <v>6.85</v>
      </c>
      <c r="D7">
        <v>0.05</v>
      </c>
    </row>
    <row r="8" spans="1:10" x14ac:dyDescent="0.2">
      <c r="A8" t="s">
        <v>28</v>
      </c>
      <c r="B8" s="4">
        <v>180.1</v>
      </c>
      <c r="C8" s="4">
        <v>6.85</v>
      </c>
      <c r="D8">
        <v>0.05</v>
      </c>
    </row>
    <row r="9" spans="1:10" x14ac:dyDescent="0.2">
      <c r="A9" t="s">
        <v>28</v>
      </c>
      <c r="B9" s="4">
        <v>180</v>
      </c>
      <c r="C9" s="4">
        <v>7.05</v>
      </c>
      <c r="D9">
        <v>0.05</v>
      </c>
    </row>
    <row r="10" spans="1:10" x14ac:dyDescent="0.2">
      <c r="A10" t="s">
        <v>30</v>
      </c>
      <c r="B10" s="4">
        <v>180.35</v>
      </c>
      <c r="C10" s="4">
        <v>6.9</v>
      </c>
      <c r="D10">
        <v>0.05</v>
      </c>
    </row>
    <row r="11" spans="1:10" x14ac:dyDescent="0.2">
      <c r="A11" t="s">
        <v>29</v>
      </c>
      <c r="B11" s="4">
        <v>180.2</v>
      </c>
      <c r="C11" s="4">
        <v>6.93</v>
      </c>
      <c r="D11">
        <v>0.05</v>
      </c>
    </row>
    <row r="12" spans="1:10" x14ac:dyDescent="0.2">
      <c r="A12" t="s">
        <v>30</v>
      </c>
      <c r="B12" s="4">
        <v>179.95</v>
      </c>
      <c r="C12" s="4">
        <v>6.95</v>
      </c>
      <c r="D12">
        <v>0.05</v>
      </c>
    </row>
    <row r="13" spans="1:10" x14ac:dyDescent="0.2">
      <c r="A13" t="s">
        <v>29</v>
      </c>
      <c r="B13" s="4">
        <v>180.3</v>
      </c>
      <c r="C13" s="4">
        <v>6.89</v>
      </c>
      <c r="D13">
        <v>0.05</v>
      </c>
    </row>
    <row r="14" spans="1:10" x14ac:dyDescent="0.2">
      <c r="A14" t="s">
        <v>30</v>
      </c>
      <c r="B14" s="4">
        <v>180.5</v>
      </c>
      <c r="C14" s="4">
        <v>6.85</v>
      </c>
      <c r="D14">
        <v>0.05</v>
      </c>
    </row>
    <row r="15" spans="1:10" x14ac:dyDescent="0.2">
      <c r="A15" t="s">
        <v>30</v>
      </c>
      <c r="B15" s="4">
        <v>181</v>
      </c>
      <c r="C15" s="4">
        <v>6.9</v>
      </c>
      <c r="D15">
        <v>0.05</v>
      </c>
    </row>
    <row r="16" spans="1:10" x14ac:dyDescent="0.2">
      <c r="A16" t="s">
        <v>30</v>
      </c>
      <c r="B16" s="4">
        <v>181.5</v>
      </c>
      <c r="C16" s="4">
        <v>6.85</v>
      </c>
      <c r="D16">
        <v>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D6945-1BE5-C545-8C0B-FCDAA66B7CB6}">
  <dimension ref="A1:H33"/>
  <sheetViews>
    <sheetView workbookViewId="0">
      <selection activeCell="C31" sqref="C31:E31"/>
    </sheetView>
  </sheetViews>
  <sheetFormatPr baseColWidth="10" defaultRowHeight="16" x14ac:dyDescent="0.2"/>
  <cols>
    <col min="1" max="1" width="26" bestFit="1" customWidth="1"/>
    <col min="2" max="2" width="14.6640625" bestFit="1" customWidth="1"/>
  </cols>
  <sheetData>
    <row r="1" spans="1:8" x14ac:dyDescent="0.2">
      <c r="A1" t="s">
        <v>23</v>
      </c>
    </row>
    <row r="3" spans="1:8" x14ac:dyDescent="0.2">
      <c r="A3" t="s">
        <v>12</v>
      </c>
      <c r="C3" t="s">
        <v>5</v>
      </c>
      <c r="D3" t="s">
        <v>6</v>
      </c>
      <c r="E3" t="s">
        <v>7</v>
      </c>
      <c r="F3">
        <f>+-0.05</f>
        <v>-0.05</v>
      </c>
    </row>
    <row r="4" spans="1:8" x14ac:dyDescent="0.2">
      <c r="B4" t="s">
        <v>0</v>
      </c>
      <c r="C4">
        <v>19.71</v>
      </c>
      <c r="D4">
        <v>19.75</v>
      </c>
      <c r="E4">
        <v>19.75</v>
      </c>
      <c r="F4" t="s">
        <v>18</v>
      </c>
      <c r="G4" s="1">
        <v>11.9</v>
      </c>
      <c r="H4" t="s">
        <v>9</v>
      </c>
    </row>
    <row r="5" spans="1:8" x14ac:dyDescent="0.2">
      <c r="B5" t="s">
        <v>1</v>
      </c>
      <c r="C5">
        <v>32.78</v>
      </c>
      <c r="D5">
        <v>32.79</v>
      </c>
      <c r="E5">
        <v>32.85</v>
      </c>
      <c r="G5" s="1">
        <v>18.8</v>
      </c>
      <c r="H5" t="s">
        <v>8</v>
      </c>
    </row>
    <row r="6" spans="1:8" x14ac:dyDescent="0.2">
      <c r="B6" t="s">
        <v>2</v>
      </c>
      <c r="C6">
        <v>45.8</v>
      </c>
      <c r="D6">
        <v>45.82</v>
      </c>
      <c r="E6">
        <v>45.75</v>
      </c>
    </row>
    <row r="7" spans="1:8" x14ac:dyDescent="0.2">
      <c r="B7" t="s">
        <v>3</v>
      </c>
      <c r="C7">
        <v>58.85</v>
      </c>
      <c r="D7">
        <v>58.83</v>
      </c>
      <c r="E7">
        <v>58.85</v>
      </c>
    </row>
    <row r="8" spans="1:8" x14ac:dyDescent="0.2">
      <c r="B8" t="s">
        <v>4</v>
      </c>
      <c r="C8">
        <v>71.849999999999994</v>
      </c>
      <c r="D8">
        <v>71.849999999999994</v>
      </c>
      <c r="E8">
        <v>71.75</v>
      </c>
    </row>
    <row r="11" spans="1:8" x14ac:dyDescent="0.2">
      <c r="A11" t="s">
        <v>10</v>
      </c>
      <c r="C11" t="s">
        <v>5</v>
      </c>
      <c r="D11" t="s">
        <v>6</v>
      </c>
      <c r="E11" t="s">
        <v>7</v>
      </c>
      <c r="F11">
        <f>+-0.05</f>
        <v>-0.05</v>
      </c>
    </row>
    <row r="12" spans="1:8" x14ac:dyDescent="0.2">
      <c r="B12" t="s">
        <v>11</v>
      </c>
      <c r="C12">
        <v>88.89</v>
      </c>
      <c r="D12">
        <v>88.9</v>
      </c>
      <c r="E12">
        <v>88.9</v>
      </c>
      <c r="F12" t="s">
        <v>18</v>
      </c>
    </row>
    <row r="13" spans="1:8" x14ac:dyDescent="0.2">
      <c r="B13" t="s">
        <v>13</v>
      </c>
      <c r="C13">
        <v>22.2</v>
      </c>
      <c r="D13">
        <v>22.2</v>
      </c>
      <c r="E13">
        <v>22.3</v>
      </c>
    </row>
    <row r="14" spans="1:8" x14ac:dyDescent="0.2">
      <c r="E14">
        <v>22.2</v>
      </c>
    </row>
    <row r="15" spans="1:8" x14ac:dyDescent="0.2">
      <c r="A15" t="s">
        <v>26</v>
      </c>
      <c r="C15" t="s">
        <v>5</v>
      </c>
      <c r="D15" t="s">
        <v>6</v>
      </c>
      <c r="E15" t="s">
        <v>7</v>
      </c>
    </row>
    <row r="16" spans="1:8" x14ac:dyDescent="0.2">
      <c r="B16" t="s">
        <v>14</v>
      </c>
      <c r="C16">
        <v>89.8</v>
      </c>
      <c r="D16">
        <v>90</v>
      </c>
      <c r="E16">
        <v>89.5</v>
      </c>
      <c r="F16" t="s">
        <v>19</v>
      </c>
    </row>
    <row r="17" spans="1:6" x14ac:dyDescent="0.2">
      <c r="B17" t="s">
        <v>15</v>
      </c>
      <c r="C17">
        <v>90.1</v>
      </c>
      <c r="D17">
        <f>180-89.8</f>
        <v>90.2</v>
      </c>
      <c r="E17">
        <v>90</v>
      </c>
    </row>
    <row r="19" spans="1:6" x14ac:dyDescent="0.2">
      <c r="A19" t="s">
        <v>25</v>
      </c>
      <c r="C19" t="s">
        <v>5</v>
      </c>
      <c r="D19" t="s">
        <v>6</v>
      </c>
      <c r="E19" t="s">
        <v>7</v>
      </c>
      <c r="F19">
        <v>0.5</v>
      </c>
    </row>
    <row r="20" spans="1:6" x14ac:dyDescent="0.2">
      <c r="B20" t="s">
        <v>14</v>
      </c>
      <c r="C20">
        <v>88</v>
      </c>
      <c r="D20">
        <v>89</v>
      </c>
      <c r="E20">
        <v>88.5</v>
      </c>
      <c r="F20" t="s">
        <v>19</v>
      </c>
    </row>
    <row r="21" spans="1:6" x14ac:dyDescent="0.2">
      <c r="B21" t="s">
        <v>15</v>
      </c>
      <c r="C21">
        <f>180-89</f>
        <v>91</v>
      </c>
      <c r="D21">
        <f>180-90</f>
        <v>90</v>
      </c>
      <c r="E21">
        <f>180-89</f>
        <v>91</v>
      </c>
    </row>
    <row r="23" spans="1:6" x14ac:dyDescent="0.2">
      <c r="A23" t="s">
        <v>24</v>
      </c>
      <c r="C23" t="s">
        <v>5</v>
      </c>
      <c r="D23" t="s">
        <v>6</v>
      </c>
      <c r="E23" t="s">
        <v>7</v>
      </c>
      <c r="F23">
        <v>0.5</v>
      </c>
    </row>
    <row r="24" spans="1:6" x14ac:dyDescent="0.2">
      <c r="B24" t="s">
        <v>14</v>
      </c>
      <c r="C24">
        <v>78</v>
      </c>
      <c r="D24">
        <v>78</v>
      </c>
      <c r="E24">
        <v>78</v>
      </c>
      <c r="F24" t="s">
        <v>19</v>
      </c>
    </row>
    <row r="25" spans="1:6" x14ac:dyDescent="0.2">
      <c r="B25" t="s">
        <v>15</v>
      </c>
      <c r="C25">
        <f>105</f>
        <v>105</v>
      </c>
      <c r="D25">
        <v>105</v>
      </c>
      <c r="E25">
        <v>105</v>
      </c>
    </row>
    <row r="27" spans="1:6" x14ac:dyDescent="0.2">
      <c r="A27" t="s">
        <v>22</v>
      </c>
      <c r="C27" t="s">
        <v>5</v>
      </c>
      <c r="D27" t="s">
        <v>6</v>
      </c>
      <c r="E27" t="s">
        <v>7</v>
      </c>
    </row>
    <row r="28" spans="1:6" x14ac:dyDescent="0.2">
      <c r="B28" t="s">
        <v>14</v>
      </c>
      <c r="C28">
        <v>75.900000000000006</v>
      </c>
      <c r="D28">
        <v>75.900000000000006</v>
      </c>
      <c r="E28">
        <v>75.900000000000006</v>
      </c>
      <c r="F28" t="s">
        <v>19</v>
      </c>
    </row>
    <row r="29" spans="1:6" x14ac:dyDescent="0.2">
      <c r="B29" t="s">
        <v>15</v>
      </c>
      <c r="C29">
        <f>180-76.1</f>
        <v>103.9</v>
      </c>
      <c r="D29">
        <f>180-76.1</f>
        <v>103.9</v>
      </c>
      <c r="E29">
        <f>180-76</f>
        <v>104</v>
      </c>
    </row>
    <row r="31" spans="1:6" x14ac:dyDescent="0.2">
      <c r="A31" t="s">
        <v>16</v>
      </c>
      <c r="C31" t="s">
        <v>5</v>
      </c>
      <c r="D31" t="s">
        <v>6</v>
      </c>
      <c r="E31" t="s">
        <v>7</v>
      </c>
    </row>
    <row r="32" spans="1:6" x14ac:dyDescent="0.2">
      <c r="B32" t="s">
        <v>20</v>
      </c>
      <c r="C32">
        <v>6</v>
      </c>
      <c r="D32">
        <v>6</v>
      </c>
      <c r="E32">
        <v>5.9</v>
      </c>
      <c r="F32" t="s">
        <v>17</v>
      </c>
    </row>
    <row r="33" spans="2:5" x14ac:dyDescent="0.2">
      <c r="B33" t="s">
        <v>21</v>
      </c>
      <c r="C33">
        <v>5.6</v>
      </c>
      <c r="D33">
        <v>6.01</v>
      </c>
      <c r="E33">
        <v>6</v>
      </c>
    </row>
  </sheetData>
  <pageMargins left="0.7" right="0.7" top="0.75" bottom="0.75" header="0.3" footer="0.3"/>
  <ignoredErrors>
    <ignoredError sqref="D21"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33038-79FB-644D-8518-C7341F2C13EE}">
  <dimension ref="A1:L18"/>
  <sheetViews>
    <sheetView tabSelected="1" workbookViewId="0">
      <selection activeCell="G14" sqref="G14"/>
    </sheetView>
  </sheetViews>
  <sheetFormatPr baseColWidth="10" defaultRowHeight="16" x14ac:dyDescent="0.2"/>
  <cols>
    <col min="2" max="2" width="23.5" bestFit="1" customWidth="1"/>
    <col min="3" max="4" width="23.5" customWidth="1"/>
    <col min="7" max="7" width="21.1640625" bestFit="1" customWidth="1"/>
    <col min="11" max="11" width="12" bestFit="1" customWidth="1"/>
  </cols>
  <sheetData>
    <row r="1" spans="1:12" x14ac:dyDescent="0.2">
      <c r="A1" s="2" t="s">
        <v>27</v>
      </c>
      <c r="B1" s="2" t="s">
        <v>38</v>
      </c>
      <c r="C1" s="2" t="s">
        <v>39</v>
      </c>
      <c r="D1" s="2" t="s">
        <v>60</v>
      </c>
      <c r="F1" s="2" t="s">
        <v>27</v>
      </c>
      <c r="G1" s="2" t="s">
        <v>44</v>
      </c>
      <c r="H1" s="2" t="s">
        <v>55</v>
      </c>
      <c r="J1" s="2" t="s">
        <v>27</v>
      </c>
      <c r="K1" s="2" t="s">
        <v>43</v>
      </c>
      <c r="L1" s="2" t="s">
        <v>55</v>
      </c>
    </row>
    <row r="2" spans="1:12" x14ac:dyDescent="0.2">
      <c r="A2" t="s">
        <v>29</v>
      </c>
      <c r="B2" s="4">
        <v>179.8</v>
      </c>
      <c r="C2" s="4">
        <v>6.95</v>
      </c>
      <c r="D2" s="4">
        <v>0.01</v>
      </c>
      <c r="F2" t="s">
        <v>29</v>
      </c>
      <c r="G2" s="4">
        <v>35.450000000000003</v>
      </c>
      <c r="H2" s="4">
        <v>0.05</v>
      </c>
      <c r="J2" t="s">
        <v>29</v>
      </c>
      <c r="K2" s="4">
        <v>11.65</v>
      </c>
      <c r="L2" s="4">
        <v>0.05</v>
      </c>
    </row>
    <row r="3" spans="1:12" x14ac:dyDescent="0.2">
      <c r="A3" t="s">
        <v>29</v>
      </c>
      <c r="B3" s="4">
        <v>179.75</v>
      </c>
      <c r="C3" s="4">
        <v>7</v>
      </c>
      <c r="D3" s="4">
        <v>0.01</v>
      </c>
      <c r="F3" t="s">
        <v>30</v>
      </c>
      <c r="G3" s="4">
        <v>34.5</v>
      </c>
      <c r="H3" s="4">
        <v>0.05</v>
      </c>
      <c r="J3" t="s">
        <v>30</v>
      </c>
      <c r="K3" s="4">
        <v>11.6</v>
      </c>
      <c r="L3" s="4">
        <v>0.05</v>
      </c>
    </row>
    <row r="4" spans="1:12" x14ac:dyDescent="0.2">
      <c r="A4" t="s">
        <v>29</v>
      </c>
      <c r="B4" s="4">
        <v>179.9</v>
      </c>
      <c r="C4" s="4">
        <v>6.85</v>
      </c>
      <c r="D4" s="4">
        <v>0.01</v>
      </c>
      <c r="F4" t="s">
        <v>28</v>
      </c>
      <c r="G4" s="4">
        <v>34.6</v>
      </c>
      <c r="H4" s="4">
        <v>0.05</v>
      </c>
      <c r="J4" t="s">
        <v>28</v>
      </c>
      <c r="K4" s="4">
        <v>11.4</v>
      </c>
      <c r="L4" s="4">
        <v>0.05</v>
      </c>
    </row>
    <row r="5" spans="1:12" x14ac:dyDescent="0.2">
      <c r="A5" t="s">
        <v>29</v>
      </c>
      <c r="B5" s="4">
        <v>180.2</v>
      </c>
      <c r="C5" s="4">
        <v>6.93</v>
      </c>
      <c r="D5" s="4">
        <v>0.01</v>
      </c>
    </row>
    <row r="6" spans="1:12" x14ac:dyDescent="0.2">
      <c r="A6" t="s">
        <v>29</v>
      </c>
      <c r="B6" s="4">
        <v>180.3</v>
      </c>
      <c r="C6" s="4">
        <v>6.89</v>
      </c>
      <c r="D6" s="4">
        <v>0.01</v>
      </c>
      <c r="G6" t="s">
        <v>62</v>
      </c>
      <c r="K6" t="s">
        <v>61</v>
      </c>
    </row>
    <row r="7" spans="1:12" x14ac:dyDescent="0.2">
      <c r="A7" t="s">
        <v>30</v>
      </c>
      <c r="B7" s="4">
        <v>180.35</v>
      </c>
      <c r="C7" s="4">
        <v>6.9</v>
      </c>
      <c r="D7" s="4">
        <v>0.01</v>
      </c>
    </row>
    <row r="8" spans="1:12" x14ac:dyDescent="0.2">
      <c r="A8" t="s">
        <v>30</v>
      </c>
      <c r="B8" s="4">
        <v>179.95</v>
      </c>
      <c r="C8" s="4">
        <v>6.95</v>
      </c>
      <c r="D8" s="4">
        <v>0.01</v>
      </c>
    </row>
    <row r="9" spans="1:12" x14ac:dyDescent="0.2">
      <c r="A9" t="s">
        <v>30</v>
      </c>
      <c r="B9" s="4">
        <v>180.5</v>
      </c>
      <c r="C9" s="4">
        <v>6.85</v>
      </c>
      <c r="D9" s="4">
        <v>0.01</v>
      </c>
    </row>
    <row r="10" spans="1:12" x14ac:dyDescent="0.2">
      <c r="A10" t="s">
        <v>30</v>
      </c>
      <c r="B10" s="4">
        <v>181</v>
      </c>
      <c r="C10" s="4">
        <v>6.9</v>
      </c>
      <c r="D10" s="4">
        <v>0.01</v>
      </c>
    </row>
    <row r="11" spans="1:12" x14ac:dyDescent="0.2">
      <c r="A11" t="s">
        <v>30</v>
      </c>
      <c r="B11" s="4">
        <v>181.5</v>
      </c>
      <c r="C11" s="4">
        <v>6.85</v>
      </c>
      <c r="D11" s="4">
        <v>0.01</v>
      </c>
    </row>
    <row r="12" spans="1:12" x14ac:dyDescent="0.2">
      <c r="A12" t="s">
        <v>28</v>
      </c>
      <c r="B12" s="4">
        <v>180</v>
      </c>
      <c r="C12" s="4">
        <v>6.7</v>
      </c>
      <c r="D12" s="4">
        <v>0.01</v>
      </c>
    </row>
    <row r="13" spans="1:12" x14ac:dyDescent="0.2">
      <c r="A13" t="s">
        <v>28</v>
      </c>
      <c r="B13" s="4">
        <v>179.8</v>
      </c>
      <c r="C13" s="4">
        <v>6.65</v>
      </c>
      <c r="D13" s="4">
        <v>0.01</v>
      </c>
    </row>
    <row r="14" spans="1:12" x14ac:dyDescent="0.2">
      <c r="A14" t="s">
        <v>28</v>
      </c>
      <c r="B14" s="4">
        <v>179.9</v>
      </c>
      <c r="C14" s="4">
        <v>6.7</v>
      </c>
      <c r="D14" s="4">
        <v>0.01</v>
      </c>
    </row>
    <row r="15" spans="1:12" x14ac:dyDescent="0.2">
      <c r="A15" t="s">
        <v>28</v>
      </c>
      <c r="B15" s="4">
        <v>180.1</v>
      </c>
      <c r="C15" s="4">
        <v>6.85</v>
      </c>
      <c r="D15" s="4">
        <v>0.01</v>
      </c>
    </row>
    <row r="16" spans="1:12" x14ac:dyDescent="0.2">
      <c r="A16" t="s">
        <v>28</v>
      </c>
      <c r="B16" s="4">
        <v>180</v>
      </c>
      <c r="C16" s="4">
        <v>7.05</v>
      </c>
      <c r="D16" s="4">
        <v>0.01</v>
      </c>
    </row>
    <row r="18" spans="1:1" x14ac:dyDescent="0.2">
      <c r="A18" s="6"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71E7F-E985-104C-9493-961B5696AC0B}">
  <dimension ref="A1:O28"/>
  <sheetViews>
    <sheetView zoomScale="83" workbookViewId="0">
      <selection activeCell="D33" sqref="D33"/>
    </sheetView>
  </sheetViews>
  <sheetFormatPr baseColWidth="10" defaultRowHeight="16" x14ac:dyDescent="0.2"/>
  <cols>
    <col min="1" max="1" width="25.5" bestFit="1" customWidth="1"/>
    <col min="2" max="3" width="21.83203125" bestFit="1" customWidth="1"/>
    <col min="4" max="4" width="23" bestFit="1" customWidth="1"/>
    <col min="5" max="11" width="21.83203125" bestFit="1" customWidth="1"/>
  </cols>
  <sheetData>
    <row r="1" spans="1:13" x14ac:dyDescent="0.2">
      <c r="A1" s="2" t="s">
        <v>27</v>
      </c>
      <c r="B1" s="6" t="s">
        <v>67</v>
      </c>
      <c r="C1" s="6" t="s">
        <v>67</v>
      </c>
      <c r="D1" s="6" t="s">
        <v>67</v>
      </c>
      <c r="E1" s="6" t="s">
        <v>30</v>
      </c>
      <c r="F1" s="6" t="s">
        <v>30</v>
      </c>
      <c r="G1" s="6" t="s">
        <v>30</v>
      </c>
      <c r="H1" s="6" t="s">
        <v>30</v>
      </c>
      <c r="I1" s="6" t="s">
        <v>28</v>
      </c>
      <c r="J1" s="6" t="s">
        <v>28</v>
      </c>
      <c r="K1" s="6" t="s">
        <v>28</v>
      </c>
    </row>
    <row r="2" spans="1:13" x14ac:dyDescent="0.2">
      <c r="A2" s="7" t="s">
        <v>93</v>
      </c>
      <c r="B2" s="9" t="s">
        <v>89</v>
      </c>
      <c r="C2" s="9" t="s">
        <v>90</v>
      </c>
      <c r="D2" s="9" t="s">
        <v>91</v>
      </c>
      <c r="E2" s="9" t="s">
        <v>89</v>
      </c>
      <c r="F2" s="9" t="s">
        <v>90</v>
      </c>
      <c r="G2" s="9" t="s">
        <v>91</v>
      </c>
      <c r="H2" s="9" t="s">
        <v>92</v>
      </c>
      <c r="I2" s="9" t="s">
        <v>89</v>
      </c>
      <c r="J2" s="9" t="s">
        <v>90</v>
      </c>
      <c r="K2" s="9" t="s">
        <v>91</v>
      </c>
      <c r="M2" s="8"/>
    </row>
    <row r="3" spans="1:13" x14ac:dyDescent="0.2">
      <c r="A3" s="2" t="s">
        <v>68</v>
      </c>
      <c r="B3" s="9">
        <v>2.3652000000000002</v>
      </c>
      <c r="C3" s="9">
        <v>2.4392</v>
      </c>
      <c r="D3" s="9">
        <v>2.38</v>
      </c>
      <c r="E3" s="9">
        <v>22.802700000000002</v>
      </c>
      <c r="F3" s="9">
        <v>20.240300000000001</v>
      </c>
      <c r="G3" s="9">
        <v>13.734</v>
      </c>
      <c r="H3" s="9">
        <v>11.670199999999999</v>
      </c>
      <c r="I3" s="9">
        <v>5.5888</v>
      </c>
      <c r="J3" s="9">
        <v>12.53</v>
      </c>
      <c r="K3" s="9">
        <v>3.0962999999999998</v>
      </c>
      <c r="M3" s="8"/>
    </row>
    <row r="4" spans="1:13" x14ac:dyDescent="0.2">
      <c r="A4" s="2" t="s">
        <v>69</v>
      </c>
      <c r="B4" s="9">
        <v>5.2512999999999996</v>
      </c>
      <c r="C4" s="9">
        <v>5.3315999999999999</v>
      </c>
      <c r="D4" s="9">
        <v>5.2260999999999997</v>
      </c>
      <c r="E4" s="9">
        <v>25.573799999999999</v>
      </c>
      <c r="F4" s="9">
        <v>27.884</v>
      </c>
      <c r="G4" s="9">
        <v>16.534600000000001</v>
      </c>
      <c r="H4" s="9">
        <v>14.4358</v>
      </c>
      <c r="I4" s="9">
        <v>8.4428999999999998</v>
      </c>
      <c r="J4" s="9">
        <v>15.1</v>
      </c>
      <c r="K4" s="9">
        <v>5.7869000000000002</v>
      </c>
      <c r="M4" s="8"/>
    </row>
    <row r="5" spans="1:13" x14ac:dyDescent="0.2">
      <c r="A5" s="2" t="s">
        <v>70</v>
      </c>
      <c r="B5" s="9">
        <v>7.9501999999999997</v>
      </c>
      <c r="C5" s="9">
        <v>8.1011000000000006</v>
      </c>
      <c r="D5" s="9">
        <v>8.1285000000000007</v>
      </c>
      <c r="E5" s="9">
        <v>28.3279</v>
      </c>
      <c r="F5" s="9">
        <v>30.5733</v>
      </c>
      <c r="G5" s="9">
        <v>19.4377</v>
      </c>
      <c r="H5" s="9">
        <v>17.226600000000001</v>
      </c>
      <c r="I5" s="9">
        <v>11.2403</v>
      </c>
      <c r="J5" s="9">
        <v>17.96</v>
      </c>
      <c r="K5" s="9">
        <v>8.4992000000000001</v>
      </c>
      <c r="M5" s="8"/>
    </row>
    <row r="6" spans="1:13" x14ac:dyDescent="0.2">
      <c r="A6" s="2" t="s">
        <v>71</v>
      </c>
      <c r="B6" s="9">
        <v>10.778499999999999</v>
      </c>
      <c r="C6" s="9">
        <v>10.940799999999999</v>
      </c>
      <c r="D6" s="9">
        <v>10.7088</v>
      </c>
      <c r="E6" s="9">
        <v>31.1858</v>
      </c>
      <c r="F6" s="9">
        <v>33.388300000000001</v>
      </c>
      <c r="G6" s="9">
        <v>22.103999999999999</v>
      </c>
      <c r="H6" s="9">
        <v>20.023299999999999</v>
      </c>
      <c r="I6" s="9">
        <v>13.8162</v>
      </c>
      <c r="J6" s="9">
        <v>20.8566</v>
      </c>
      <c r="K6" s="9">
        <v>11.287100000000001</v>
      </c>
      <c r="M6" s="8"/>
    </row>
    <row r="7" spans="1:13" x14ac:dyDescent="0.2">
      <c r="A7" s="2" t="s">
        <v>72</v>
      </c>
      <c r="B7" s="9">
        <v>13.6021</v>
      </c>
      <c r="C7" s="9">
        <v>13.7074</v>
      </c>
      <c r="D7" s="9">
        <v>13.417400000000001</v>
      </c>
      <c r="E7" s="9">
        <v>33.962200000000003</v>
      </c>
      <c r="F7" s="9">
        <v>36.2333</v>
      </c>
      <c r="G7" s="9">
        <v>24.889099999999999</v>
      </c>
      <c r="H7" s="9">
        <v>22.824200000000001</v>
      </c>
      <c r="I7" s="9">
        <v>16.652200000000001</v>
      </c>
      <c r="J7" s="9">
        <v>23.597200000000001</v>
      </c>
      <c r="K7" s="9">
        <v>14.1418</v>
      </c>
      <c r="M7" s="8"/>
    </row>
    <row r="8" spans="1:13" x14ac:dyDescent="0.2">
      <c r="A8" s="2" t="s">
        <v>73</v>
      </c>
      <c r="B8" s="9">
        <v>16.3551</v>
      </c>
      <c r="C8" s="9">
        <v>16.531099999999999</v>
      </c>
      <c r="D8" s="9">
        <v>16.282399999999999</v>
      </c>
      <c r="E8" s="9">
        <v>36.724299999999999</v>
      </c>
      <c r="F8" s="9">
        <v>38.895899999999997</v>
      </c>
      <c r="G8" s="9">
        <v>27.787500000000001</v>
      </c>
      <c r="H8" s="9">
        <v>25.556000000000001</v>
      </c>
      <c r="I8" s="9">
        <v>19.508700000000001</v>
      </c>
      <c r="J8" s="9">
        <v>26.408000000000001</v>
      </c>
      <c r="K8" s="9">
        <v>16.9421</v>
      </c>
      <c r="M8" s="8"/>
    </row>
    <row r="9" spans="1:13" x14ac:dyDescent="0.2">
      <c r="A9" s="2" t="s">
        <v>74</v>
      </c>
      <c r="B9" s="9">
        <v>19.055700000000002</v>
      </c>
      <c r="C9" s="9">
        <v>19.193200000000001</v>
      </c>
      <c r="D9" s="9">
        <v>19.440899999999999</v>
      </c>
      <c r="E9" s="9">
        <v>39.421100000000003</v>
      </c>
      <c r="F9" s="9">
        <v>41.612900000000003</v>
      </c>
      <c r="G9" s="9">
        <v>30.420500000000001</v>
      </c>
      <c r="H9" s="9">
        <v>28.279199999999999</v>
      </c>
      <c r="I9" s="9">
        <v>22.3748</v>
      </c>
      <c r="J9" s="9">
        <v>29.0702</v>
      </c>
      <c r="K9" s="9">
        <v>19.785900000000002</v>
      </c>
      <c r="M9" s="8"/>
    </row>
    <row r="10" spans="1:13" x14ac:dyDescent="0.2">
      <c r="A10" s="2" t="s">
        <v>75</v>
      </c>
      <c r="B10" s="9">
        <v>21.863299999999999</v>
      </c>
      <c r="C10" s="9">
        <v>21.994</v>
      </c>
      <c r="D10" s="9">
        <v>21.760400000000001</v>
      </c>
      <c r="E10" s="9">
        <v>42.183799999999998</v>
      </c>
      <c r="F10" s="9">
        <v>44.434899999999999</v>
      </c>
      <c r="G10" s="9">
        <v>33.308700000000002</v>
      </c>
      <c r="H10" s="9">
        <v>31.101800000000001</v>
      </c>
      <c r="I10" s="9">
        <v>25.203199999999999</v>
      </c>
      <c r="J10" s="9">
        <v>31.961200000000002</v>
      </c>
      <c r="K10" s="9">
        <v>22.484100000000002</v>
      </c>
      <c r="M10" s="8"/>
    </row>
    <row r="11" spans="1:13" x14ac:dyDescent="0.2">
      <c r="A11" s="2" t="s">
        <v>76</v>
      </c>
      <c r="B11" s="9">
        <v>24.792999999999999</v>
      </c>
      <c r="C11" s="9">
        <v>24.622</v>
      </c>
      <c r="D11" s="9">
        <v>24.5578</v>
      </c>
      <c r="E11" s="9">
        <v>44.968299999999999</v>
      </c>
      <c r="F11" s="9">
        <v>47.149799999999999</v>
      </c>
      <c r="G11" s="9">
        <v>35.955399999999997</v>
      </c>
      <c r="H11" s="9">
        <v>33.7759</v>
      </c>
      <c r="I11" s="9">
        <v>27.831700000000001</v>
      </c>
      <c r="J11" s="9">
        <v>34.6252</v>
      </c>
      <c r="K11" s="9">
        <v>25.267700000000001</v>
      </c>
      <c r="M11" s="8"/>
    </row>
    <row r="12" spans="1:13" x14ac:dyDescent="0.2">
      <c r="A12" s="2" t="s">
        <v>77</v>
      </c>
      <c r="B12" s="9">
        <v>27.435099999999998</v>
      </c>
      <c r="C12" s="9">
        <v>27.510100000000001</v>
      </c>
      <c r="D12" s="9">
        <v>27.3048</v>
      </c>
      <c r="E12" s="9">
        <v>47.794600000000003</v>
      </c>
      <c r="F12" s="9">
        <v>49.964199999999998</v>
      </c>
      <c r="G12" s="9">
        <v>38.702599999999997</v>
      </c>
      <c r="H12" s="9">
        <v>36.533099999999997</v>
      </c>
      <c r="I12" s="9">
        <v>30.598199999999999</v>
      </c>
      <c r="J12" s="9">
        <v>37.531799999999997</v>
      </c>
      <c r="K12" s="9">
        <v>28.0427</v>
      </c>
      <c r="M12" s="8"/>
    </row>
    <row r="13" spans="1:13" x14ac:dyDescent="0.2">
      <c r="A13" s="2" t="s">
        <v>78</v>
      </c>
      <c r="B13" s="9">
        <v>30.2349</v>
      </c>
      <c r="C13" s="9">
        <v>30.206299999999999</v>
      </c>
      <c r="D13" s="9">
        <v>30.0579</v>
      </c>
      <c r="E13" s="9">
        <v>50.474299999999999</v>
      </c>
      <c r="F13" s="9">
        <v>52.714500000000001</v>
      </c>
      <c r="G13" s="9">
        <v>41.447600000000001</v>
      </c>
      <c r="H13" s="9">
        <v>39.166600000000003</v>
      </c>
      <c r="I13" s="9">
        <v>33.219900000000003</v>
      </c>
      <c r="J13" s="9">
        <v>40.002400000000002</v>
      </c>
      <c r="K13" s="9">
        <v>30.7073</v>
      </c>
      <c r="M13" s="8"/>
    </row>
    <row r="14" spans="1:13" x14ac:dyDescent="0.2">
      <c r="A14" s="2" t="s">
        <v>79</v>
      </c>
      <c r="B14" s="9">
        <v>32.876100000000001</v>
      </c>
      <c r="C14" s="9">
        <v>33.069699999999997</v>
      </c>
      <c r="D14" s="9">
        <v>32.812600000000003</v>
      </c>
      <c r="E14" s="9">
        <v>53.287399999999998</v>
      </c>
      <c r="F14" s="9">
        <v>55.514099999999999</v>
      </c>
      <c r="G14" s="9">
        <v>44.225900000000003</v>
      </c>
      <c r="H14" s="9">
        <v>42.051699999999997</v>
      </c>
      <c r="I14" s="9">
        <v>36.091700000000003</v>
      </c>
      <c r="J14" s="9">
        <v>42.955599999999997</v>
      </c>
      <c r="K14" s="9">
        <v>33.414999999999999</v>
      </c>
      <c r="M14" s="8"/>
    </row>
    <row r="15" spans="1:13" x14ac:dyDescent="0.2">
      <c r="A15" s="2" t="s">
        <v>80</v>
      </c>
      <c r="B15" s="9">
        <v>35.673299999999998</v>
      </c>
      <c r="C15" s="9">
        <v>36.078899999999997</v>
      </c>
      <c r="D15" s="9">
        <v>35.4741</v>
      </c>
      <c r="E15" s="9">
        <v>55.982700000000001</v>
      </c>
      <c r="F15" s="9">
        <v>58.235300000000002</v>
      </c>
      <c r="G15" s="9">
        <v>47.013399999999997</v>
      </c>
      <c r="H15" s="9">
        <v>44.880099999999999</v>
      </c>
      <c r="I15" s="9">
        <v>38.862900000000003</v>
      </c>
      <c r="J15" s="9">
        <v>45.630800000000001</v>
      </c>
      <c r="K15" s="9">
        <v>36.220100000000002</v>
      </c>
      <c r="M15" s="8"/>
    </row>
    <row r="16" spans="1:13" x14ac:dyDescent="0.2">
      <c r="A16" s="2" t="s">
        <v>81</v>
      </c>
      <c r="B16" s="9">
        <v>38.5505</v>
      </c>
      <c r="C16" s="9">
        <v>38.724299999999999</v>
      </c>
      <c r="D16" s="9">
        <v>38.441000000000003</v>
      </c>
      <c r="E16" s="9">
        <v>58.729199999999999</v>
      </c>
      <c r="F16" s="9">
        <v>61.014099999999999</v>
      </c>
      <c r="G16" s="9">
        <v>49.81</v>
      </c>
      <c r="H16" s="9">
        <v>47.493099999999998</v>
      </c>
      <c r="I16" s="9">
        <v>41.618899999999996</v>
      </c>
      <c r="J16" s="9">
        <v>48.561300000000003</v>
      </c>
      <c r="K16" s="9">
        <v>39.037700000000001</v>
      </c>
      <c r="M16" s="8"/>
    </row>
    <row r="17" spans="1:15" x14ac:dyDescent="0.2">
      <c r="A17" s="2" t="s">
        <v>82</v>
      </c>
      <c r="B17" s="9">
        <v>41.184199999999997</v>
      </c>
      <c r="C17" s="9">
        <v>41.448799999999999</v>
      </c>
      <c r="D17" s="9">
        <v>41.099600000000002</v>
      </c>
      <c r="E17" s="9">
        <v>61.514899999999997</v>
      </c>
      <c r="F17" s="9">
        <v>63.814399999999999</v>
      </c>
      <c r="G17" s="9">
        <v>52.574300000000001</v>
      </c>
      <c r="H17" s="9">
        <v>50.416499999999999</v>
      </c>
      <c r="I17" s="9">
        <v>44.309100000000001</v>
      </c>
      <c r="J17" s="9">
        <v>51.108400000000003</v>
      </c>
      <c r="K17" s="9"/>
      <c r="M17" s="8"/>
    </row>
    <row r="18" spans="1:15" x14ac:dyDescent="0.2">
      <c r="A18" s="2" t="s">
        <v>83</v>
      </c>
      <c r="B18" s="9"/>
      <c r="C18" s="9">
        <v>44.180900000000001</v>
      </c>
      <c r="D18" s="9">
        <v>43.8384</v>
      </c>
      <c r="E18" s="9">
        <v>64.295599999999993</v>
      </c>
      <c r="F18" s="9">
        <v>66.586699999999993</v>
      </c>
      <c r="G18" s="9">
        <v>55.189700000000002</v>
      </c>
      <c r="H18" s="9">
        <v>53.042200000000001</v>
      </c>
      <c r="I18" s="9">
        <v>47.276699999999998</v>
      </c>
      <c r="J18" s="9">
        <v>53.958199999999998</v>
      </c>
      <c r="K18" s="9"/>
      <c r="M18" s="8"/>
    </row>
    <row r="19" spans="1:15" x14ac:dyDescent="0.2">
      <c r="A19" s="2" t="s">
        <v>84</v>
      </c>
      <c r="B19" s="9"/>
      <c r="C19" s="9">
        <v>47.004600000000003</v>
      </c>
      <c r="D19" s="9">
        <v>46.57</v>
      </c>
      <c r="E19" s="9">
        <v>67.202399999999997</v>
      </c>
      <c r="F19" s="9">
        <v>69.288700000000006</v>
      </c>
      <c r="G19" s="9">
        <v>58.021700000000003</v>
      </c>
      <c r="H19" s="9">
        <v>55.899000000000001</v>
      </c>
      <c r="I19" s="9">
        <v>50.035699999999999</v>
      </c>
      <c r="J19" s="9">
        <v>56.552900000000001</v>
      </c>
      <c r="K19" s="9"/>
      <c r="M19" s="8"/>
    </row>
    <row r="20" spans="1:15" x14ac:dyDescent="0.2">
      <c r="A20" s="2" t="s">
        <v>85</v>
      </c>
      <c r="B20" s="9"/>
      <c r="C20" s="9">
        <v>49.7941</v>
      </c>
      <c r="D20" s="9"/>
      <c r="E20" s="9">
        <v>69.856200000000001</v>
      </c>
      <c r="F20" s="9">
        <v>71.996499999999997</v>
      </c>
      <c r="G20" s="9">
        <v>60.788600000000002</v>
      </c>
      <c r="H20" s="9">
        <v>58.626199999999997</v>
      </c>
      <c r="I20" s="9">
        <v>52.935299999999998</v>
      </c>
      <c r="J20" s="9">
        <v>59.496899999999997</v>
      </c>
      <c r="K20" s="9"/>
      <c r="M20" s="8"/>
    </row>
    <row r="21" spans="1:15" x14ac:dyDescent="0.2">
      <c r="A21" s="2" t="s">
        <v>86</v>
      </c>
      <c r="B21" s="9"/>
      <c r="C21" s="9">
        <v>52.494799999999998</v>
      </c>
      <c r="D21" s="9"/>
      <c r="E21" s="9"/>
      <c r="F21" s="9">
        <v>74.828900000000004</v>
      </c>
      <c r="G21" s="9">
        <v>63.527500000000003</v>
      </c>
      <c r="H21" s="9"/>
      <c r="I21" s="9">
        <v>55.296300000000002</v>
      </c>
      <c r="J21" s="9">
        <v>62.22</v>
      </c>
      <c r="K21" s="9"/>
      <c r="M21" s="8"/>
    </row>
    <row r="22" spans="1:15" x14ac:dyDescent="0.2">
      <c r="A22" s="2" t="s">
        <v>87</v>
      </c>
      <c r="B22" s="9"/>
      <c r="C22" s="9"/>
      <c r="D22" s="9"/>
      <c r="E22" s="9"/>
      <c r="F22" s="9">
        <v>77.499099999999999</v>
      </c>
      <c r="G22" s="9">
        <v>66.364400000000003</v>
      </c>
      <c r="H22" s="9"/>
      <c r="I22" s="9">
        <v>58.103999999999999</v>
      </c>
      <c r="J22" s="9">
        <v>64.784000000000006</v>
      </c>
      <c r="K22" s="9"/>
      <c r="M22" s="8"/>
    </row>
    <row r="23" spans="1:15" x14ac:dyDescent="0.2">
      <c r="A23" s="2" t="s">
        <v>88</v>
      </c>
      <c r="B23" s="9"/>
      <c r="C23" s="9"/>
      <c r="D23" s="9"/>
      <c r="E23" s="9"/>
      <c r="F23" s="9">
        <v>79.426599999999993</v>
      </c>
      <c r="G23" s="9"/>
      <c r="H23" s="9"/>
      <c r="I23" s="9">
        <v>61.070700000000002</v>
      </c>
      <c r="J23" s="9"/>
      <c r="K23" s="9"/>
      <c r="M23" s="8"/>
      <c r="O23" s="10" t="s">
        <v>66</v>
      </c>
    </row>
    <row r="24" spans="1:15" x14ac:dyDescent="0.2">
      <c r="B24" s="10"/>
      <c r="C24" s="10"/>
      <c r="D24" s="10"/>
      <c r="E24" s="10"/>
      <c r="F24" s="10"/>
      <c r="G24" s="10"/>
      <c r="H24" s="10"/>
      <c r="I24" s="10"/>
      <c r="J24" s="10"/>
      <c r="K24" s="10"/>
      <c r="M24" s="10"/>
    </row>
    <row r="25" spans="1:15" x14ac:dyDescent="0.2">
      <c r="C25" s="10"/>
      <c r="D25" s="10"/>
      <c r="E25" s="10"/>
      <c r="F25" s="10"/>
      <c r="G25" s="10"/>
      <c r="H25" s="10"/>
      <c r="I25" s="10"/>
      <c r="J25" s="10"/>
      <c r="K25" s="10"/>
      <c r="M25" s="10"/>
    </row>
    <row r="26" spans="1:15" x14ac:dyDescent="0.2">
      <c r="B26" s="10"/>
      <c r="C26" s="10"/>
      <c r="D26" s="10"/>
      <c r="F26" s="10"/>
      <c r="G26" s="10"/>
      <c r="H26" s="10"/>
      <c r="I26" s="10"/>
      <c r="J26" s="10"/>
      <c r="K26" s="10"/>
      <c r="M26" s="10"/>
    </row>
    <row r="27" spans="1:15" x14ac:dyDescent="0.2">
      <c r="B27" s="10"/>
      <c r="C27" s="10"/>
      <c r="D27" s="10"/>
      <c r="E27" s="10"/>
      <c r="F27" s="10"/>
      <c r="G27" s="10"/>
      <c r="H27" s="10"/>
      <c r="I27" s="10"/>
      <c r="J27" s="10"/>
      <c r="K27" s="10"/>
      <c r="M27" s="10"/>
    </row>
    <row r="28" spans="1:15" x14ac:dyDescent="0.2">
      <c r="B28" s="10"/>
      <c r="C28" s="10"/>
      <c r="D28" s="10"/>
      <c r="E28" s="10"/>
      <c r="F28" s="10"/>
      <c r="G28" s="10"/>
      <c r="H28" s="10"/>
      <c r="I28" s="10"/>
      <c r="J28" s="10"/>
      <c r="K28" s="10"/>
      <c r="M28" s="10"/>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51FDA-B25B-B849-BB42-5A3D3DD9F3CF}">
  <dimension ref="A1:K14"/>
  <sheetViews>
    <sheetView workbookViewId="0">
      <selection activeCell="G2" sqref="G2:G4"/>
    </sheetView>
  </sheetViews>
  <sheetFormatPr baseColWidth="10" defaultRowHeight="16" x14ac:dyDescent="0.2"/>
  <cols>
    <col min="12" max="12" width="26" bestFit="1" customWidth="1"/>
  </cols>
  <sheetData>
    <row r="1" spans="1:11" x14ac:dyDescent="0.2">
      <c r="A1" s="2" t="s">
        <v>27</v>
      </c>
      <c r="B1" s="2" t="s">
        <v>45</v>
      </c>
      <c r="C1" s="2" t="s">
        <v>40</v>
      </c>
      <c r="D1" s="2" t="s">
        <v>46</v>
      </c>
      <c r="E1" s="2" t="s">
        <v>40</v>
      </c>
      <c r="G1" s="2" t="s">
        <v>27</v>
      </c>
      <c r="H1" s="2" t="s">
        <v>45</v>
      </c>
      <c r="I1" s="2" t="s">
        <v>40</v>
      </c>
      <c r="J1" s="2" t="s">
        <v>46</v>
      </c>
      <c r="K1" s="2" t="s">
        <v>40</v>
      </c>
    </row>
    <row r="2" spans="1:11" x14ac:dyDescent="0.2">
      <c r="A2" t="s">
        <v>28</v>
      </c>
      <c r="B2" s="4">
        <v>88</v>
      </c>
      <c r="C2" s="4">
        <v>0.5</v>
      </c>
      <c r="D2" s="4">
        <f>180-89</f>
        <v>91</v>
      </c>
      <c r="E2" s="4">
        <v>0.5</v>
      </c>
      <c r="G2" t="s">
        <v>28</v>
      </c>
      <c r="H2" s="4">
        <v>89.8</v>
      </c>
      <c r="I2" s="4">
        <v>0.05</v>
      </c>
      <c r="J2" s="4">
        <v>90.1</v>
      </c>
      <c r="K2" s="4">
        <v>0.05</v>
      </c>
    </row>
    <row r="3" spans="1:11" x14ac:dyDescent="0.2">
      <c r="A3" t="s">
        <v>67</v>
      </c>
      <c r="B3" s="4">
        <v>89</v>
      </c>
      <c r="C3" s="4">
        <v>0.5</v>
      </c>
      <c r="D3" s="4">
        <f>180-90</f>
        <v>90</v>
      </c>
      <c r="E3" s="4">
        <v>0.5</v>
      </c>
      <c r="G3" t="s">
        <v>67</v>
      </c>
      <c r="H3" s="4">
        <v>90</v>
      </c>
      <c r="I3" s="4">
        <v>0.05</v>
      </c>
      <c r="J3" s="4">
        <f>180-89.8</f>
        <v>90.2</v>
      </c>
      <c r="K3" s="4">
        <v>0.05</v>
      </c>
    </row>
    <row r="4" spans="1:11" x14ac:dyDescent="0.2">
      <c r="A4" t="s">
        <v>30</v>
      </c>
      <c r="B4" s="4">
        <v>88.5</v>
      </c>
      <c r="C4" s="4">
        <v>0.5</v>
      </c>
      <c r="D4" s="4">
        <f>180-89</f>
        <v>91</v>
      </c>
      <c r="E4" s="4">
        <v>0.5</v>
      </c>
      <c r="G4" t="s">
        <v>30</v>
      </c>
      <c r="H4" s="4">
        <v>89.5</v>
      </c>
      <c r="I4" s="4">
        <v>0.05</v>
      </c>
      <c r="J4" s="4">
        <v>90</v>
      </c>
      <c r="K4" s="4">
        <v>0.05</v>
      </c>
    </row>
    <row r="6" spans="1:11" x14ac:dyDescent="0.2">
      <c r="B6" t="s">
        <v>47</v>
      </c>
      <c r="H6" t="s">
        <v>50</v>
      </c>
    </row>
    <row r="9" spans="1:11" x14ac:dyDescent="0.2">
      <c r="A9" s="2" t="s">
        <v>27</v>
      </c>
      <c r="B9" s="2" t="s">
        <v>45</v>
      </c>
      <c r="C9" s="2" t="s">
        <v>40</v>
      </c>
      <c r="D9" s="2" t="s">
        <v>46</v>
      </c>
      <c r="E9" s="2" t="s">
        <v>40</v>
      </c>
      <c r="G9" s="2" t="s">
        <v>27</v>
      </c>
      <c r="H9" s="2" t="s">
        <v>45</v>
      </c>
      <c r="I9" s="2" t="s">
        <v>40</v>
      </c>
      <c r="J9" s="2" t="s">
        <v>46</v>
      </c>
      <c r="K9" s="2" t="s">
        <v>40</v>
      </c>
    </row>
    <row r="10" spans="1:11" x14ac:dyDescent="0.2">
      <c r="A10" t="s">
        <v>28</v>
      </c>
      <c r="B10">
        <v>78</v>
      </c>
      <c r="C10">
        <v>0.5</v>
      </c>
      <c r="D10">
        <f>105</f>
        <v>105</v>
      </c>
      <c r="E10">
        <v>0.5</v>
      </c>
      <c r="G10" t="s">
        <v>28</v>
      </c>
      <c r="H10" s="4">
        <v>75.900000000000006</v>
      </c>
      <c r="I10" s="4">
        <v>0.05</v>
      </c>
      <c r="J10" s="4">
        <f>180-76.1</f>
        <v>103.9</v>
      </c>
      <c r="K10" s="4">
        <v>0.05</v>
      </c>
    </row>
    <row r="11" spans="1:11" x14ac:dyDescent="0.2">
      <c r="A11" t="s">
        <v>67</v>
      </c>
      <c r="B11">
        <v>78</v>
      </c>
      <c r="C11">
        <v>0.5</v>
      </c>
      <c r="D11">
        <v>105</v>
      </c>
      <c r="E11">
        <v>0.5</v>
      </c>
      <c r="G11" t="s">
        <v>67</v>
      </c>
      <c r="H11" s="4">
        <v>75.900000000000006</v>
      </c>
      <c r="I11" s="4">
        <v>0.05</v>
      </c>
      <c r="J11" s="4">
        <f>180-76.1</f>
        <v>103.9</v>
      </c>
      <c r="K11" s="4">
        <v>0.05</v>
      </c>
    </row>
    <row r="12" spans="1:11" x14ac:dyDescent="0.2">
      <c r="A12" t="s">
        <v>30</v>
      </c>
      <c r="B12">
        <v>78</v>
      </c>
      <c r="C12">
        <v>0.5</v>
      </c>
      <c r="D12">
        <v>105</v>
      </c>
      <c r="E12">
        <v>0.5</v>
      </c>
      <c r="G12" t="s">
        <v>30</v>
      </c>
      <c r="H12" s="4">
        <v>75.900000000000006</v>
      </c>
      <c r="I12" s="4">
        <v>0.05</v>
      </c>
      <c r="J12" s="4">
        <f>180-76</f>
        <v>104</v>
      </c>
      <c r="K12" s="4">
        <v>0.05</v>
      </c>
    </row>
    <row r="14" spans="1:11" x14ac:dyDescent="0.2">
      <c r="B14" t="s">
        <v>48</v>
      </c>
      <c r="H14" t="s">
        <v>49</v>
      </c>
    </row>
  </sheetData>
  <pageMargins left="0.7" right="0.7" top="0.75" bottom="0.75" header="0.3" footer="0.3"/>
  <ignoredErrors>
    <ignoredError sqref="D3"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C02DD-0F52-854B-B630-70512E6C48D4}">
  <dimension ref="A1:F7"/>
  <sheetViews>
    <sheetView workbookViewId="0">
      <selection activeCell="A2" sqref="A2:A4"/>
    </sheetView>
  </sheetViews>
  <sheetFormatPr baseColWidth="10" defaultRowHeight="16" x14ac:dyDescent="0.2"/>
  <cols>
    <col min="2" max="6" width="12.1640625" bestFit="1" customWidth="1"/>
  </cols>
  <sheetData>
    <row r="1" spans="1:6" x14ac:dyDescent="0.2">
      <c r="A1" s="2" t="s">
        <v>27</v>
      </c>
      <c r="B1" s="2" t="s">
        <v>33</v>
      </c>
      <c r="C1" s="2" t="s">
        <v>34</v>
      </c>
      <c r="D1" s="2" t="s">
        <v>35</v>
      </c>
      <c r="E1" s="2" t="s">
        <v>34</v>
      </c>
      <c r="F1" s="2" t="s">
        <v>33</v>
      </c>
    </row>
    <row r="2" spans="1:6" x14ac:dyDescent="0.2">
      <c r="A2" t="s">
        <v>28</v>
      </c>
      <c r="B2">
        <v>19.71</v>
      </c>
      <c r="C2">
        <v>32.78</v>
      </c>
      <c r="D2">
        <v>45.8</v>
      </c>
      <c r="E2">
        <v>58.85</v>
      </c>
      <c r="F2">
        <v>71.849999999999994</v>
      </c>
    </row>
    <row r="3" spans="1:6" x14ac:dyDescent="0.2">
      <c r="A3" t="s">
        <v>67</v>
      </c>
      <c r="B3">
        <v>19.75</v>
      </c>
      <c r="C3">
        <v>32.79</v>
      </c>
      <c r="D3">
        <v>45.82</v>
      </c>
      <c r="E3">
        <v>58.83</v>
      </c>
      <c r="F3">
        <v>71.849999999999994</v>
      </c>
    </row>
    <row r="4" spans="1:6" x14ac:dyDescent="0.2">
      <c r="A4" t="s">
        <v>30</v>
      </c>
      <c r="B4">
        <v>19.75</v>
      </c>
      <c r="C4">
        <v>32.85</v>
      </c>
      <c r="D4">
        <v>45.75</v>
      </c>
      <c r="E4">
        <v>58.85</v>
      </c>
      <c r="F4">
        <v>71.75</v>
      </c>
    </row>
    <row r="7" spans="1:6" x14ac:dyDescent="0.2">
      <c r="B7" t="s">
        <v>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E957B-D27F-FD4D-9DDC-590167367D2E}">
  <dimension ref="A1:K12"/>
  <sheetViews>
    <sheetView workbookViewId="0">
      <selection activeCell="G15" sqref="G15"/>
    </sheetView>
  </sheetViews>
  <sheetFormatPr baseColWidth="10" defaultRowHeight="16" x14ac:dyDescent="0.2"/>
  <cols>
    <col min="2" max="2" width="11.33203125" bestFit="1" customWidth="1"/>
    <col min="6" max="6" width="17.83203125" bestFit="1" customWidth="1"/>
    <col min="7" max="7" width="20" bestFit="1" customWidth="1"/>
    <col min="8" max="8" width="14.6640625" bestFit="1" customWidth="1"/>
  </cols>
  <sheetData>
    <row r="1" spans="1:11" x14ac:dyDescent="0.2">
      <c r="A1" s="2" t="s">
        <v>53</v>
      </c>
      <c r="B1" s="2" t="s">
        <v>54</v>
      </c>
      <c r="C1" s="2" t="s">
        <v>55</v>
      </c>
      <c r="E1" s="2" t="s">
        <v>27</v>
      </c>
      <c r="F1" s="2" t="s">
        <v>56</v>
      </c>
      <c r="G1" s="2" t="s">
        <v>57</v>
      </c>
      <c r="H1" s="2" t="s">
        <v>55</v>
      </c>
    </row>
    <row r="2" spans="1:11" x14ac:dyDescent="0.2">
      <c r="A2" s="2" t="s">
        <v>51</v>
      </c>
      <c r="B2">
        <v>11.9</v>
      </c>
      <c r="C2">
        <v>0.1</v>
      </c>
      <c r="E2" t="s">
        <v>28</v>
      </c>
      <c r="F2" s="5">
        <v>6</v>
      </c>
      <c r="G2" s="5">
        <v>5.6</v>
      </c>
      <c r="H2" s="5">
        <v>0.1</v>
      </c>
    </row>
    <row r="3" spans="1:11" x14ac:dyDescent="0.2">
      <c r="A3" s="2" t="s">
        <v>52</v>
      </c>
      <c r="B3">
        <v>18.8</v>
      </c>
      <c r="C3">
        <v>0.1</v>
      </c>
      <c r="E3" t="s">
        <v>67</v>
      </c>
      <c r="F3" s="5">
        <v>6</v>
      </c>
      <c r="G3" s="5">
        <v>6.01</v>
      </c>
      <c r="H3" s="5">
        <v>0.1</v>
      </c>
    </row>
    <row r="4" spans="1:11" x14ac:dyDescent="0.2">
      <c r="E4" t="s">
        <v>30</v>
      </c>
      <c r="F4" s="5">
        <v>5.9</v>
      </c>
      <c r="G4" s="5">
        <v>6</v>
      </c>
      <c r="H4" s="5">
        <v>0.1</v>
      </c>
    </row>
    <row r="5" spans="1:11" x14ac:dyDescent="0.2">
      <c r="A5" s="6" t="s">
        <v>58</v>
      </c>
    </row>
    <row r="6" spans="1:11" x14ac:dyDescent="0.2">
      <c r="A6" s="6" t="s">
        <v>94</v>
      </c>
      <c r="F6" t="s">
        <v>64</v>
      </c>
    </row>
    <row r="11" spans="1:11" x14ac:dyDescent="0.2">
      <c r="K11" s="1"/>
    </row>
    <row r="12" spans="1:11" x14ac:dyDescent="0.2">
      <c r="K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3A4B6-0162-5F4D-903D-F49E8D7732F3}">
  <dimension ref="A1:C6"/>
  <sheetViews>
    <sheetView workbookViewId="0">
      <selection activeCell="E15" sqref="E15"/>
    </sheetView>
  </sheetViews>
  <sheetFormatPr baseColWidth="10" defaultRowHeight="16" x14ac:dyDescent="0.2"/>
  <cols>
    <col min="2" max="2" width="11.6640625" bestFit="1" customWidth="1"/>
  </cols>
  <sheetData>
    <row r="1" spans="1:3" x14ac:dyDescent="0.2">
      <c r="A1" s="2" t="s">
        <v>27</v>
      </c>
      <c r="B1" s="2" t="s">
        <v>65</v>
      </c>
      <c r="C1" s="2" t="s">
        <v>36</v>
      </c>
    </row>
    <row r="2" spans="1:3" x14ac:dyDescent="0.2">
      <c r="A2" s="11" t="s">
        <v>28</v>
      </c>
      <c r="B2" s="4">
        <v>88.89</v>
      </c>
      <c r="C2" s="4">
        <v>22.2</v>
      </c>
    </row>
    <row r="3" spans="1:3" x14ac:dyDescent="0.2">
      <c r="A3" s="11" t="s">
        <v>67</v>
      </c>
      <c r="B3" s="4">
        <v>88.9</v>
      </c>
      <c r="C3" s="4">
        <v>22.2</v>
      </c>
    </row>
    <row r="4" spans="1:3" x14ac:dyDescent="0.2">
      <c r="A4" s="11" t="s">
        <v>30</v>
      </c>
      <c r="B4" s="4">
        <v>88.9</v>
      </c>
      <c r="C4" s="4">
        <v>22.3</v>
      </c>
    </row>
    <row r="6" spans="1:3" x14ac:dyDescent="0.2">
      <c r="B6"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Raw Pendulum</vt:lpstr>
      <vt:lpstr>Raw Incline</vt:lpstr>
      <vt:lpstr>Pendulum L</vt:lpstr>
      <vt:lpstr>Pendulum T</vt:lpstr>
      <vt:lpstr>Incline Angles</vt:lpstr>
      <vt:lpstr>Incline Gate locations</vt:lpstr>
      <vt:lpstr>Incline Widths</vt:lpstr>
      <vt:lpstr>Incline Trigonometry measures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2020-11-30T10:17:14Z</dcterms:created>
  <dcterms:modified xsi:type="dcterms:W3CDTF">2020-12-07T17:06:36Z</dcterms:modified>
</cp:coreProperties>
</file>