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eriyal\Desktop\"/>
    </mc:Choice>
  </mc:AlternateContent>
  <bookViews>
    <workbookView xWindow="0" yWindow="0" windowWidth="12240" windowHeight="4965" tabRatio="767" activeTab="1"/>
  </bookViews>
  <sheets>
    <sheet name="Data_base" sheetId="1" r:id="rId1"/>
    <sheet name="Дашборд" sheetId="15" r:id="rId2"/>
    <sheet name="Мен - план" sheetId="7" r:id="rId3"/>
    <sheet name="Канал-мен" sheetId="14" r:id="rId4"/>
    <sheet name="Дни" sheetId="16" r:id="rId5"/>
    <sheet name="Канал-длит" sheetId="11" r:id="rId6"/>
    <sheet name="Продукты" sheetId="13" r:id="rId7"/>
    <sheet name="Помесяч продажи" sheetId="8" r:id="rId8"/>
    <sheet name="Регионы" sheetId="9" r:id="rId9"/>
  </sheets>
  <definedNames>
    <definedName name="Срез_Канал_продаж">#N/A</definedName>
    <definedName name="Срез_Менеджер">#N/A</definedName>
    <definedName name="Срез_Статус">#N/A</definedName>
  </definedNames>
  <calcPr calcId="152511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1" l="1"/>
  <c r="N36" i="1" l="1"/>
  <c r="N73" i="1"/>
  <c r="N74" i="1"/>
  <c r="N60" i="1"/>
  <c r="N46" i="1"/>
  <c r="N105" i="1"/>
  <c r="N3" i="1"/>
  <c r="N17" i="1"/>
  <c r="N18" i="1"/>
  <c r="N2" i="1"/>
  <c r="N37" i="1"/>
  <c r="N12" i="1"/>
  <c r="N67" i="1"/>
  <c r="N72" i="1"/>
  <c r="N98" i="1"/>
  <c r="N71" i="1"/>
  <c r="N80" i="1"/>
  <c r="N62" i="1"/>
  <c r="N85" i="1"/>
  <c r="N53" i="1"/>
  <c r="N75" i="1"/>
  <c r="N117" i="1"/>
  <c r="N97" i="1"/>
  <c r="N87" i="1"/>
  <c r="N77" i="1"/>
  <c r="N13" i="1"/>
  <c r="N8" i="1"/>
  <c r="N25" i="1"/>
  <c r="N21" i="1"/>
  <c r="N22" i="1"/>
  <c r="N23" i="1"/>
  <c r="N38" i="1"/>
  <c r="N39" i="1"/>
  <c r="N68" i="1"/>
  <c r="N69" i="1"/>
  <c r="N35" i="1"/>
  <c r="N78" i="1"/>
  <c r="N79" i="1"/>
  <c r="N7" i="1"/>
  <c r="N24" i="1"/>
  <c r="N70" i="1"/>
  <c r="N108" i="1"/>
  <c r="N29" i="1"/>
  <c r="N9" i="1"/>
  <c r="N20" i="1"/>
  <c r="N63" i="1"/>
  <c r="N86" i="1"/>
  <c r="N58" i="1"/>
  <c r="N56" i="1"/>
  <c r="N27" i="1"/>
  <c r="N65" i="1"/>
  <c r="N10" i="1"/>
  <c r="N5" i="1"/>
  <c r="N6" i="1"/>
  <c r="N50" i="1"/>
  <c r="N45" i="1"/>
  <c r="N11" i="1"/>
  <c r="N54" i="1"/>
  <c r="N76" i="1"/>
  <c r="N19" i="1"/>
  <c r="N64" i="1"/>
  <c r="N88" i="1"/>
  <c r="N89" i="1"/>
  <c r="N83" i="1"/>
  <c r="N82" i="1"/>
  <c r="N4" i="1"/>
  <c r="N61" i="1"/>
  <c r="N14" i="1"/>
  <c r="N49" i="1"/>
  <c r="N26" i="1"/>
  <c r="N30" i="1"/>
  <c r="N81" i="1"/>
  <c r="N41" i="1"/>
  <c r="N42" i="1"/>
  <c r="N43" i="1"/>
  <c r="N47" i="1"/>
  <c r="N48" i="1"/>
  <c r="N51" i="1"/>
  <c r="N52" i="1"/>
  <c r="N55" i="1"/>
  <c r="N57" i="1"/>
  <c r="N59" i="1"/>
  <c r="N91" i="1"/>
  <c r="N92" i="1"/>
  <c r="N93" i="1"/>
  <c r="N94" i="1"/>
  <c r="N95" i="1"/>
  <c r="N96" i="1"/>
  <c r="N99" i="1"/>
  <c r="N100" i="1"/>
  <c r="N101" i="1"/>
  <c r="N102" i="1"/>
  <c r="N103" i="1"/>
  <c r="N104" i="1"/>
  <c r="N106" i="1"/>
  <c r="N107" i="1"/>
  <c r="N109" i="1"/>
  <c r="N110" i="1"/>
  <c r="N111" i="1"/>
  <c r="N112" i="1"/>
  <c r="N113" i="1"/>
  <c r="N114" i="1"/>
  <c r="N115" i="1"/>
  <c r="N116" i="1"/>
  <c r="N66" i="1"/>
  <c r="N15" i="1"/>
  <c r="N16" i="1"/>
  <c r="N90" i="1"/>
  <c r="N28" i="1"/>
  <c r="N84" i="1"/>
  <c r="N32" i="1"/>
  <c r="N34" i="1"/>
  <c r="N31" i="1"/>
  <c r="N33" i="1"/>
  <c r="N44" i="1"/>
  <c r="N40" i="1"/>
  <c r="C15" i="7"/>
</calcChain>
</file>

<file path=xl/sharedStrings.xml><?xml version="1.0" encoding="utf-8"?>
<sst xmlns="http://schemas.openxmlformats.org/spreadsheetml/2006/main" count="1282" uniqueCount="346">
  <si>
    <t>7290</t>
  </si>
  <si>
    <t>NAM SUNG</t>
  </si>
  <si>
    <t>7291</t>
  </si>
  <si>
    <t>7436</t>
  </si>
  <si>
    <t>UNIZIN COMPANY</t>
  </si>
  <si>
    <t>7484</t>
  </si>
  <si>
    <t>7040</t>
  </si>
  <si>
    <t>Alen.com</t>
  </si>
  <si>
    <t>7166</t>
  </si>
  <si>
    <t>USB</t>
  </si>
  <si>
    <t>Aladdin</t>
  </si>
  <si>
    <t>7185</t>
  </si>
  <si>
    <t>7047</t>
  </si>
  <si>
    <t>USB Beijing</t>
  </si>
  <si>
    <t>6645</t>
  </si>
  <si>
    <t>USB Guanzhou</t>
  </si>
  <si>
    <t>7210</t>
  </si>
  <si>
    <t>A-Fashion</t>
  </si>
  <si>
    <t>7283</t>
  </si>
  <si>
    <t>Architector PRO</t>
  </si>
  <si>
    <t>7307</t>
  </si>
  <si>
    <t>Be Fashion</t>
  </si>
  <si>
    <t>7398</t>
  </si>
  <si>
    <t>Vegas Glass</t>
  </si>
  <si>
    <t>7374</t>
  </si>
  <si>
    <t>Winnprime</t>
  </si>
  <si>
    <t>7375</t>
  </si>
  <si>
    <t>7300</t>
  </si>
  <si>
    <t>GK Group</t>
  </si>
  <si>
    <t>7101</t>
  </si>
  <si>
    <t>Euroasia Logystics</t>
  </si>
  <si>
    <t>7244</t>
  </si>
  <si>
    <t>Elkin Plast</t>
  </si>
  <si>
    <t>7348</t>
  </si>
  <si>
    <t>HAINING TIANYI TEXTILE CO.,LTD</t>
  </si>
  <si>
    <t>Big sofa</t>
  </si>
  <si>
    <t>7288</t>
  </si>
  <si>
    <t>7405</t>
  </si>
  <si>
    <t>7409</t>
  </si>
  <si>
    <t>MATERIAL DISCOVERY CO.,LTD</t>
  </si>
  <si>
    <t>7507</t>
  </si>
  <si>
    <t>7511</t>
  </si>
  <si>
    <t>7410</t>
  </si>
  <si>
    <t>7226</t>
  </si>
  <si>
    <t>JAXON Sp. z o.o.</t>
  </si>
  <si>
    <t>Hunt IT</t>
  </si>
  <si>
    <t>7011</t>
  </si>
  <si>
    <t>7151</t>
  </si>
  <si>
    <t>7148</t>
  </si>
  <si>
    <t>7149</t>
  </si>
  <si>
    <t>7146</t>
  </si>
  <si>
    <t>"NINGBO YOURLITE IMP AND EXP CO.,LTD</t>
  </si>
  <si>
    <t>7152</t>
  </si>
  <si>
    <t>PUJIANG SALE CRAFT CO.,LTD</t>
  </si>
  <si>
    <t>7150</t>
  </si>
  <si>
    <t>ALCOM HOLDING INTERNATIONAL CO.,LIMITED</t>
  </si>
  <si>
    <t>7147</t>
  </si>
  <si>
    <t>7263</t>
  </si>
  <si>
    <t>7264</t>
  </si>
  <si>
    <t>7266</t>
  </si>
  <si>
    <t>7265</t>
  </si>
  <si>
    <t>6862</t>
  </si>
  <si>
    <t>Leorada +</t>
  </si>
  <si>
    <t>6861</t>
  </si>
  <si>
    <t>7059</t>
  </si>
  <si>
    <t>Leader</t>
  </si>
  <si>
    <t>7482</t>
  </si>
  <si>
    <t>LIDA</t>
  </si>
  <si>
    <t>7161</t>
  </si>
  <si>
    <t>7156</t>
  </si>
  <si>
    <t>7084</t>
  </si>
  <si>
    <t>7085</t>
  </si>
  <si>
    <t>7241</t>
  </si>
  <si>
    <t>7157</t>
  </si>
  <si>
    <t>STARMATRIX GROUP INC.</t>
  </si>
  <si>
    <t>Alltima</t>
  </si>
  <si>
    <t>7294</t>
  </si>
  <si>
    <t>LINYI BAIXIN ENAMEL PRODUCTS CO.,LTD</t>
  </si>
  <si>
    <t>7144</t>
  </si>
  <si>
    <t>LinCOM</t>
  </si>
  <si>
    <t>7248</t>
  </si>
  <si>
    <t>7342</t>
  </si>
  <si>
    <t>7468</t>
  </si>
  <si>
    <t>7467</t>
  </si>
  <si>
    <t>7324</t>
  </si>
  <si>
    <t>Pusan, Korea LIFESCIENCES Limited</t>
  </si>
  <si>
    <t>PanECO</t>
  </si>
  <si>
    <t>7200</t>
  </si>
  <si>
    <t>7029</t>
  </si>
  <si>
    <t>7198</t>
  </si>
  <si>
    <t>7303</t>
  </si>
  <si>
    <t>7176</t>
  </si>
  <si>
    <t>7424</t>
  </si>
  <si>
    <t>7466</t>
  </si>
  <si>
    <t>7247</t>
  </si>
  <si>
    <t>7260</t>
  </si>
  <si>
    <t>7346</t>
  </si>
  <si>
    <t>7111</t>
  </si>
  <si>
    <t>UPS</t>
  </si>
  <si>
    <t>7483</t>
  </si>
  <si>
    <t>SDF Logystics</t>
  </si>
  <si>
    <t>7399</t>
  </si>
  <si>
    <t>Rest Simphony</t>
  </si>
  <si>
    <t>7242</t>
  </si>
  <si>
    <t>Sirius -1</t>
  </si>
  <si>
    <t>7212</t>
  </si>
  <si>
    <t>А 710 АY / АК 1540 67</t>
  </si>
  <si>
    <t>Techno Trade</t>
  </si>
  <si>
    <t>7230</t>
  </si>
  <si>
    <t>К 583НО / АЕ 5957 67</t>
  </si>
  <si>
    <t>7301</t>
  </si>
  <si>
    <t>О 167 МХ / АЕ 3627</t>
  </si>
  <si>
    <t>7306</t>
  </si>
  <si>
    <t>Н621ММ-39 // ES685</t>
  </si>
  <si>
    <t>7305</t>
  </si>
  <si>
    <t>C 906 MX 67/AE 5350 67</t>
  </si>
  <si>
    <t>7329</t>
  </si>
  <si>
    <t>IAE 5528 / P 40996</t>
  </si>
  <si>
    <t>7339</t>
  </si>
  <si>
    <t>Р903ХЕ-31 / АР8033-31</t>
  </si>
  <si>
    <t>7337</t>
  </si>
  <si>
    <t>M 766 OB / BT 6525</t>
  </si>
  <si>
    <t>7341</t>
  </si>
  <si>
    <t>К581НО-67 / АЕ6868-67</t>
  </si>
  <si>
    <t>7340</t>
  </si>
  <si>
    <t>О230НО-750 / GZ1334K</t>
  </si>
  <si>
    <t>7349</t>
  </si>
  <si>
    <t>АК 9352-7 / А 8317 А-7</t>
  </si>
  <si>
    <t>7356</t>
  </si>
  <si>
    <t>WML RM 22 / WML 32 NY</t>
  </si>
  <si>
    <t>7360</t>
  </si>
  <si>
    <t>К 454 НМ / АК 0560</t>
  </si>
  <si>
    <t>7372</t>
  </si>
  <si>
    <t>X 435 YK / GZ 1366 K</t>
  </si>
  <si>
    <t>7379</t>
  </si>
  <si>
    <t>О 316 АТ / ВМ 9081</t>
  </si>
  <si>
    <t>7380</t>
  </si>
  <si>
    <t>Р 299 ВМ / ЕМ 120</t>
  </si>
  <si>
    <t>7396</t>
  </si>
  <si>
    <t>К 875 МЕ / ЕЕ 1258</t>
  </si>
  <si>
    <t>7413</t>
  </si>
  <si>
    <t>LRA 18484</t>
  </si>
  <si>
    <t>7417</t>
  </si>
  <si>
    <t>К 580 НО / АЕ 5958</t>
  </si>
  <si>
    <t>7418</t>
  </si>
  <si>
    <t>HFD 716 / EM 106</t>
  </si>
  <si>
    <t>7423</t>
  </si>
  <si>
    <t>AO 9852 - 7 / A 7971 B -7</t>
  </si>
  <si>
    <t>7419</t>
  </si>
  <si>
    <t>C 909 HA / AE 1720</t>
  </si>
  <si>
    <t>7428</t>
  </si>
  <si>
    <t>С 907 МХ / АЕ 5454</t>
  </si>
  <si>
    <t>7465</t>
  </si>
  <si>
    <t>А 830 АР / R 6356</t>
  </si>
  <si>
    <t>7464</t>
  </si>
  <si>
    <t>О 965 КЕ / GZ 1573 K</t>
  </si>
  <si>
    <t>7463</t>
  </si>
  <si>
    <t>Е 145 ХА / АК 9335</t>
  </si>
  <si>
    <t>7477</t>
  </si>
  <si>
    <t>О 534 НМ</t>
  </si>
  <si>
    <t>7493</t>
  </si>
  <si>
    <t>Y 848 ММ / GZ 1625 K</t>
  </si>
  <si>
    <t>7492</t>
  </si>
  <si>
    <t>E532HY</t>
  </si>
  <si>
    <t>7494</t>
  </si>
  <si>
    <t>7495</t>
  </si>
  <si>
    <t>К 179 РВ / АЕ 0495</t>
  </si>
  <si>
    <t>7506</t>
  </si>
  <si>
    <t>KN 8664 / N 1055</t>
  </si>
  <si>
    <t>7509</t>
  </si>
  <si>
    <t>АЕ 55231</t>
  </si>
  <si>
    <t>7510</t>
  </si>
  <si>
    <t>HP4143/R9907</t>
  </si>
  <si>
    <t>7512</t>
  </si>
  <si>
    <t>К 579 НО / АЕ 6856</t>
  </si>
  <si>
    <t>7368</t>
  </si>
  <si>
    <t>7390</t>
  </si>
  <si>
    <t>Expert</t>
  </si>
  <si>
    <t>7393</t>
  </si>
  <si>
    <t>7394</t>
  </si>
  <si>
    <t>7154</t>
  </si>
  <si>
    <t>UGN Lab</t>
  </si>
  <si>
    <t>7155</t>
  </si>
  <si>
    <t>7164</t>
  </si>
  <si>
    <t>7168</t>
  </si>
  <si>
    <t>7194</t>
  </si>
  <si>
    <t>Kapego</t>
  </si>
  <si>
    <t>7188</t>
  </si>
  <si>
    <t>7441</t>
  </si>
  <si>
    <t>My cargo</t>
  </si>
  <si>
    <t>7332</t>
  </si>
  <si>
    <t>Landscape</t>
  </si>
  <si>
    <t>Somen</t>
  </si>
  <si>
    <t>Stells</t>
  </si>
  <si>
    <t>Канал продаж</t>
  </si>
  <si>
    <t>Рекомендация</t>
  </si>
  <si>
    <t>Холодный звонок</t>
  </si>
  <si>
    <t>Почта</t>
  </si>
  <si>
    <t>Контекстная реклама</t>
  </si>
  <si>
    <t>Выставка</t>
  </si>
  <si>
    <t>Ткань и аксессуары</t>
  </si>
  <si>
    <t>Электронные устройства</t>
  </si>
  <si>
    <t>Другое</t>
  </si>
  <si>
    <t>Одежда</t>
  </si>
  <si>
    <t>Оборудование</t>
  </si>
  <si>
    <t>Игрушки</t>
  </si>
  <si>
    <t>Свет</t>
  </si>
  <si>
    <t>HANGZHOU YIDA СветING ELECTRIC CO.,LTD.</t>
  </si>
  <si>
    <t>Свет PRO</t>
  </si>
  <si>
    <t>NINGBO FULEDСветING CO.,LIMITED</t>
  </si>
  <si>
    <t>LED TUBE PANСвет</t>
  </si>
  <si>
    <t>IMG Светning</t>
  </si>
  <si>
    <t>SEITY Свет (ZHONGSHAN) CO., LTD.</t>
  </si>
  <si>
    <t>Сувениры</t>
  </si>
  <si>
    <t>Охота и рыбалка</t>
  </si>
  <si>
    <t>Упаковка</t>
  </si>
  <si>
    <t>Упаковка mix</t>
  </si>
  <si>
    <t>Упаковка (China)</t>
  </si>
  <si>
    <t>Упаковка (Poland)</t>
  </si>
  <si>
    <t>Медецина</t>
  </si>
  <si>
    <t>Косметика</t>
  </si>
  <si>
    <t>Спорт товары</t>
  </si>
  <si>
    <t>Автозапчасти</t>
  </si>
  <si>
    <t>Бассейн</t>
  </si>
  <si>
    <t>С. Милер</t>
  </si>
  <si>
    <t>М. Баили</t>
  </si>
  <si>
    <t>Т. Ли</t>
  </si>
  <si>
    <t>А. Фостер</t>
  </si>
  <si>
    <t>Р. Хайерс</t>
  </si>
  <si>
    <t>А. Перри</t>
  </si>
  <si>
    <t>Менеджер</t>
  </si>
  <si>
    <t>Продуктовый сегмент</t>
  </si>
  <si>
    <t>Вебсайт</t>
  </si>
  <si>
    <t>Номер заказа</t>
  </si>
  <si>
    <t>Название заказа</t>
  </si>
  <si>
    <t>Кухонная фернитура (Concreta Cucina)</t>
  </si>
  <si>
    <t>Свитера мужские  (80%/20 %) GREG</t>
  </si>
  <si>
    <t>Аппаратура</t>
  </si>
  <si>
    <t>Авто Гримерные</t>
  </si>
  <si>
    <t>Униформа для прессы (China)</t>
  </si>
  <si>
    <t>Солнечные панели</t>
  </si>
  <si>
    <t xml:space="preserve">Декоративные картины </t>
  </si>
  <si>
    <t xml:space="preserve">Макет с динозаврами </t>
  </si>
  <si>
    <t>Домашний текстиль</t>
  </si>
  <si>
    <t>Ткань</t>
  </si>
  <si>
    <t xml:space="preserve">Неодимовые магниты </t>
  </si>
  <si>
    <t>CP Ткань</t>
  </si>
  <si>
    <t>Ткань Taiwan JN88 /JN89 /JN90</t>
  </si>
  <si>
    <t>Ткань 40HC Shanghai</t>
  </si>
  <si>
    <t>Ткань Taiwan 40HC</t>
  </si>
  <si>
    <t>Кабель IT/CN</t>
  </si>
  <si>
    <t>Аксессуар</t>
  </si>
  <si>
    <t>Гидромотор экскаватора  (KAWASAKI)</t>
  </si>
  <si>
    <t>Кабель lcl</t>
  </si>
  <si>
    <t xml:space="preserve">Тепловая пушка </t>
  </si>
  <si>
    <t xml:space="preserve">Швейная фурнитура </t>
  </si>
  <si>
    <t xml:space="preserve">Запчасти для скейтборда </t>
  </si>
  <si>
    <t>Расчески</t>
  </si>
  <si>
    <t xml:space="preserve">Резиновые кольца </t>
  </si>
  <si>
    <t>Danfoss Гидравлический двигатель</t>
  </si>
  <si>
    <t>Гидробаня и 4 бассейна</t>
  </si>
  <si>
    <t>Степлеры</t>
  </si>
  <si>
    <t>Влагостойкая одежда</t>
  </si>
  <si>
    <t>Туфли (ТМ Тrayler)</t>
  </si>
  <si>
    <t xml:space="preserve">Экструзионный пластометр </t>
  </si>
  <si>
    <t xml:space="preserve">Светодиодные светильники для наружного архитектурного освещения </t>
  </si>
  <si>
    <t xml:space="preserve">Одеяла </t>
  </si>
  <si>
    <t>Полотенца</t>
  </si>
  <si>
    <t xml:space="preserve">Айсберг </t>
  </si>
  <si>
    <t>Мир  упаковки</t>
  </si>
  <si>
    <t>Санкт-Петербург</t>
  </si>
  <si>
    <t>Магнитогорск</t>
  </si>
  <si>
    <t>Оренбург</t>
  </si>
  <si>
    <t>Москва</t>
  </si>
  <si>
    <t>Сочи</t>
  </si>
  <si>
    <t>Новосибирск</t>
  </si>
  <si>
    <t>Казань</t>
  </si>
  <si>
    <t>Нижний Новгород</t>
  </si>
  <si>
    <t>Самара</t>
  </si>
  <si>
    <t>Челябинск</t>
  </si>
  <si>
    <t>Уфа</t>
  </si>
  <si>
    <t>Волгоград</t>
  </si>
  <si>
    <t>Тула</t>
  </si>
  <si>
    <t>Кемерово</t>
  </si>
  <si>
    <t>Курск</t>
  </si>
  <si>
    <t>Севастополь</t>
  </si>
  <si>
    <t>Стоврополь</t>
  </si>
  <si>
    <t>Липецк</t>
  </si>
  <si>
    <t>Улан-Удэ</t>
  </si>
  <si>
    <t>Пермь</t>
  </si>
  <si>
    <t>Ярославль</t>
  </si>
  <si>
    <t>Саратов</t>
  </si>
  <si>
    <t>Омск</t>
  </si>
  <si>
    <t>Город</t>
  </si>
  <si>
    <t>Продавец</t>
  </si>
  <si>
    <t>Продажи факт, тыс.руб</t>
  </si>
  <si>
    <t>Продажи план, тыс.руб</t>
  </si>
  <si>
    <t>Дата сделки</t>
  </si>
  <si>
    <t>Дата оплаты</t>
  </si>
  <si>
    <t>Дней между сделкой и оплатой</t>
  </si>
  <si>
    <t>Статус</t>
  </si>
  <si>
    <t>Закрыто</t>
  </si>
  <si>
    <t>В процессе</t>
  </si>
  <si>
    <t>Потерянно</t>
  </si>
  <si>
    <t>Общий итог</t>
  </si>
  <si>
    <t>1. Как менеджеры выполняют план продаж?</t>
  </si>
  <si>
    <t>2. Какова помесячная динамика выполнения плана, есть ли сезонные «просадки»?</t>
  </si>
  <si>
    <t>3. Какова география продаж, какие регионы самые доходные?</t>
  </si>
  <si>
    <t>4. Как влияет канал продаж на выполнение плана, конверсию, длительность сделки?</t>
  </si>
  <si>
    <t>5. Какие товарные категории пользуются спросом (по числу клиентов) и по продажам?</t>
  </si>
  <si>
    <t>Дашборд должен дать информацию для принятия решений:</t>
  </si>
  <si>
    <t>Профилировать ли менеджеров по товарным категориям или каналам продаж (где они лучше закрывают сделки, выполняют план)</t>
  </si>
  <si>
    <t>Расширять самые доходные каналы продаж, регионы, где есть высокий спрос</t>
  </si>
  <si>
    <t>(Все)</t>
  </si>
  <si>
    <t>Месяц сделки</t>
  </si>
  <si>
    <t>Месяц оплаты</t>
  </si>
  <si>
    <t>дек</t>
  </si>
  <si>
    <t>нояб</t>
  </si>
  <si>
    <t>окт</t>
  </si>
  <si>
    <t>мар</t>
  </si>
  <si>
    <t>янв</t>
  </si>
  <si>
    <t>апр</t>
  </si>
  <si>
    <t>июнь</t>
  </si>
  <si>
    <t>июль</t>
  </si>
  <si>
    <t>фев</t>
  </si>
  <si>
    <t>май</t>
  </si>
  <si>
    <t xml:space="preserve">Продажи факт, тыс.руб  </t>
  </si>
  <si>
    <t xml:space="preserve">Продажи план, тыс.руб  </t>
  </si>
  <si>
    <t>Выполнение плана продаж менеджерами</t>
  </si>
  <si>
    <t>Выполнене плана</t>
  </si>
  <si>
    <t>Месяц, 2020 год</t>
  </si>
  <si>
    <t>всего</t>
  </si>
  <si>
    <t>конверсия</t>
  </si>
  <si>
    <t>Количество завершенных сделок</t>
  </si>
  <si>
    <t>закрыто</t>
  </si>
  <si>
    <t>отказ</t>
  </si>
  <si>
    <t>Доля выручки от каналов продаж</t>
  </si>
  <si>
    <t>Продукт</t>
  </si>
  <si>
    <t>Динамика продаж 2020 год</t>
  </si>
  <si>
    <t>Количество продаж</t>
  </si>
  <si>
    <t>Топ товаров</t>
  </si>
  <si>
    <t>Топ регионов по продажам</t>
  </si>
  <si>
    <t>Количество сделок</t>
  </si>
  <si>
    <t>Среднее количетсво дней ожидания</t>
  </si>
  <si>
    <t>Среднее количество дней закрытия сделки</t>
  </si>
  <si>
    <t>Количество сделок по каналам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</si>
</sst>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Fill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Обычный" xfId="0" builtinId="0"/>
    <cellStyle name="Процентный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заказов.xlsx]Мен - план!СводнаяТаблица1</c:name>
    <c:fmtId val="14"/>
  </c:pivotSource>
  <c:chart>
    <c:title>
      <c:tx>
        <c:strRef>
          <c:f>'Мен - план'!$C$2</c:f>
          <c:strCache>
            <c:ptCount val="1"/>
            <c:pt idx="0">
              <c:v>Выполнение плана продаж менеджерами</c:v>
            </c:pt>
          </c:strCache>
        </c:strRef>
      </c:tx>
      <c:layout>
        <c:manualLayout>
          <c:xMode val="edge"/>
          <c:yMode val="edge"/>
          <c:x val="2.3951118627271444E-2"/>
          <c:y val="2.979991485738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083412406430172E-2"/>
              <c:y val="-5.9911937701572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957749995838257E-2"/>
              <c:y val="-1.91001929915708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43958048335615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83994528043775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559963520291837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75193798449612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207934336525307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829478907475827"/>
          <c:y val="0.15789697743720732"/>
          <c:w val="0.86050927970528979"/>
          <c:h val="0.7952745849297573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'Мен - план'!$C$2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-6.083412406430172E-2"/>
                  <c:y val="-5.9911937701572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'Мен - план'!$C$2</c:f>
              <c:strCache>
                <c:ptCount val="6"/>
                <c:pt idx="0">
                  <c:v>А. Перри</c:v>
                </c:pt>
                <c:pt idx="1">
                  <c:v>С. Милер</c:v>
                </c:pt>
                <c:pt idx="2">
                  <c:v>Т. Ли</c:v>
                </c:pt>
                <c:pt idx="3">
                  <c:v>А. Фостер</c:v>
                </c:pt>
                <c:pt idx="4">
                  <c:v>М. Баили</c:v>
                </c:pt>
                <c:pt idx="5">
                  <c:v>Р. Хайерс</c:v>
                </c:pt>
              </c:strCache>
            </c:strRef>
          </c:cat>
          <c:val>
            <c:numRef>
              <c:f>'Мен - план'!$C$2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9500</c:v>
                </c:pt>
                <c:pt idx="3">
                  <c:v>6000</c:v>
                </c:pt>
                <c:pt idx="4">
                  <c:v>25500</c:v>
                </c:pt>
                <c:pt idx="5">
                  <c:v>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855568"/>
        <c:axId val="128855952"/>
      </c:barChart>
      <c:barChart>
        <c:barDir val="bar"/>
        <c:grouping val="clustered"/>
        <c:varyColors val="0"/>
        <c:ser>
          <c:idx val="0"/>
          <c:order val="0"/>
          <c:tx>
            <c:strRef>
              <c:f>'Мен - план'!$C$2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>
                <a:alpha val="71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71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alpha val="71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-5.2957749995838257E-2"/>
                  <c:y val="-1.9100192991570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4395804833561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3994528043775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559963520291837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75193798449612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20793433652530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'Мен - план'!$C$2</c:f>
              <c:strCache>
                <c:ptCount val="6"/>
                <c:pt idx="0">
                  <c:v>А. Перри</c:v>
                </c:pt>
                <c:pt idx="1">
                  <c:v>С. Милер</c:v>
                </c:pt>
                <c:pt idx="2">
                  <c:v>Т. Ли</c:v>
                </c:pt>
                <c:pt idx="3">
                  <c:v>А. Фостер</c:v>
                </c:pt>
                <c:pt idx="4">
                  <c:v>М. Баили</c:v>
                </c:pt>
                <c:pt idx="5">
                  <c:v>Р. Хайерс</c:v>
                </c:pt>
              </c:strCache>
            </c:strRef>
          </c:cat>
          <c:val>
            <c:numRef>
              <c:f>'Мен - план'!$C$2</c:f>
              <c:numCache>
                <c:formatCode>General</c:formatCode>
                <c:ptCount val="6"/>
                <c:pt idx="0">
                  <c:v>650</c:v>
                </c:pt>
                <c:pt idx="1">
                  <c:v>2260</c:v>
                </c:pt>
                <c:pt idx="2">
                  <c:v>3400</c:v>
                </c:pt>
                <c:pt idx="3">
                  <c:v>6950</c:v>
                </c:pt>
                <c:pt idx="4">
                  <c:v>24022</c:v>
                </c:pt>
                <c:pt idx="5">
                  <c:v>29929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0115072"/>
        <c:axId val="200112640"/>
      </c:barChart>
      <c:catAx>
        <c:axId val="12885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55952"/>
        <c:crosses val="autoZero"/>
        <c:auto val="1"/>
        <c:lblAlgn val="ctr"/>
        <c:lblOffset val="100"/>
        <c:noMultiLvlLbl val="0"/>
      </c:catAx>
      <c:valAx>
        <c:axId val="128855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855568"/>
        <c:crosses val="autoZero"/>
        <c:crossBetween val="between"/>
      </c:valAx>
      <c:valAx>
        <c:axId val="200112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0115072"/>
        <c:crosses val="max"/>
        <c:crossBetween val="between"/>
      </c:valAx>
      <c:catAx>
        <c:axId val="200115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1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632462696919756"/>
          <c:y val="0.76974529717967499"/>
          <c:w val="0.53657546902831654"/>
          <c:h val="0.1964394422385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заказов.xlsx]Продукты!СводнаяТаблица1</c:name>
    <c:fmtId val="10"/>
  </c:pivotSource>
  <c:chart>
    <c:title>
      <c:tx>
        <c:strRef>
          <c:f>Продукты!$C$2</c:f>
          <c:strCache>
            <c:ptCount val="1"/>
            <c:pt idx="0">
              <c:v>Топ товаров</c:v>
            </c:pt>
          </c:strCache>
        </c:strRef>
      </c:tx>
      <c:layout>
        <c:manualLayout>
          <c:xMode val="edge"/>
          <c:yMode val="edge"/>
          <c:x val="4.3484425239038019E-2"/>
          <c:y val="3.183699458771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9135093761958732E-3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3.5080599976174494E-17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4.138809296402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9135093761959432E-2"/>
              <c:y val="-4.7755491881566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394565633371604E-2"/>
              <c:y val="-3.18369945877109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3.183699458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571792422795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875621890547265E-2"/>
              <c:y val="-3.1836994587710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041970643451428E-2"/>
          <c:y val="0.11808341292581981"/>
          <c:w val="0.87252532009847794"/>
          <c:h val="0.7730874614885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Продукты!$C$2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0"/>
                  <c:y val="6.6857688634192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5080599976174494E-17"/>
                  <c:y val="6.0490289716650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135093761958732E-3"/>
                  <c:y val="6.0490289716650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6.0490289716650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6.6857688634192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4.4571792422795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Продукты!$C$2</c:f>
              <c:strCache>
                <c:ptCount val="6"/>
                <c:pt idx="0">
                  <c:v>Оборудование</c:v>
                </c:pt>
                <c:pt idx="1">
                  <c:v>Другое</c:v>
                </c:pt>
                <c:pt idx="2">
                  <c:v>Свет</c:v>
                </c:pt>
                <c:pt idx="3">
                  <c:v>Ткань и аксессуары</c:v>
                </c:pt>
                <c:pt idx="4">
                  <c:v>Одежда</c:v>
                </c:pt>
                <c:pt idx="5">
                  <c:v>Электронные устройства</c:v>
                </c:pt>
              </c:strCache>
            </c:strRef>
          </c:cat>
          <c:val>
            <c:numRef>
              <c:f>Продукты!$C$2</c:f>
              <c:numCache>
                <c:formatCode>General</c:formatCode>
                <c:ptCount val="6"/>
                <c:pt idx="0">
                  <c:v>35099</c:v>
                </c:pt>
                <c:pt idx="1">
                  <c:v>7225</c:v>
                </c:pt>
                <c:pt idx="2">
                  <c:v>6950</c:v>
                </c:pt>
                <c:pt idx="3">
                  <c:v>5712</c:v>
                </c:pt>
                <c:pt idx="4">
                  <c:v>4650</c:v>
                </c:pt>
                <c:pt idx="5">
                  <c:v>2130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9788816"/>
        <c:axId val="304864384"/>
      </c:barChart>
      <c:lineChart>
        <c:grouping val="standard"/>
        <c:varyColors val="0"/>
        <c:ser>
          <c:idx val="1"/>
          <c:order val="1"/>
          <c:tx>
            <c:strRef>
              <c:f>Продукты!$C$2</c:f>
              <c:strCache>
                <c:ptCount val="1"/>
                <c:pt idx="0">
                  <c:v>Количество продаж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2.4875621890547265E-2"/>
                  <c:y val="-3.183699458771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6540375047837736E-3"/>
                  <c:y val="-4.1388092964024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135093761959432E-2"/>
                  <c:y val="-4.775549188156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394565633371604E-2"/>
                  <c:y val="-3.1836994587710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6540375047837736E-3"/>
                  <c:y val="-3.183699458771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Продукты!$C$2</c:f>
              <c:strCache>
                <c:ptCount val="6"/>
                <c:pt idx="0">
                  <c:v>Оборудование</c:v>
                </c:pt>
                <c:pt idx="1">
                  <c:v>Другое</c:v>
                </c:pt>
                <c:pt idx="2">
                  <c:v>Свет</c:v>
                </c:pt>
                <c:pt idx="3">
                  <c:v>Ткань и аксессуары</c:v>
                </c:pt>
                <c:pt idx="4">
                  <c:v>Одежда</c:v>
                </c:pt>
                <c:pt idx="5">
                  <c:v>Электронные устройства</c:v>
                </c:pt>
              </c:strCache>
            </c:strRef>
          </c:cat>
          <c:val>
            <c:numRef>
              <c:f>Продукты!$C$2</c:f>
              <c:numCache>
                <c:formatCode>General</c:formatCode>
                <c:ptCount val="6"/>
                <c:pt idx="0">
                  <c:v>36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865168"/>
        <c:axId val="304864776"/>
      </c:lineChart>
      <c:catAx>
        <c:axId val="199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864384"/>
        <c:crosses val="autoZero"/>
        <c:auto val="1"/>
        <c:lblAlgn val="ctr"/>
        <c:lblOffset val="100"/>
        <c:noMultiLvlLbl val="0"/>
      </c:catAx>
      <c:valAx>
        <c:axId val="30486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88816"/>
        <c:crosses val="autoZero"/>
        <c:crossBetween val="between"/>
      </c:valAx>
      <c:valAx>
        <c:axId val="304864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865168"/>
        <c:crosses val="max"/>
        <c:crossBetween val="between"/>
      </c:valAx>
      <c:catAx>
        <c:axId val="30486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647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334481438959051"/>
          <c:y val="1.6618409804791612E-2"/>
          <c:w val="0.48717948717948717"/>
          <c:h val="0.10745060878851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заказов.xlsx]Помесяч продажи!СводнаяТаблица1</c:name>
    <c:fmtId val="12"/>
  </c:pivotSource>
  <c:chart>
    <c:title>
      <c:tx>
        <c:strRef>
          <c:f>'Помесяч продажи'!$C$2</c:f>
          <c:strCache>
            <c:ptCount val="1"/>
            <c:pt idx="0">
              <c:v>Динамика продаж 2020 год</c:v>
            </c:pt>
          </c:strCache>
        </c:strRef>
      </c:tx>
      <c:layout>
        <c:manualLayout>
          <c:xMode val="edge"/>
          <c:yMode val="edge"/>
          <c:x val="1.8693529561626458E-2"/>
          <c:y val="2.398081534772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166495375128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7414E-3"/>
              <c:y val="1.712915381980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3360739979445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1109969167523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-2.740664611168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811136192626036E-2"/>
              <c:y val="-6.8516615279205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6034E-3"/>
              <c:y val="0.14388489208633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978931527464269E-2"/>
              <c:y val="-7.1942446043165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24974306269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908954100827691E-2"/>
              <c:y val="-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692249811888639E-2"/>
          <c:y val="0.12706406303528606"/>
          <c:w val="0.95008067957022613"/>
          <c:h val="0.71453131200130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'Помесяч продажи'!$C$2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1.8811136192626034E-3"/>
                  <c:y val="0.14388489208633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9.249743062692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1336073997944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6.1664953751284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5.8239122987324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811136192627414E-3"/>
                  <c:y val="1.7129153819801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'Помесяч продажи'!$C$2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'Помесяч продажи'!$C$2</c:f>
              <c:numCache>
                <c:formatCode>General</c:formatCode>
                <c:ptCount val="6"/>
                <c:pt idx="0">
                  <c:v>8500</c:v>
                </c:pt>
                <c:pt idx="1">
                  <c:v>11759</c:v>
                </c:pt>
                <c:pt idx="2">
                  <c:v>16900</c:v>
                </c:pt>
                <c:pt idx="3">
                  <c:v>8567</c:v>
                </c:pt>
                <c:pt idx="4">
                  <c:v>4205</c:v>
                </c:pt>
                <c:pt idx="5">
                  <c:v>17280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865952"/>
        <c:axId val="304866344"/>
      </c:barChart>
      <c:lineChart>
        <c:grouping val="standard"/>
        <c:varyColors val="0"/>
        <c:ser>
          <c:idx val="1"/>
          <c:order val="1"/>
          <c:tx>
            <c:strRef>
              <c:f>'Помесяч продажи'!$C$2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3.1978931527464269E-2"/>
                  <c:y val="-7.1942446043165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908954100827691E-2"/>
                  <c:y val="-3.0832476875642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741158765989468E-2"/>
                  <c:y val="-4.1109969167523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811136192626036E-2"/>
                  <c:y val="-2.740664611168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811136192626036E-2"/>
                  <c:y val="3.0832476875642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811136192626036E-2"/>
                  <c:y val="-6.85166152792052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'Помесяч продажи'!$C$2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'Помесяч продажи'!$C$2</c:f>
              <c:numCache>
                <c:formatCode>General</c:formatCode>
                <c:ptCount val="6"/>
                <c:pt idx="0">
                  <c:v>7500</c:v>
                </c:pt>
                <c:pt idx="1">
                  <c:v>12000</c:v>
                </c:pt>
                <c:pt idx="2">
                  <c:v>16500</c:v>
                </c:pt>
                <c:pt idx="3">
                  <c:v>9000</c:v>
                </c:pt>
                <c:pt idx="4">
                  <c:v>7000</c:v>
                </c:pt>
                <c:pt idx="5">
                  <c:v>15000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865952"/>
        <c:axId val="304866344"/>
      </c:lineChart>
      <c:catAx>
        <c:axId val="3048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866344"/>
        <c:crosses val="autoZero"/>
        <c:auto val="1"/>
        <c:lblAlgn val="ctr"/>
        <c:lblOffset val="100"/>
        <c:noMultiLvlLbl val="0"/>
      </c:catAx>
      <c:valAx>
        <c:axId val="304866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8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720827999948285"/>
          <c:y val="3.4884232367128974E-2"/>
          <c:w val="0.4465951843491347"/>
          <c:h val="0.11562259753502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заказов.xlsx]Регионы!СводнаяТаблица1</c:name>
    <c:fmtId val="13"/>
  </c:pivotSource>
  <c:chart>
    <c:title>
      <c:tx>
        <c:strRef>
          <c:f>Регионы!$C$2</c:f>
          <c:strCache>
            <c:ptCount val="1"/>
            <c:pt idx="0">
              <c:v>Топ регионов по продажам</c:v>
            </c:pt>
          </c:strCache>
        </c:strRef>
      </c:tx>
      <c:layout>
        <c:manualLayout>
          <c:xMode val="edge"/>
          <c:yMode val="edge"/>
          <c:x val="1.8693529561626458E-2"/>
          <c:y val="2.398081534772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166495375128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7414E-3"/>
              <c:y val="1.712915381980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3360739979445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1109969167523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-2.740664611168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811136192626036E-2"/>
              <c:y val="-6.8516615279205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6034E-3"/>
              <c:y val="0.14388489208633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978931527464269E-2"/>
              <c:y val="-7.1942446043165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24974306269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908954100827691E-2"/>
              <c:y val="-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1.8811136192626034E-3"/>
              <c:y val="0.14388489208633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"/>
              <c:y val="9.24974306269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"/>
              <c:y val="0.13360739979445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6.166495375128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"/>
              <c:y val="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1.8811136192627414E-3"/>
              <c:y val="1.712915381980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3.1978931527464269E-2"/>
              <c:y val="-7.1942446043165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4.8908954100827691E-2"/>
              <c:y val="-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3.5741158765989468E-2"/>
              <c:y val="-4.1109969167523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8811136192626036E-2"/>
              <c:y val="-2.740664611168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1.8811136192626036E-2"/>
              <c:y val="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1.8811136192626036E-2"/>
              <c:y val="-6.8516615279205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04890895410081E-2"/>
              <c:y val="-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8.6216711566726811E-18"/>
              <c:y val="6.50907845152448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2332990750256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027840481565122E-2"/>
              <c:y val="-8.2219938335046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194244604316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7310722850291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216704288939052E-2"/>
              <c:y val="-0.10277492291880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5090784515244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4535799931483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379467385067629E-16"/>
              <c:y val="6.8516615279205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73363431151242E-2"/>
              <c:y val="-3.76841384035629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692249811888639E-2"/>
          <c:y val="0.12706406303528606"/>
          <c:w val="0.94843867569601203"/>
          <c:h val="0.79346259775082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Регионы!$C$2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-8.6216711566726811E-18"/>
                  <c:y val="6.5090784515244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123329907502569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194244604316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14731072285029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6.5090784515244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379467385067629E-16"/>
                  <c:y val="6.8516615279205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Регионы!$C$2</c:f>
              <c:strCache>
                <c:ptCount val="6"/>
                <c:pt idx="0">
                  <c:v>Челябинск</c:v>
                </c:pt>
                <c:pt idx="1">
                  <c:v>Казань</c:v>
                </c:pt>
                <c:pt idx="2">
                  <c:v>Магнитогорск</c:v>
                </c:pt>
                <c:pt idx="3">
                  <c:v>Сочи</c:v>
                </c:pt>
                <c:pt idx="4">
                  <c:v>Новосибирск</c:v>
                </c:pt>
                <c:pt idx="5">
                  <c:v>Самара</c:v>
                </c:pt>
              </c:strCache>
            </c:strRef>
          </c:cat>
          <c:val>
            <c:numRef>
              <c:f>Регионы!$C$2</c:f>
              <c:numCache>
                <c:formatCode>General</c:formatCode>
                <c:ptCount val="6"/>
                <c:pt idx="0">
                  <c:v>8700</c:v>
                </c:pt>
                <c:pt idx="1">
                  <c:v>8040</c:v>
                </c:pt>
                <c:pt idx="2">
                  <c:v>7680</c:v>
                </c:pt>
                <c:pt idx="3">
                  <c:v>6950</c:v>
                </c:pt>
                <c:pt idx="4">
                  <c:v>5725</c:v>
                </c:pt>
                <c:pt idx="5">
                  <c:v>5574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4867520"/>
        <c:axId val="304867912"/>
      </c:barChart>
      <c:lineChart>
        <c:grouping val="standard"/>
        <c:varyColors val="0"/>
        <c:ser>
          <c:idx val="1"/>
          <c:order val="1"/>
          <c:tx>
            <c:strRef>
              <c:f>Регионы!$C$2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dLbl>
              <c:idx val="0"/>
              <c:layout>
                <c:manualLayout>
                  <c:x val="1.504890895410081E-2"/>
                  <c:y val="-5.82391229873244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4.7027840481565122E-2"/>
                  <c:y val="-8.2219938335046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216704288939052E-2"/>
                  <c:y val="-0.10277492291880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5741158765989468E-2"/>
                  <c:y val="-4.4535799931483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573363431151242E-2"/>
                  <c:y val="-3.7684138403562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Регионы!$C$2</c:f>
              <c:strCache>
                <c:ptCount val="6"/>
                <c:pt idx="0">
                  <c:v>Челябинск</c:v>
                </c:pt>
                <c:pt idx="1">
                  <c:v>Казань</c:v>
                </c:pt>
                <c:pt idx="2">
                  <c:v>Магнитогорск</c:v>
                </c:pt>
                <c:pt idx="3">
                  <c:v>Сочи</c:v>
                </c:pt>
                <c:pt idx="4">
                  <c:v>Новосибирск</c:v>
                </c:pt>
                <c:pt idx="5">
                  <c:v>Самара</c:v>
                </c:pt>
              </c:strCache>
            </c:strRef>
          </c:cat>
          <c:val>
            <c:numRef>
              <c:f>Регионы!$C$2</c:f>
              <c:numCache>
                <c:formatCode>General</c:formatCode>
                <c:ptCount val="6"/>
                <c:pt idx="0">
                  <c:v>6000</c:v>
                </c:pt>
                <c:pt idx="1">
                  <c:v>7000</c:v>
                </c:pt>
                <c:pt idx="2">
                  <c:v>17000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67520"/>
        <c:axId val="304867912"/>
      </c:lineChart>
      <c:catAx>
        <c:axId val="3048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867912"/>
        <c:crosses val="autoZero"/>
        <c:auto val="1"/>
        <c:lblAlgn val="ctr"/>
        <c:lblOffset val="100"/>
        <c:noMultiLvlLbl val="0"/>
      </c:catAx>
      <c:valAx>
        <c:axId val="304867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26561324303987"/>
          <c:y val="1.0688052482648302E-2"/>
          <c:w val="0.58728367193378483"/>
          <c:h val="0.1156225975350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заказов.xlsx]Регионы!СводнаяТаблица1</c:name>
    <c:fmtId val="34"/>
  </c:pivotSource>
  <c:chart>
    <c:title>
      <c:tx>
        <c:strRef>
          <c:f>Регионы!$C$2</c:f>
          <c:strCache>
            <c:ptCount val="1"/>
            <c:pt idx="0">
              <c:v>Топ регионов по продажам</c:v>
            </c:pt>
          </c:strCache>
        </c:strRef>
      </c:tx>
      <c:layout>
        <c:manualLayout>
          <c:xMode val="edge"/>
          <c:yMode val="edge"/>
          <c:x val="1.8693529561626458E-2"/>
          <c:y val="2.398081534772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166495375128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7414E-3"/>
              <c:y val="1.712915381980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3360739979445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1109969167523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-2.740664611168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811136192626036E-2"/>
              <c:y val="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811136192626036E-2"/>
              <c:y val="-6.8516615279205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8811136192626034E-3"/>
              <c:y val="0.14388489208633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978931527464269E-2"/>
              <c:y val="-7.1942446043165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24974306269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908954100827691E-2"/>
              <c:y val="-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1.8811136192626034E-3"/>
              <c:y val="0.14388489208633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"/>
              <c:y val="9.24974306269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"/>
              <c:y val="0.13360739979445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6.166495375128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"/>
              <c:y val="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1.8811136192627414E-3"/>
              <c:y val="1.71291538198013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3.1978931527464269E-2"/>
              <c:y val="-7.1942446043165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4.8908954100827691E-2"/>
              <c:y val="-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3.5741158765989468E-2"/>
              <c:y val="-4.1109969167523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8811136192626036E-2"/>
              <c:y val="-2.7406646111682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1.8811136192626036E-2"/>
              <c:y val="3.08324768756423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1.8811136192626036E-2"/>
              <c:y val="-6.8516615279205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04890895410081E-2"/>
              <c:y val="-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8.6216711566726811E-18"/>
              <c:y val="6.50907845152448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2332990750256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027840481565122E-2"/>
              <c:y val="-8.2219938335046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194244604316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7310722850291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216704288939052E-2"/>
              <c:y val="-0.10277492291880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5090784515244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4535799931483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379467385067629E-16"/>
              <c:y val="6.8516615279205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73363431151242E-2"/>
              <c:y val="-3.76841384035629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8.6216711566726811E-18"/>
              <c:y val="6.50907845152448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2332990750256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194244604316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7310722850291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5090784515244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1.379467385067629E-16"/>
              <c:y val="6.8516615279205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04890895410081E-2"/>
              <c:y val="-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027840481565122E-2"/>
              <c:y val="-8.2219938335046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216704288939052E-2"/>
              <c:y val="-0.10277492291880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4535799931483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73363431151242E-2"/>
              <c:y val="-3.76841384035629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26047521367521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23329907502569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4.6196556280529689E-17"/>
              <c:y val="9.3651709401709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7310722850291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6799999999999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0650811965811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504890895410081E-2"/>
              <c:y val="-5.8239122987324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027840481565122E-2"/>
              <c:y val="-8.2219938335046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36507936507937E-2"/>
              <c:y val="-0.18418504273504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741158765989468E-2"/>
              <c:y val="-4.4535799931483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73363431151242E-2"/>
              <c:y val="-3.76841384035629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7"/>
        <c:dLbl>
          <c:idx val="0"/>
          <c:layout>
            <c:manualLayout>
              <c:x val="1.5119047619047619E-2"/>
              <c:y val="3.7991452991452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1.007936507936507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0"/>
              <c:y val="8.1410256410256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layout>
            <c:manualLayout>
              <c:x val="1.7638888888888888E-2"/>
              <c:y val="-5.42735042735042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0"/>
              <c:y val="8.68376068376068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layout>
            <c:manualLayout>
              <c:x val="-4.6196556280529689E-17"/>
              <c:y val="9.7692307692307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0"/>
              <c:y val="0.103119658119658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layout>
            <c:manualLayout>
              <c:x val="0"/>
              <c:y val="6.5128205128205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layout>
            <c:manualLayout>
              <c:x val="-9.2393112561059377E-17"/>
              <c:y val="-4.3418803418803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layout>
            <c:manualLayout>
              <c:x val="-5.5436507936507937E-2"/>
              <c:y val="-9.22649572649573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layout>
            <c:manualLayout>
              <c:x val="-2.5198412698413161E-3"/>
              <c:y val="0.1194017094017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layout>
            <c:manualLayout>
              <c:x val="-1.0079365079365079E-2"/>
              <c:y val="-5.9700854700854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layout>
            <c:manualLayout>
              <c:x val="0"/>
              <c:y val="5.42735042735042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92249811888639E-2"/>
          <c:y val="0.12706406303528606"/>
          <c:w val="0.95347837301587302"/>
          <c:h val="0.76322460317460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Регионы!$C$2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0.26047521367521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123329907502569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196556280529689E-17"/>
                  <c:y val="9.36517094017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147310722850291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8.6799999999999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0.10650811965811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Регионы!$C$2</c:f>
              <c:strCache>
                <c:ptCount val="6"/>
                <c:pt idx="0">
                  <c:v>Челябинск</c:v>
                </c:pt>
                <c:pt idx="1">
                  <c:v>Казань</c:v>
                </c:pt>
                <c:pt idx="2">
                  <c:v>Магнитогорск</c:v>
                </c:pt>
                <c:pt idx="3">
                  <c:v>Сочи</c:v>
                </c:pt>
                <c:pt idx="4">
                  <c:v>Новосибирск</c:v>
                </c:pt>
                <c:pt idx="5">
                  <c:v>Самара</c:v>
                </c:pt>
              </c:strCache>
            </c:strRef>
          </c:cat>
          <c:val>
            <c:numRef>
              <c:f>Регионы!$C$2</c:f>
              <c:numCache>
                <c:formatCode>General</c:formatCode>
                <c:ptCount val="6"/>
                <c:pt idx="0">
                  <c:v>8700</c:v>
                </c:pt>
                <c:pt idx="1">
                  <c:v>8040</c:v>
                </c:pt>
                <c:pt idx="2">
                  <c:v>7680</c:v>
                </c:pt>
                <c:pt idx="3">
                  <c:v>6950</c:v>
                </c:pt>
                <c:pt idx="4">
                  <c:v>5725</c:v>
                </c:pt>
                <c:pt idx="5">
                  <c:v>5574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0266096"/>
        <c:axId val="200248128"/>
      </c:barChart>
      <c:lineChart>
        <c:grouping val="standard"/>
        <c:varyColors val="0"/>
        <c:ser>
          <c:idx val="1"/>
          <c:order val="1"/>
          <c:tx>
            <c:strRef>
              <c:f>Регионы!$C$2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1.504890895410081E-2"/>
                  <c:y val="-5.82391229873244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-4.7027840481565122E-2"/>
                  <c:y val="-8.2219938335046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736507936507937E-2"/>
                  <c:y val="-0.18418504273504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5741158765989468E-2"/>
                  <c:y val="-4.4535799931483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573363431151242E-2"/>
                  <c:y val="-3.7684138403562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Регионы!$C$2</c:f>
              <c:strCache>
                <c:ptCount val="6"/>
                <c:pt idx="0">
                  <c:v>Челябинск</c:v>
                </c:pt>
                <c:pt idx="1">
                  <c:v>Казань</c:v>
                </c:pt>
                <c:pt idx="2">
                  <c:v>Магнитогорск</c:v>
                </c:pt>
                <c:pt idx="3">
                  <c:v>Сочи</c:v>
                </c:pt>
                <c:pt idx="4">
                  <c:v>Новосибирск</c:v>
                </c:pt>
                <c:pt idx="5">
                  <c:v>Самара</c:v>
                </c:pt>
              </c:strCache>
            </c:strRef>
          </c:cat>
          <c:val>
            <c:numRef>
              <c:f>Регионы!$C$2</c:f>
              <c:numCache>
                <c:formatCode>General</c:formatCode>
                <c:ptCount val="6"/>
                <c:pt idx="0">
                  <c:v>6000</c:v>
                </c:pt>
                <c:pt idx="1">
                  <c:v>7000</c:v>
                </c:pt>
                <c:pt idx="2">
                  <c:v>17000</c:v>
                </c:pt>
                <c:pt idx="3">
                  <c:v>5500</c:v>
                </c:pt>
                <c:pt idx="4">
                  <c:v>6500</c:v>
                </c:pt>
                <c:pt idx="5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6096"/>
        <c:axId val="200248128"/>
      </c:lineChart>
      <c:catAx>
        <c:axId val="2002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48128"/>
        <c:crosses val="autoZero"/>
        <c:auto val="1"/>
        <c:lblAlgn val="ctr"/>
        <c:lblOffset val="100"/>
        <c:noMultiLvlLbl val="0"/>
      </c:catAx>
      <c:valAx>
        <c:axId val="20024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36884920634924"/>
          <c:y val="3.2397435897435906E-2"/>
          <c:w val="0.40333531746031753"/>
          <c:h val="0.1156226495726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заказов.xlsx]Продукты!СводнаяТаблица1</c:name>
    <c:fmtId val="16"/>
  </c:pivotSource>
  <c:chart>
    <c:title>
      <c:tx>
        <c:strRef>
          <c:f>Продукты!$C$2</c:f>
          <c:strCache>
            <c:ptCount val="1"/>
            <c:pt idx="0">
              <c:v>Топ товаров</c:v>
            </c:pt>
          </c:strCache>
        </c:strRef>
      </c:tx>
      <c:layout>
        <c:manualLayout>
          <c:xMode val="edge"/>
          <c:yMode val="edge"/>
          <c:x val="4.3484425239038019E-2"/>
          <c:y val="3.183699458771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9135093761958732E-3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3.5080599976174494E-17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4.138809296402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9135093761959432E-2"/>
              <c:y val="-4.7755491881566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394565633371604E-2"/>
              <c:y val="-3.18369945877109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3.183699458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571792422795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875621890547265E-2"/>
              <c:y val="-3.1836994587710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3.5080599976174494E-17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9135093761958732E-3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0490289716650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68576886341929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4571792422795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875621890547265E-2"/>
              <c:y val="-3.1836994587710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4.138809296402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9135093761959432E-2"/>
              <c:y val="-4.7755491881566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3394565633371604E-2"/>
              <c:y val="-3.18369945877109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540375047837736E-3"/>
              <c:y val="-3.183699458771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9.2393112561059377E-17"/>
              <c:y val="0.3196819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8684722222222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9134920634920635E-3"/>
              <c:y val="0.15456435185185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5198412698412696E-3"/>
              <c:y val="0.109960648148148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38949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3.5277777777777776E-2"/>
              <c:y val="5.6331018518518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4.5679960317460321E-2"/>
              <c:y val="-2.0077777777777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2663492063492061E-2"/>
              <c:y val="-0.158980555555555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4099007936507977E-2"/>
              <c:y val="1.692037037037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4482341269841267E-2"/>
              <c:y val="4.45981481481481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006428571428576E-2"/>
              <c:y val="-4.359629629629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dLbl>
          <c:idx val="0"/>
          <c:layout>
            <c:manualLayout>
              <c:x val="2.015873015873015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3.0238095238095238E-2"/>
              <c:y val="-0.1293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079365079365079E-2"/>
              <c:y val="-9.4074074074074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dLbl>
          <c:idx val="0"/>
          <c:layout>
            <c:manualLayout>
              <c:x val="-2.267857142857152E-2"/>
              <c:y val="-9.99537037037038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041970643451428E-2"/>
          <c:y val="0.11808341292581981"/>
          <c:w val="0.87252532009847794"/>
          <c:h val="0.7730874614885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Продукты!$C$2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9.2393112561059377E-17"/>
                  <c:y val="0.319681944444444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148684722222222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134920634920635E-3"/>
                  <c:y val="0.1545643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198412698412696E-3"/>
                  <c:y val="0.10996064814814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1138949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5277777777777776E-2"/>
                  <c:y val="5.6331018518518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Продукты!$C$2</c:f>
              <c:strCache>
                <c:ptCount val="6"/>
                <c:pt idx="0">
                  <c:v>Оборудование</c:v>
                </c:pt>
                <c:pt idx="1">
                  <c:v>Другое</c:v>
                </c:pt>
                <c:pt idx="2">
                  <c:v>Свет</c:v>
                </c:pt>
                <c:pt idx="3">
                  <c:v>Ткань и аксессуары</c:v>
                </c:pt>
                <c:pt idx="4">
                  <c:v>Одежда</c:v>
                </c:pt>
                <c:pt idx="5">
                  <c:v>Электронные устройства</c:v>
                </c:pt>
              </c:strCache>
            </c:strRef>
          </c:cat>
          <c:val>
            <c:numRef>
              <c:f>Продукты!$C$2</c:f>
              <c:numCache>
                <c:formatCode>General</c:formatCode>
                <c:ptCount val="6"/>
                <c:pt idx="0">
                  <c:v>35099</c:v>
                </c:pt>
                <c:pt idx="1">
                  <c:v>7225</c:v>
                </c:pt>
                <c:pt idx="2">
                  <c:v>6950</c:v>
                </c:pt>
                <c:pt idx="3">
                  <c:v>5712</c:v>
                </c:pt>
                <c:pt idx="4">
                  <c:v>4650</c:v>
                </c:pt>
                <c:pt idx="5">
                  <c:v>2130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937976"/>
        <c:axId val="303938360"/>
      </c:barChart>
      <c:lineChart>
        <c:grouping val="standard"/>
        <c:varyColors val="0"/>
        <c:ser>
          <c:idx val="1"/>
          <c:order val="1"/>
          <c:tx>
            <c:strRef>
              <c:f>Продукты!$C$2</c:f>
              <c:strCache>
                <c:ptCount val="1"/>
                <c:pt idx="0">
                  <c:v>Количество продаж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4.5679960317460321E-2"/>
                  <c:y val="-2.007777777777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663492063492061E-2"/>
                  <c:y val="-0.158980555555555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4099007936507977E-2"/>
                  <c:y val="1.692037037037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4482341269841267E-2"/>
                  <c:y val="4.4598148148148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06428571428576E-2"/>
                  <c:y val="-4.35962962962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079365079365079E-2"/>
                  <c:y val="-9.4074074074074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Продукты!$C$2</c:f>
              <c:strCache>
                <c:ptCount val="6"/>
                <c:pt idx="0">
                  <c:v>Оборудование</c:v>
                </c:pt>
                <c:pt idx="1">
                  <c:v>Другое</c:v>
                </c:pt>
                <c:pt idx="2">
                  <c:v>Свет</c:v>
                </c:pt>
                <c:pt idx="3">
                  <c:v>Ткань и аксессуары</c:v>
                </c:pt>
                <c:pt idx="4">
                  <c:v>Одежда</c:v>
                </c:pt>
                <c:pt idx="5">
                  <c:v>Электронные устройства</c:v>
                </c:pt>
              </c:strCache>
            </c:strRef>
          </c:cat>
          <c:val>
            <c:numRef>
              <c:f>Продукты!$C$2</c:f>
              <c:numCache>
                <c:formatCode>General</c:formatCode>
                <c:ptCount val="6"/>
                <c:pt idx="0">
                  <c:v>36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939128"/>
        <c:axId val="303938744"/>
      </c:lineChart>
      <c:catAx>
        <c:axId val="3039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38360"/>
        <c:crosses val="autoZero"/>
        <c:auto val="1"/>
        <c:lblAlgn val="ctr"/>
        <c:lblOffset val="100"/>
        <c:noMultiLvlLbl val="0"/>
      </c:catAx>
      <c:valAx>
        <c:axId val="30393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37976"/>
        <c:crosses val="autoZero"/>
        <c:crossBetween val="between"/>
      </c:valAx>
      <c:valAx>
        <c:axId val="303938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39128"/>
        <c:crosses val="max"/>
        <c:crossBetween val="between"/>
      </c:valAx>
      <c:catAx>
        <c:axId val="30393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387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8305138888888886"/>
          <c:y val="4.6016666666666657E-2"/>
          <c:w val="0.76655178571428573"/>
          <c:h val="0.10745060878851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заказов.xlsx]Канал-мен!СводнаяТаблица1</c:name>
    <c:fmtId val="21"/>
  </c:pivotSource>
  <c:chart>
    <c:title>
      <c:tx>
        <c:strRef>
          <c:f>'Канал-мен'!$C$2</c:f>
          <c:strCache>
            <c:ptCount val="1"/>
            <c:pt idx="0">
              <c:v>Количество сделок по каналам продаж</c:v>
            </c:pt>
          </c:strCache>
        </c:strRef>
      </c:tx>
      <c:layout>
        <c:manualLayout>
          <c:xMode val="edge"/>
          <c:yMode val="edge"/>
          <c:x val="0.2842763361077934"/>
          <c:y val="2.5646472862800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73832029741172"/>
          <c:y val="0.20609505592546609"/>
          <c:w val="0.51595180311647115"/>
          <c:h val="0.73748270377637259"/>
        </c:manualLayout>
      </c:layout>
      <c:pieChart>
        <c:varyColors val="1"/>
        <c:ser>
          <c:idx val="0"/>
          <c:order val="0"/>
          <c:tx>
            <c:strRef>
              <c:f>'Канал-мен'!$C$2</c:f>
              <c:strCache>
                <c:ptCount val="1"/>
                <c:pt idx="0">
                  <c:v>Количество сделок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33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'Канал-мен'!$C$2</c:f>
              <c:strCache>
                <c:ptCount val="1"/>
                <c:pt idx="0">
                  <c:v>Среднее количетсво дней ожидания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0</c:formatCode>
                <c:ptCount val="6"/>
                <c:pt idx="0">
                  <c:v>9.2142857142857135</c:v>
                </c:pt>
                <c:pt idx="1">
                  <c:v>26.44</c:v>
                </c:pt>
                <c:pt idx="2">
                  <c:v>44.033333333333331</c:v>
                </c:pt>
                <c:pt idx="3">
                  <c:v>29.8</c:v>
                </c:pt>
                <c:pt idx="4">
                  <c:v>57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'Канал-мен'!$C$2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General</c:formatCode>
                <c:ptCount val="6"/>
                <c:pt idx="0">
                  <c:v>28644</c:v>
                </c:pt>
                <c:pt idx="1">
                  <c:v>18035</c:v>
                </c:pt>
                <c:pt idx="2">
                  <c:v>15732</c:v>
                </c:pt>
                <c:pt idx="3">
                  <c:v>2450</c:v>
                </c:pt>
                <c:pt idx="4">
                  <c:v>1550</c:v>
                </c:pt>
                <c:pt idx="5">
                  <c:v>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18949655375271"/>
          <c:y val="0.25489362973924606"/>
          <c:w val="0.30127940499572348"/>
          <c:h val="0.69117850187441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заказов.xlsx]Дни!СводнаяТаблица1</c:name>
    <c:fmtId val="34"/>
  </c:pivotSource>
  <c:chart>
    <c:title>
      <c:tx>
        <c:strRef>
          <c:f>Дни!$C$2</c:f>
          <c:strCache>
            <c:ptCount val="1"/>
            <c:pt idx="0">
              <c:v>Среднее количество дней закрытия сделки</c:v>
            </c:pt>
          </c:strCache>
        </c:strRef>
      </c:tx>
      <c:layout>
        <c:manualLayout>
          <c:xMode val="edge"/>
          <c:yMode val="edge"/>
          <c:x val="0.20804071033673982"/>
          <c:y val="2.579979360165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970570168090686E-2"/>
          <c:y val="0.18366202676677798"/>
          <c:w val="0.52408722845814482"/>
          <c:h val="0.76260370704435942"/>
        </c:manualLayout>
      </c:layout>
      <c:pieChart>
        <c:varyColors val="1"/>
        <c:ser>
          <c:idx val="0"/>
          <c:order val="0"/>
          <c:tx>
            <c:strRef>
              <c:f>Дни!$C$2</c:f>
              <c:strCache>
                <c:ptCount val="1"/>
                <c:pt idx="0">
                  <c:v>Среднее количетсво дней ожидания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Дни!$C$2</c:f>
              <c:strCache>
                <c:ptCount val="6"/>
                <c:pt idx="0">
                  <c:v>Почта</c:v>
                </c:pt>
                <c:pt idx="1">
                  <c:v>Холодный звонок</c:v>
                </c:pt>
                <c:pt idx="2">
                  <c:v>Контекстная реклама</c:v>
                </c:pt>
                <c:pt idx="3">
                  <c:v>Рекомендация</c:v>
                </c:pt>
                <c:pt idx="4">
                  <c:v>Вебсайт</c:v>
                </c:pt>
                <c:pt idx="5">
                  <c:v>Выставка</c:v>
                </c:pt>
              </c:strCache>
            </c:strRef>
          </c:cat>
          <c:val>
            <c:numRef>
              <c:f>Дни!$C$2</c:f>
              <c:numCache>
                <c:formatCode>0</c:formatCode>
                <c:ptCount val="6"/>
                <c:pt idx="0">
                  <c:v>57</c:v>
                </c:pt>
                <c:pt idx="1">
                  <c:v>44.033333333333331</c:v>
                </c:pt>
                <c:pt idx="2">
                  <c:v>29.8</c:v>
                </c:pt>
                <c:pt idx="3">
                  <c:v>26.44</c:v>
                </c:pt>
                <c:pt idx="4">
                  <c:v>20</c:v>
                </c:pt>
                <c:pt idx="5">
                  <c:v>9.2142857142857135</c:v>
                </c:pt>
              </c:numCache>
            </c:numRef>
          </c:val>
        </c:ser>
        <c:ser>
          <c:idx val="1"/>
          <c:order val="1"/>
          <c:tx>
            <c:strRef>
              <c:f>Дни!$C$2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Дни!$C$2</c:f>
              <c:strCache>
                <c:ptCount val="6"/>
                <c:pt idx="0">
                  <c:v>Почта</c:v>
                </c:pt>
                <c:pt idx="1">
                  <c:v>Холодный звонок</c:v>
                </c:pt>
                <c:pt idx="2">
                  <c:v>Контекстная реклама</c:v>
                </c:pt>
                <c:pt idx="3">
                  <c:v>Рекомендация</c:v>
                </c:pt>
                <c:pt idx="4">
                  <c:v>Вебсайт</c:v>
                </c:pt>
                <c:pt idx="5">
                  <c:v>Выставка</c:v>
                </c:pt>
              </c:strCache>
            </c:strRef>
          </c:cat>
          <c:val>
            <c:numRef>
              <c:f>Дни!$C$2</c:f>
              <c:numCache>
                <c:formatCode>General</c:formatCode>
                <c:ptCount val="6"/>
                <c:pt idx="0">
                  <c:v>1550</c:v>
                </c:pt>
                <c:pt idx="1">
                  <c:v>15732</c:v>
                </c:pt>
                <c:pt idx="2">
                  <c:v>2450</c:v>
                </c:pt>
                <c:pt idx="3">
                  <c:v>18035</c:v>
                </c:pt>
                <c:pt idx="4">
                  <c:v>800</c:v>
                </c:pt>
                <c:pt idx="5">
                  <c:v>28644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75177304964536"/>
          <c:y val="0.25213955453710701"/>
          <c:w val="0.34397163120567376"/>
          <c:h val="0.65144844510535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заказов.xlsx]Мен - план!СводнаяТаблица1</c:name>
    <c:fmtId val="0"/>
  </c:pivotSource>
  <c:chart>
    <c:title>
      <c:tx>
        <c:strRef>
          <c:f>'Мен - план'!$C$2</c:f>
          <c:strCache>
            <c:ptCount val="1"/>
            <c:pt idx="0">
              <c:v>Выполнение плана продаж менеджерами</c:v>
            </c:pt>
          </c:strCache>
        </c:strRef>
      </c:tx>
      <c:layout>
        <c:manualLayout>
          <c:xMode val="edge"/>
          <c:yMode val="edge"/>
          <c:x val="2.3951118627271444E-2"/>
          <c:y val="2.979991485738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751937984496123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207934336525307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559963520291837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6119471044231645E-2"/>
              <c:y val="-5.53426990208599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83994528043775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43958048335615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>
              <a:alpha val="7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5959872321021432E-2"/>
              <c:y val="-5.1085568326947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829478907475827"/>
          <c:y val="0.15789697743720732"/>
          <c:w val="0.86050927970528979"/>
          <c:h val="0.7952745849297573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'Мен - план'!$C$2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-6.6119471044231645E-2"/>
                  <c:y val="-5.5342699020859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'Мен - план'!$C$2</c:f>
              <c:strCache>
                <c:ptCount val="6"/>
                <c:pt idx="0">
                  <c:v>А. Перри</c:v>
                </c:pt>
                <c:pt idx="1">
                  <c:v>С. Милер</c:v>
                </c:pt>
                <c:pt idx="2">
                  <c:v>Т. Ли</c:v>
                </c:pt>
                <c:pt idx="3">
                  <c:v>А. Фостер</c:v>
                </c:pt>
                <c:pt idx="4">
                  <c:v>М. Баили</c:v>
                </c:pt>
                <c:pt idx="5">
                  <c:v>Р. Хайерс</c:v>
                </c:pt>
              </c:strCache>
            </c:strRef>
          </c:cat>
          <c:val>
            <c:numRef>
              <c:f>'Мен - план'!$C$2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9500</c:v>
                </c:pt>
                <c:pt idx="3">
                  <c:v>6000</c:v>
                </c:pt>
                <c:pt idx="4">
                  <c:v>25500</c:v>
                </c:pt>
                <c:pt idx="5">
                  <c:v>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243800"/>
        <c:axId val="199244192"/>
      </c:barChart>
      <c:barChart>
        <c:barDir val="bar"/>
        <c:grouping val="clustered"/>
        <c:varyColors val="0"/>
        <c:ser>
          <c:idx val="0"/>
          <c:order val="0"/>
          <c:tx>
            <c:strRef>
              <c:f>'Мен - план'!$C$2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spPr>
            <a:solidFill>
              <a:schemeClr val="accent6">
                <a:alpha val="71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71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>
                <c:manualLayout>
                  <c:x val="-1.5959872321021432E-2"/>
                  <c:y val="-5.10855683269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4395804833561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3994528043775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559963520291837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75193798449612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207934336525307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'Мен - план'!$C$2</c:f>
              <c:strCache>
                <c:ptCount val="6"/>
                <c:pt idx="0">
                  <c:v>А. Перри</c:v>
                </c:pt>
                <c:pt idx="1">
                  <c:v>С. Милер</c:v>
                </c:pt>
                <c:pt idx="2">
                  <c:v>Т. Ли</c:v>
                </c:pt>
                <c:pt idx="3">
                  <c:v>А. Фостер</c:v>
                </c:pt>
                <c:pt idx="4">
                  <c:v>М. Баили</c:v>
                </c:pt>
                <c:pt idx="5">
                  <c:v>Р. Хайерс</c:v>
                </c:pt>
              </c:strCache>
            </c:strRef>
          </c:cat>
          <c:val>
            <c:numRef>
              <c:f>'Мен - план'!$C$2</c:f>
              <c:numCache>
                <c:formatCode>General</c:formatCode>
                <c:ptCount val="6"/>
                <c:pt idx="0">
                  <c:v>650</c:v>
                </c:pt>
                <c:pt idx="1">
                  <c:v>2260</c:v>
                </c:pt>
                <c:pt idx="2">
                  <c:v>3400</c:v>
                </c:pt>
                <c:pt idx="3">
                  <c:v>6950</c:v>
                </c:pt>
                <c:pt idx="4">
                  <c:v>24022</c:v>
                </c:pt>
                <c:pt idx="5">
                  <c:v>29929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9244976"/>
        <c:axId val="199244584"/>
      </c:barChart>
      <c:catAx>
        <c:axId val="19924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44192"/>
        <c:crosses val="autoZero"/>
        <c:auto val="1"/>
        <c:lblAlgn val="ctr"/>
        <c:lblOffset val="100"/>
        <c:noMultiLvlLbl val="0"/>
      </c:catAx>
      <c:valAx>
        <c:axId val="19924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243800"/>
        <c:crosses val="autoZero"/>
        <c:crossBetween val="between"/>
      </c:valAx>
      <c:valAx>
        <c:axId val="199244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9244976"/>
        <c:crosses val="max"/>
        <c:crossBetween val="between"/>
      </c:valAx>
      <c:catAx>
        <c:axId val="199244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2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60799034867552"/>
          <c:y val="0.82000784384710546"/>
          <c:w val="0.47491230148898966"/>
          <c:h val="0.1096221209896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заказов.xlsx]Канал-мен!СводнаяТаблица1</c:name>
    <c:fmtId val="19"/>
  </c:pivotSource>
  <c:chart>
    <c:title>
      <c:tx>
        <c:strRef>
          <c:f>'Канал-мен'!$C$2</c:f>
          <c:strCache>
            <c:ptCount val="1"/>
            <c:pt idx="0">
              <c:v>Количество сделок по каналам продаж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'Канал-мен'!$C$2</c:f>
              <c:strCache>
                <c:ptCount val="1"/>
                <c:pt idx="0">
                  <c:v>Количество сделок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General</c:formatCode>
                <c:ptCount val="6"/>
                <c:pt idx="0">
                  <c:v>36</c:v>
                </c:pt>
                <c:pt idx="1">
                  <c:v>32</c:v>
                </c:pt>
                <c:pt idx="2">
                  <c:v>33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'Канал-мен'!$C$2</c:f>
              <c:strCache>
                <c:ptCount val="1"/>
                <c:pt idx="0">
                  <c:v>Среднее количетсво дней ожидания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0</c:formatCode>
                <c:ptCount val="6"/>
                <c:pt idx="0">
                  <c:v>9.2142857142857135</c:v>
                </c:pt>
                <c:pt idx="1">
                  <c:v>26.44</c:v>
                </c:pt>
                <c:pt idx="2">
                  <c:v>44.033333333333331</c:v>
                </c:pt>
                <c:pt idx="3">
                  <c:v>29.8</c:v>
                </c:pt>
                <c:pt idx="4">
                  <c:v>57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'Канал-мен'!$C$2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'Канал-мен'!$C$2</c:f>
              <c:strCache>
                <c:ptCount val="6"/>
                <c:pt idx="0">
                  <c:v>Выставка</c:v>
                </c:pt>
                <c:pt idx="1">
                  <c:v>Рекомендация</c:v>
                </c:pt>
                <c:pt idx="2">
                  <c:v>Холодный звонок</c:v>
                </c:pt>
                <c:pt idx="3">
                  <c:v>Контекстная реклама</c:v>
                </c:pt>
                <c:pt idx="4">
                  <c:v>Почта</c:v>
                </c:pt>
                <c:pt idx="5">
                  <c:v>Вебсайт</c:v>
                </c:pt>
              </c:strCache>
            </c:strRef>
          </c:cat>
          <c:val>
            <c:numRef>
              <c:f>'Канал-мен'!$C$2</c:f>
              <c:numCache>
                <c:formatCode>General</c:formatCode>
                <c:ptCount val="6"/>
                <c:pt idx="0">
                  <c:v>28644</c:v>
                </c:pt>
                <c:pt idx="1">
                  <c:v>18035</c:v>
                </c:pt>
                <c:pt idx="2">
                  <c:v>15732</c:v>
                </c:pt>
                <c:pt idx="3">
                  <c:v>2450</c:v>
                </c:pt>
                <c:pt idx="4">
                  <c:v>1550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заказов.xlsx]Дни!СводнаяТаблица1</c:name>
    <c:fmtId val="32"/>
  </c:pivotSource>
  <c:chart>
    <c:title>
      <c:tx>
        <c:strRef>
          <c:f>Дни!$C$2</c:f>
          <c:strCache>
            <c:ptCount val="1"/>
            <c:pt idx="0">
              <c:v>Среднее количество дней закрытия сделки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Дни!$C$2</c:f>
              <c:strCache>
                <c:ptCount val="1"/>
                <c:pt idx="0">
                  <c:v>Среднее количетсво дней ожидания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Дни!$C$2</c:f>
              <c:strCache>
                <c:ptCount val="6"/>
                <c:pt idx="0">
                  <c:v>Почта</c:v>
                </c:pt>
                <c:pt idx="1">
                  <c:v>Холодный звонок</c:v>
                </c:pt>
                <c:pt idx="2">
                  <c:v>Контекстная реклама</c:v>
                </c:pt>
                <c:pt idx="3">
                  <c:v>Рекомендация</c:v>
                </c:pt>
                <c:pt idx="4">
                  <c:v>Вебсайт</c:v>
                </c:pt>
                <c:pt idx="5">
                  <c:v>Выставка</c:v>
                </c:pt>
              </c:strCache>
            </c:strRef>
          </c:cat>
          <c:val>
            <c:numRef>
              <c:f>Дни!$C$2</c:f>
              <c:numCache>
                <c:formatCode>0</c:formatCode>
                <c:ptCount val="6"/>
                <c:pt idx="0">
                  <c:v>57</c:v>
                </c:pt>
                <c:pt idx="1">
                  <c:v>44.033333333333331</c:v>
                </c:pt>
                <c:pt idx="2">
                  <c:v>29.8</c:v>
                </c:pt>
                <c:pt idx="3">
                  <c:v>26.44</c:v>
                </c:pt>
                <c:pt idx="4">
                  <c:v>20</c:v>
                </c:pt>
                <c:pt idx="5">
                  <c:v>9.2142857142857135</c:v>
                </c:pt>
              </c:numCache>
            </c:numRef>
          </c:val>
        </c:ser>
        <c:ser>
          <c:idx val="1"/>
          <c:order val="1"/>
          <c:tx>
            <c:strRef>
              <c:f>Дни!$C$2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Дни!$C$2</c:f>
              <c:strCache>
                <c:ptCount val="6"/>
                <c:pt idx="0">
                  <c:v>Почта</c:v>
                </c:pt>
                <c:pt idx="1">
                  <c:v>Холодный звонок</c:v>
                </c:pt>
                <c:pt idx="2">
                  <c:v>Контекстная реклама</c:v>
                </c:pt>
                <c:pt idx="3">
                  <c:v>Рекомендация</c:v>
                </c:pt>
                <c:pt idx="4">
                  <c:v>Вебсайт</c:v>
                </c:pt>
                <c:pt idx="5">
                  <c:v>Выставка</c:v>
                </c:pt>
              </c:strCache>
            </c:strRef>
          </c:cat>
          <c:val>
            <c:numRef>
              <c:f>Дни!$C$2</c:f>
              <c:numCache>
                <c:formatCode>General</c:formatCode>
                <c:ptCount val="6"/>
                <c:pt idx="0">
                  <c:v>1550</c:v>
                </c:pt>
                <c:pt idx="1">
                  <c:v>15732</c:v>
                </c:pt>
                <c:pt idx="2">
                  <c:v>2450</c:v>
                </c:pt>
                <c:pt idx="3">
                  <c:v>18035</c:v>
                </c:pt>
                <c:pt idx="4">
                  <c:v>800</c:v>
                </c:pt>
                <c:pt idx="5">
                  <c:v>28644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[Задание_0_Выгрузка заказов.xlsx]Канал-длит!СводнаяТаблица1</c:name>
    <c:fmtId val="17"/>
  </c:pivotSource>
  <c:chart>
    <c:title>
      <c:tx>
        <c:strRef>
          <c:f>'Канал-длит'!$C$2</c:f>
          <c:strCache>
            <c:ptCount val="1"/>
            <c:pt idx="0">
              <c:v>Доля выручки от каналов продаж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4395599546802854"/>
              <c:y val="4.51118098292320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6797560656119465"/>
              <c:y val="0.189453536737941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8121819222689586"/>
              <c:y val="-0.17723552474029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'Канал-длит'!$C$2</c:f>
              <c:strCache>
                <c:ptCount val="1"/>
                <c:pt idx="0">
                  <c:v>Продажи факт, тыс.руб 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24395599546802854"/>
                  <c:y val="4.51118098292320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8121819222689586"/>
                  <c:y val="-0.17723552474029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6797560656119465"/>
                  <c:y val="0.189453536737941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'Канал-длит'!$C$2</c:f>
              <c:strCache>
                <c:ptCount val="6"/>
                <c:pt idx="0">
                  <c:v>Выставка</c:v>
                </c:pt>
                <c:pt idx="1">
                  <c:v>Вебсайт</c:v>
                </c:pt>
                <c:pt idx="2">
                  <c:v>Контекстная реклама</c:v>
                </c:pt>
                <c:pt idx="3">
                  <c:v>Почта</c:v>
                </c:pt>
                <c:pt idx="4">
                  <c:v>Рекомендация</c:v>
                </c:pt>
                <c:pt idx="5">
                  <c:v>Холодный звонок</c:v>
                </c:pt>
              </c:strCache>
            </c:strRef>
          </c:cat>
          <c:val>
            <c:numRef>
              <c:f>'Канал-длит'!$C$2</c:f>
              <c:numCache>
                <c:formatCode>General</c:formatCode>
                <c:ptCount val="6"/>
                <c:pt idx="0">
                  <c:v>28644</c:v>
                </c:pt>
                <c:pt idx="1">
                  <c:v>800</c:v>
                </c:pt>
                <c:pt idx="2">
                  <c:v>2450</c:v>
                </c:pt>
                <c:pt idx="3">
                  <c:v>1550</c:v>
                </c:pt>
                <c:pt idx="4">
                  <c:v>18035</c:v>
                </c:pt>
                <c:pt idx="5">
                  <c:v>15732</c:v>
                </c:pt>
              </c:numCache>
            </c:numRef>
          </c:val>
        </c:ser>
        <c:ser>
          <c:idx val="1"/>
          <c:order val="1"/>
          <c:tx>
            <c:strRef>
              <c:f>'Канал-длит'!$C$2</c:f>
              <c:strCache>
                <c:ptCount val="1"/>
                <c:pt idx="0">
                  <c:v>Продажи план, тыс.руб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'Канал-длит'!$C$2</c:f>
              <c:strCache>
                <c:ptCount val="6"/>
                <c:pt idx="0">
                  <c:v>Выставка</c:v>
                </c:pt>
                <c:pt idx="1">
                  <c:v>Вебсайт</c:v>
                </c:pt>
                <c:pt idx="2">
                  <c:v>Контекстная реклама</c:v>
                </c:pt>
                <c:pt idx="3">
                  <c:v>Почта</c:v>
                </c:pt>
                <c:pt idx="4">
                  <c:v>Рекомендация</c:v>
                </c:pt>
                <c:pt idx="5">
                  <c:v>Холодный звонок</c:v>
                </c:pt>
              </c:strCache>
            </c:strRef>
          </c:cat>
          <c:val>
            <c:numRef>
              <c:f>'Канал-длит'!$C$2</c:f>
              <c:numCache>
                <c:formatCode>General</c:formatCode>
                <c:ptCount val="6"/>
                <c:pt idx="0">
                  <c:v>35500</c:v>
                </c:pt>
                <c:pt idx="1">
                  <c:v>2000</c:v>
                </c:pt>
                <c:pt idx="2">
                  <c:v>7000</c:v>
                </c:pt>
                <c:pt idx="3">
                  <c:v>3500</c:v>
                </c:pt>
                <c:pt idx="4">
                  <c:v>17000</c:v>
                </c:pt>
                <c:pt idx="5">
                  <c:v>19500</c:v>
                </c:pt>
              </c:numCache>
            </c:numRef>
          </c:val>
        </c:ser>
        <c:ser>
          <c:idx val="2"/>
          <c:order val="2"/>
          <c:tx>
            <c:strRef>
              <c:f>'Канал-длит'!$C$2</c:f>
              <c:strCache>
                <c:ptCount val="1"/>
                <c:pt idx="0">
                  <c:v>Количество завершенных сделок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'Канал-длит'!$C$2</c:f>
              <c:strCache>
                <c:ptCount val="6"/>
                <c:pt idx="0">
                  <c:v>Выставка</c:v>
                </c:pt>
                <c:pt idx="1">
                  <c:v>Вебсайт</c:v>
                </c:pt>
                <c:pt idx="2">
                  <c:v>Контекстная реклама</c:v>
                </c:pt>
                <c:pt idx="3">
                  <c:v>Почта</c:v>
                </c:pt>
                <c:pt idx="4">
                  <c:v>Рекомендация</c:v>
                </c:pt>
                <c:pt idx="5">
                  <c:v>Холодный звонок</c:v>
                </c:pt>
              </c:strCache>
            </c:strRef>
          </c:cat>
          <c:val>
            <c:numRef>
              <c:f>'Канал-длит'!$C$2</c:f>
              <c:numCache>
                <c:formatCode>General</c:formatCode>
                <c:ptCount val="6"/>
                <c:pt idx="0">
                  <c:v>28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14</xdr:row>
      <xdr:rowOff>47624</xdr:rowOff>
    </xdr:from>
    <xdr:to>
      <xdr:col>15</xdr:col>
      <xdr:colOff>1676400</xdr:colOff>
      <xdr:row>29</xdr:row>
      <xdr:rowOff>83820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259080</xdr:colOff>
      <xdr:row>16</xdr:row>
      <xdr:rowOff>106680</xdr:rowOff>
    </xdr:from>
    <xdr:to>
      <xdr:col>6</xdr:col>
      <xdr:colOff>56520</xdr:colOff>
      <xdr:row>29</xdr:row>
      <xdr:rowOff>69240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60960</xdr:colOff>
      <xdr:row>11</xdr:row>
      <xdr:rowOff>45721</xdr:rowOff>
    </xdr:from>
    <xdr:to>
      <xdr:col>1</xdr:col>
      <xdr:colOff>129360</xdr:colOff>
      <xdr:row>22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Канал продаж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нал продаж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2057401"/>
              <a:ext cx="14400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60960</xdr:colOff>
      <xdr:row>0</xdr:row>
      <xdr:rowOff>7621</xdr:rowOff>
    </xdr:from>
    <xdr:to>
      <xdr:col>1</xdr:col>
      <xdr:colOff>129360</xdr:colOff>
      <xdr:row>10</xdr:row>
      <xdr:rowOff>158821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Менедж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7621"/>
              <a:ext cx="1440000" cy="19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0</xdr:row>
      <xdr:rowOff>53340</xdr:rowOff>
    </xdr:from>
    <xdr:to>
      <xdr:col>2</xdr:col>
      <xdr:colOff>373380</xdr:colOff>
      <xdr:row>3</xdr:row>
      <xdr:rowOff>137160</xdr:rowOff>
    </xdr:to>
    <xdr:sp macro="" textlink="">
      <xdr:nvSpPr>
        <xdr:cNvPr id="9" name="Прямоугольник 8"/>
        <xdr:cNvSpPr/>
      </xdr:nvSpPr>
      <xdr:spPr>
        <a:xfrm>
          <a:off x="1630680" y="53340"/>
          <a:ext cx="1676400" cy="6324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ru-RU" sz="1400">
              <a:solidFill>
                <a:sysClr val="windowText" lastClr="000000"/>
              </a:solidFill>
            </a:rPr>
            <a:t>Выручка, тыс.</a:t>
          </a:r>
          <a:r>
            <a:rPr lang="ru-RU" sz="1400" baseline="0">
              <a:solidFill>
                <a:sysClr val="windowText" lastClr="000000"/>
              </a:solidFill>
            </a:rPr>
            <a:t> руб</a:t>
          </a:r>
        </a:p>
        <a:p>
          <a:pPr algn="ctr"/>
          <a:r>
            <a:rPr lang="ru-RU" sz="1800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a:rPr>
            <a:t>67211</a:t>
          </a:r>
          <a:r>
            <a:rPr lang="ru-RU" sz="2000">
              <a:ln>
                <a:solidFill>
                  <a:schemeClr val="accent2"/>
                </a:solidFill>
              </a:ln>
              <a:solidFill>
                <a:schemeClr val="accent2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a:rPr>
            <a:t> </a:t>
          </a:r>
        </a:p>
      </xdr:txBody>
    </xdr:sp>
    <xdr:clientData/>
  </xdr:twoCellAnchor>
  <xdr:twoCellAnchor>
    <xdr:from>
      <xdr:col>2</xdr:col>
      <xdr:colOff>493395</xdr:colOff>
      <xdr:row>0</xdr:row>
      <xdr:rowOff>53340</xdr:rowOff>
    </xdr:from>
    <xdr:to>
      <xdr:col>2</xdr:col>
      <xdr:colOff>2188845</xdr:colOff>
      <xdr:row>3</xdr:row>
      <xdr:rowOff>137160</xdr:rowOff>
    </xdr:to>
    <xdr:sp macro="" textlink="">
      <xdr:nvSpPr>
        <xdr:cNvPr id="10" name="Прямоугольник 9"/>
        <xdr:cNvSpPr/>
      </xdr:nvSpPr>
      <xdr:spPr>
        <a:xfrm>
          <a:off x="3427095" y="53340"/>
          <a:ext cx="1695450" cy="6324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ru-RU" sz="1400" baseline="0">
              <a:solidFill>
                <a:sysClr val="windowText" lastClr="000000"/>
              </a:solidFill>
            </a:rPr>
            <a:t>Выполнение плана</a:t>
          </a:r>
        </a:p>
        <a:p>
          <a:pPr algn="ctr"/>
          <a:r>
            <a:rPr lang="ru-RU" sz="1800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a:rPr>
            <a:t>80%</a:t>
          </a:r>
          <a:r>
            <a:rPr lang="ru-RU" sz="2000">
              <a:ln>
                <a:solidFill>
                  <a:schemeClr val="accent2"/>
                </a:solidFill>
              </a:ln>
              <a:solidFill>
                <a:schemeClr val="accent2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a:rPr>
            <a:t> </a:t>
          </a:r>
        </a:p>
      </xdr:txBody>
    </xdr:sp>
    <xdr:clientData/>
  </xdr:twoCellAnchor>
  <xdr:twoCellAnchor>
    <xdr:from>
      <xdr:col>2</xdr:col>
      <xdr:colOff>2293620</xdr:colOff>
      <xdr:row>0</xdr:row>
      <xdr:rowOff>53340</xdr:rowOff>
    </xdr:from>
    <xdr:to>
      <xdr:col>6</xdr:col>
      <xdr:colOff>53340</xdr:colOff>
      <xdr:row>3</xdr:row>
      <xdr:rowOff>137160</xdr:rowOff>
    </xdr:to>
    <xdr:sp macro="" textlink="">
      <xdr:nvSpPr>
        <xdr:cNvPr id="11" name="Прямоугольник 10"/>
        <xdr:cNvSpPr/>
      </xdr:nvSpPr>
      <xdr:spPr>
        <a:xfrm>
          <a:off x="5227320" y="53340"/>
          <a:ext cx="1440180" cy="6324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ru-RU" sz="1400" baseline="0">
              <a:solidFill>
                <a:sysClr val="windowText" lastClr="000000"/>
              </a:solidFill>
            </a:rPr>
            <a:t>Всего сделок</a:t>
          </a:r>
        </a:p>
        <a:p>
          <a:pPr algn="ctr"/>
          <a:r>
            <a:rPr lang="ru-RU" sz="1800" baseline="0">
              <a:ln>
                <a:solidFill>
                  <a:schemeClr val="accent2"/>
                </a:solidFill>
              </a:ln>
              <a:solidFill>
                <a:schemeClr val="accent2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a:rPr>
            <a:t>116</a:t>
          </a:r>
          <a:endParaRPr lang="ru-RU" sz="2000">
            <a:ln>
              <a:solidFill>
                <a:schemeClr val="accent2"/>
              </a:solidFill>
            </a:ln>
            <a:solidFill>
              <a:schemeClr val="accent2"/>
            </a:solidFill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259080</xdr:colOff>
      <xdr:row>4</xdr:row>
      <xdr:rowOff>29207</xdr:rowOff>
    </xdr:from>
    <xdr:to>
      <xdr:col>6</xdr:col>
      <xdr:colOff>56520</xdr:colOff>
      <xdr:row>15</xdr:row>
      <xdr:rowOff>177527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60960</xdr:colOff>
      <xdr:row>22</xdr:row>
      <xdr:rowOff>83820</xdr:rowOff>
    </xdr:from>
    <xdr:to>
      <xdr:col>1</xdr:col>
      <xdr:colOff>129360</xdr:colOff>
      <xdr:row>28</xdr:row>
      <xdr:rowOff>174540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Стату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4107180"/>
              <a:ext cx="1440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167640</xdr:colOff>
      <xdr:row>0</xdr:row>
      <xdr:rowOff>61807</xdr:rowOff>
    </xdr:from>
    <xdr:to>
      <xdr:col>10</xdr:col>
      <xdr:colOff>11007</xdr:colOff>
      <xdr:row>13</xdr:row>
      <xdr:rowOff>160341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0</xdr:row>
      <xdr:rowOff>76521</xdr:rowOff>
    </xdr:from>
    <xdr:to>
      <xdr:col>15</xdr:col>
      <xdr:colOff>1676400</xdr:colOff>
      <xdr:row>13</xdr:row>
      <xdr:rowOff>160341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57150</xdr:rowOff>
    </xdr:from>
    <xdr:to>
      <xdr:col>13</xdr:col>
      <xdr:colOff>327660</xdr:colOff>
      <xdr:row>20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118110</xdr:rowOff>
    </xdr:from>
    <xdr:to>
      <xdr:col>11</xdr:col>
      <xdr:colOff>266700</xdr:colOff>
      <xdr:row>19</xdr:row>
      <xdr:rowOff>118110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118110</xdr:rowOff>
    </xdr:from>
    <xdr:to>
      <xdr:col>11</xdr:col>
      <xdr:colOff>266700</xdr:colOff>
      <xdr:row>19</xdr:row>
      <xdr:rowOff>118110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13</xdr:row>
      <xdr:rowOff>41910</xdr:rowOff>
    </xdr:from>
    <xdr:to>
      <xdr:col>2</xdr:col>
      <xdr:colOff>1882140</xdr:colOff>
      <xdr:row>31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167640</xdr:rowOff>
    </xdr:from>
    <xdr:to>
      <xdr:col>13</xdr:col>
      <xdr:colOff>152400</xdr:colOff>
      <xdr:row>23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156210</xdr:rowOff>
    </xdr:from>
    <xdr:to>
      <xdr:col>15</xdr:col>
      <xdr:colOff>1203960</xdr:colOff>
      <xdr:row>14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156210</xdr:rowOff>
    </xdr:from>
    <xdr:to>
      <xdr:col>15</xdr:col>
      <xdr:colOff>220980</xdr:colOff>
      <xdr:row>23</xdr:row>
      <xdr:rowOff>22860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ya Lebedeva" refreshedDate="44544.827684953707" createdVersion="5" refreshedVersion="5" minRefreshableVersion="3" recordCount="116">
  <cacheSource type="worksheet">
    <worksheetSource name="Данные"/>
  </cacheSource>
  <cacheFields count="15">
    <cacheField name="Номер заказа" numFmtId="49">
      <sharedItems/>
    </cacheField>
    <cacheField name="Канал продаж" numFmtId="49">
      <sharedItems count="6">
        <s v="Холодный звонок"/>
        <s v="Контекстная реклама"/>
        <s v="Рекомендация"/>
        <s v="Вебсайт"/>
        <s v="Выставка"/>
        <s v="Почта"/>
      </sharedItems>
    </cacheField>
    <cacheField name="Продуктовый сегмент" numFmtId="49">
      <sharedItems count="15">
        <s v="Ткань и аксессуары"/>
        <s v="Электронные устройства"/>
        <s v="Оборудование"/>
        <s v="Сувениры"/>
        <s v="Другое"/>
        <s v="Одежда"/>
        <s v="Охота и рыбалка"/>
        <s v="Бассейн"/>
        <s v="Упаковка"/>
        <s v="Свет"/>
        <s v="Медецина"/>
        <s v="Автозапчасти"/>
        <s v="Игрушки"/>
        <s v="Спорт товары"/>
        <s v="Косметика"/>
      </sharedItems>
    </cacheField>
    <cacheField name="Менеджер" numFmtId="49">
      <sharedItems count="6">
        <s v="А. Фостер"/>
        <s v="Т. Ли"/>
        <s v="М. Баили"/>
        <s v="Р. Хайерс"/>
        <s v="С. Милер"/>
        <s v="А. Перри"/>
      </sharedItems>
    </cacheField>
    <cacheField name="Название заказа" numFmtId="49">
      <sharedItems/>
    </cacheField>
    <cacheField name="Продавец" numFmtId="0">
      <sharedItems/>
    </cacheField>
    <cacheField name="Город" numFmtId="49">
      <sharedItems count="23">
        <s v="Оренбург"/>
        <s v="Новосибирск"/>
        <s v="Самара"/>
        <s v="Улан-Удэ"/>
        <s v="Пермь"/>
        <s v="Санкт-Петербург"/>
        <s v="Москва"/>
        <s v="Ярославль"/>
        <s v="Кемерово"/>
        <s v="Уфа"/>
        <s v="Сочи"/>
        <s v="Нижний Новгород"/>
        <s v="Севастополь"/>
        <s v="Волгоград"/>
        <s v="Тула"/>
        <s v="Казань"/>
        <s v="Магнитогорск"/>
        <s v="Курск"/>
        <s v="Липецк"/>
        <s v="Омск"/>
        <s v="Саратов"/>
        <s v="Челябинск"/>
        <s v="Стоврополь"/>
      </sharedItems>
    </cacheField>
    <cacheField name="Продажи факт, тыс.руб" numFmtId="0">
      <sharedItems containsSemiMixedTypes="0" containsString="0" containsNumber="1" containsInteger="1" minValue="0" maxValue="2400" count="48">
        <n v="0"/>
        <n v="700"/>
        <n v="500"/>
        <n v="120"/>
        <n v="230"/>
        <n v="550"/>
        <n v="140"/>
        <n v="80"/>
        <n v="1500"/>
        <n v="2400"/>
        <n v="250"/>
        <n v="800"/>
        <n v="875"/>
        <n v="450"/>
        <n v="650"/>
        <n v="1000"/>
        <n v="740"/>
        <n v="545"/>
        <n v="850"/>
        <n v="2000"/>
        <n v="1250"/>
        <n v="200"/>
        <n v="300"/>
        <n v="1200"/>
        <n v="600"/>
        <n v="100"/>
        <n v="1900"/>
        <n v="400"/>
        <n v="2200"/>
        <n v="1760"/>
        <n v="180"/>
        <n v="434"/>
        <n v="1055"/>
        <n v="560"/>
        <n v="980"/>
        <n v="220"/>
        <n v="390"/>
        <n v="750"/>
        <n v="1100"/>
        <n v="320"/>
        <n v="612"/>
        <n v="350"/>
        <n v="430"/>
        <n v="90"/>
        <n v="145"/>
        <n v="480"/>
        <n v="360"/>
        <n v="1450"/>
      </sharedItems>
    </cacheField>
    <cacheField name="Продажи план, тыс.руб" numFmtId="0">
      <sharedItems containsSemiMixedTypes="0" containsString="0" containsNumber="1" containsInteger="1" minValue="500" maxValue="1000"/>
    </cacheField>
    <cacheField name="Месяц сделки" numFmtId="0">
      <sharedItems/>
    </cacheField>
    <cacheField name="Дата сделки" numFmtId="14">
      <sharedItems containsSemiMixedTypes="0" containsNonDate="0" containsDate="1" containsString="0" minDate="2019-06-03T00:00:00" maxDate="2020-06-28T00:00:00" count="62">
        <d v="2019-06-03T00:00:00"/>
        <d v="2019-07-03T00:00:00"/>
        <d v="2019-10-04T00:00:00"/>
        <d v="2019-11-04T00:00:00"/>
        <d v="2019-12-02T00:00:00"/>
        <d v="2019-12-03T00:00:00"/>
        <d v="2019-12-22T00:00:00"/>
        <d v="2020-01-02T00:00:00"/>
        <d v="2020-01-03T00:00:00"/>
        <d v="2020-01-04T00:00:00"/>
        <d v="2020-01-13T00:00:00"/>
        <d v="2020-01-17T00:00:00"/>
        <d v="2020-01-18T00:00:00"/>
        <d v="2020-01-19T00:00:00"/>
        <d v="2020-01-20T00:00:00"/>
        <d v="2020-01-23T00:00:00"/>
        <d v="2020-01-24T00:00:00"/>
        <d v="2020-01-25T00:00:00"/>
        <d v="2020-01-27T00:00:00"/>
        <d v="2020-01-28T00:00:00"/>
        <d v="2020-02-02T00:00:00"/>
        <d v="2020-02-03T00:00:00"/>
        <d v="2020-02-14T00:00:00"/>
        <d v="2020-02-16T00:00:00"/>
        <d v="2020-02-17T00:00:00"/>
        <d v="2020-02-19T00:00:00"/>
        <d v="2020-02-20T00:00:00"/>
        <d v="2020-02-21T00:00:00"/>
        <d v="2020-02-24T00:00:00"/>
        <d v="2020-02-25T00:00:00"/>
        <d v="2020-02-27T00:00:00"/>
        <d v="2020-02-28T00:00:00"/>
        <d v="2020-03-02T00:00:00"/>
        <d v="2020-03-03T00:00:00"/>
        <d v="2020-03-04T00:00:00"/>
        <d v="2020-03-08T00:00:00"/>
        <d v="2020-03-16T00:00:00"/>
        <d v="2020-03-17T00:00:00"/>
        <d v="2020-03-20T00:00:00"/>
        <d v="2020-03-21T00:00:00"/>
        <d v="2020-03-22T00:00:00"/>
        <d v="2020-03-23T00:00:00"/>
        <d v="2020-03-27T00:00:00"/>
        <d v="2020-03-29T00:00:00"/>
        <d v="2020-03-31T00:00:00"/>
        <d v="2020-04-02T00:00:00"/>
        <d v="2020-04-12T00:00:00"/>
        <d v="2020-04-17T00:00:00"/>
        <d v="2020-04-25T00:00:00"/>
        <d v="2020-05-03T00:00:00"/>
        <d v="2020-05-04T00:00:00"/>
        <d v="2020-05-14T00:00:00"/>
        <d v="2020-05-28T00:00:00"/>
        <d v="2020-05-29T00:00:00"/>
        <d v="2020-05-30T00:00:00"/>
        <d v="2020-06-04T00:00:00"/>
        <d v="2020-06-15T00:00:00"/>
        <d v="2020-06-17T00:00:00"/>
        <d v="2020-06-18T00:00:00"/>
        <d v="2020-06-19T00:00:00"/>
        <d v="2020-06-20T00:00:00"/>
        <d v="2020-06-27T00:00:00"/>
      </sharedItems>
    </cacheField>
    <cacheField name="Месяц оплаты" numFmtId="14">
      <sharedItems containsBlank="1" count="7">
        <m/>
        <s v="апр"/>
        <s v="янв"/>
        <s v="мар"/>
        <s v="фев"/>
        <s v="май"/>
        <s v="июнь"/>
      </sharedItems>
    </cacheField>
    <cacheField name="Дата оплаты" numFmtId="14">
      <sharedItems containsNonDate="0" containsDate="1" containsString="0" containsBlank="1" minDate="2020-01-04T00:00:00" maxDate="2020-06-26T00:00:00" count="49">
        <m/>
        <d v="2020-04-27T00:00:00"/>
        <d v="2020-01-15T00:00:00"/>
        <d v="2020-03-22T00:00:00"/>
        <d v="2020-03-24T00:00:00"/>
        <d v="2020-01-27T00:00:00"/>
        <d v="2020-03-15T00:00:00"/>
        <d v="2020-03-31T00:00:00"/>
        <d v="2020-01-04T00:00:00"/>
        <d v="2020-01-10T00:00:00"/>
        <d v="2020-02-28T00:00:00"/>
        <d v="2020-01-19T00:00:00"/>
        <d v="2020-03-21T00:00:00"/>
        <d v="2020-03-23T00:00:00"/>
        <d v="2020-02-23T00:00:00"/>
        <d v="2020-04-11T00:00:00"/>
        <d v="2020-01-23T00:00:00"/>
        <d v="2020-03-13T00:00:00"/>
        <d v="2020-01-25T00:00:00"/>
        <d v="2020-02-06T00:00:00"/>
        <d v="2020-01-30T00:00:00"/>
        <d v="2020-02-05T00:00:00"/>
        <d v="2020-03-25T00:00:00"/>
        <d v="2020-04-06T00:00:00"/>
        <d v="2020-05-05T00:00:00"/>
        <d v="2020-02-27T00:00:00"/>
        <d v="2020-05-15T00:00:00"/>
        <d v="2020-02-20T00:00:00"/>
        <d v="2020-06-03T00:00:00"/>
        <d v="2020-03-14T00:00:00"/>
        <d v="2020-03-29T00:00:00"/>
        <d v="2020-02-29T00:00:00"/>
        <d v="2020-04-24T00:00:00"/>
        <d v="2020-03-04T00:00:00"/>
        <d v="2020-03-10T00:00:00"/>
        <d v="2020-03-28T00:00:00"/>
        <d v="2020-03-30T00:00:00"/>
        <d v="2020-04-05T00:00:00"/>
        <d v="2020-04-04T00:00:00"/>
        <d v="2020-05-25T00:00:00"/>
        <d v="2020-04-12T00:00:00"/>
        <d v="2020-04-30T00:00:00"/>
        <d v="2020-05-04T00:00:00"/>
        <d v="2020-05-14T00:00:00"/>
        <d v="2020-05-20T00:00:00"/>
        <d v="2020-06-05T00:00:00"/>
        <d v="2020-06-08T00:00:00"/>
        <d v="2020-06-15T00:00:00"/>
        <d v="2020-06-25T00:00:00"/>
      </sharedItems>
    </cacheField>
    <cacheField name="Дней между сделкой и оплатой" numFmtId="1">
      <sharedItems containsMixedTypes="1" containsNumber="1" containsInteger="1" minValue="1" maxValue="207"/>
    </cacheField>
    <cacheField name="Статус" numFmtId="0">
      <sharedItems count="3">
        <s v="Потерянно"/>
        <s v="Закрыто"/>
        <s v="В процессе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7210"/>
    <x v="0"/>
    <x v="0"/>
    <x v="0"/>
    <s v="Ткань"/>
    <s v="A-Fashion"/>
    <x v="0"/>
    <x v="0"/>
    <n v="500"/>
    <s v="июнь"/>
    <x v="0"/>
    <x v="0"/>
    <x v="0"/>
    <s v=" "/>
    <x v="0"/>
  </r>
  <r>
    <s v="7185"/>
    <x v="1"/>
    <x v="1"/>
    <x v="1"/>
    <s v="USB"/>
    <s v="Aladdin"/>
    <x v="0"/>
    <x v="0"/>
    <n v="1000"/>
    <s v="июль"/>
    <x v="1"/>
    <x v="0"/>
    <x v="0"/>
    <s v=" "/>
    <x v="0"/>
  </r>
  <r>
    <s v="7111"/>
    <x v="0"/>
    <x v="2"/>
    <x v="1"/>
    <s v="UPS"/>
    <s v="PanECO"/>
    <x v="1"/>
    <x v="1"/>
    <n v="1000"/>
    <s v="окт"/>
    <x v="2"/>
    <x v="1"/>
    <x v="1"/>
    <n v="207"/>
    <x v="1"/>
  </r>
  <r>
    <s v="7468"/>
    <x v="0"/>
    <x v="0"/>
    <x v="2"/>
    <s v="Ткань Taiwan 40HC"/>
    <s v="LinCOM"/>
    <x v="2"/>
    <x v="2"/>
    <n v="500"/>
    <s v="нояб"/>
    <x v="3"/>
    <x v="2"/>
    <x v="2"/>
    <n v="73"/>
    <x v="1"/>
  </r>
  <r>
    <s v="7467"/>
    <x v="0"/>
    <x v="0"/>
    <x v="2"/>
    <s v="Ткань 40HC Shanghai"/>
    <s v="LinCOM"/>
    <x v="2"/>
    <x v="3"/>
    <n v="500"/>
    <s v="нояб"/>
    <x v="3"/>
    <x v="2"/>
    <x v="2"/>
    <n v="73"/>
    <x v="1"/>
  </r>
  <r>
    <s v="6862"/>
    <x v="2"/>
    <x v="3"/>
    <x v="2"/>
    <s v="Декоративные картины "/>
    <s v="Leorada +"/>
    <x v="3"/>
    <x v="4"/>
    <n v="500"/>
    <s v="дек"/>
    <x v="4"/>
    <x v="3"/>
    <x v="3"/>
    <n v="112"/>
    <x v="1"/>
  </r>
  <r>
    <s v="7011"/>
    <x v="1"/>
    <x v="1"/>
    <x v="2"/>
    <s v="Солнечные панели"/>
    <s v="Somen"/>
    <x v="4"/>
    <x v="5"/>
    <n v="1000"/>
    <s v="дек"/>
    <x v="4"/>
    <x v="3"/>
    <x v="4"/>
    <n v="114"/>
    <x v="1"/>
  </r>
  <r>
    <s v="7156"/>
    <x v="3"/>
    <x v="2"/>
    <x v="2"/>
    <s v="Неодимовые магниты "/>
    <s v="Stells"/>
    <x v="5"/>
    <x v="0"/>
    <n v="1000"/>
    <s v="дек"/>
    <x v="4"/>
    <x v="0"/>
    <x v="0"/>
    <s v=" "/>
    <x v="0"/>
  </r>
  <r>
    <s v="7342"/>
    <x v="0"/>
    <x v="0"/>
    <x v="2"/>
    <s v="Ткань 40HC Shanghai"/>
    <s v="LinCOM"/>
    <x v="2"/>
    <x v="6"/>
    <n v="500"/>
    <s v="дек"/>
    <x v="5"/>
    <x v="2"/>
    <x v="5"/>
    <n v="56"/>
    <x v="1"/>
  </r>
  <r>
    <s v="7029"/>
    <x v="2"/>
    <x v="4"/>
    <x v="2"/>
    <s v="Кабель IT/CN"/>
    <s v="PanECO"/>
    <x v="1"/>
    <x v="0"/>
    <n v="500"/>
    <s v="дек"/>
    <x v="6"/>
    <x v="0"/>
    <x v="0"/>
    <s v=" "/>
    <x v="0"/>
  </r>
  <r>
    <s v="7307"/>
    <x v="2"/>
    <x v="5"/>
    <x v="2"/>
    <s v="Свитера мужские  (80%/20 %) GREG"/>
    <s v="Be Fashion"/>
    <x v="6"/>
    <x v="7"/>
    <n v="500"/>
    <s v="янв"/>
    <x v="7"/>
    <x v="3"/>
    <x v="6"/>
    <n v="74"/>
    <x v="1"/>
  </r>
  <r>
    <s v="7226"/>
    <x v="1"/>
    <x v="6"/>
    <x v="2"/>
    <s v="JAXON Sp. z o.o."/>
    <s v="Hunt IT"/>
    <x v="7"/>
    <x v="0"/>
    <n v="500"/>
    <s v="янв"/>
    <x v="7"/>
    <x v="0"/>
    <x v="0"/>
    <s v=" "/>
    <x v="0"/>
  </r>
  <r>
    <s v="7399"/>
    <x v="2"/>
    <x v="7"/>
    <x v="2"/>
    <s v="Гидробаня и 4 бассейна"/>
    <s v="Rest Simphony"/>
    <x v="8"/>
    <x v="8"/>
    <n v="500"/>
    <s v="янв"/>
    <x v="8"/>
    <x v="3"/>
    <x v="7"/>
    <n v="89"/>
    <x v="1"/>
  </r>
  <r>
    <s v="7390"/>
    <x v="2"/>
    <x v="5"/>
    <x v="2"/>
    <s v="Влагостойкая одежда"/>
    <s v="Expert"/>
    <x v="9"/>
    <x v="8"/>
    <n v="500"/>
    <s v="янв"/>
    <x v="9"/>
    <x v="2"/>
    <x v="8"/>
    <n v="1"/>
    <x v="1"/>
  </r>
  <r>
    <s v="7393"/>
    <x v="2"/>
    <x v="5"/>
    <x v="2"/>
    <s v="Влагостойкая одежда"/>
    <s v="Expert"/>
    <x v="9"/>
    <x v="9"/>
    <n v="500"/>
    <s v="янв"/>
    <x v="9"/>
    <x v="2"/>
    <x v="8"/>
    <n v="1"/>
    <x v="1"/>
  </r>
  <r>
    <s v="7047"/>
    <x v="1"/>
    <x v="1"/>
    <x v="1"/>
    <s v="USB Beijing"/>
    <s v="Aladdin"/>
    <x v="0"/>
    <x v="10"/>
    <n v="1000"/>
    <s v="янв"/>
    <x v="9"/>
    <x v="2"/>
    <x v="9"/>
    <n v="7"/>
    <x v="1"/>
  </r>
  <r>
    <s v="6645"/>
    <x v="1"/>
    <x v="1"/>
    <x v="1"/>
    <s v="USB Guanzhou"/>
    <s v="Aladdin"/>
    <x v="0"/>
    <x v="11"/>
    <n v="1000"/>
    <s v="янв"/>
    <x v="9"/>
    <x v="2"/>
    <x v="9"/>
    <n v="7"/>
    <x v="1"/>
  </r>
  <r>
    <s v="7176"/>
    <x v="2"/>
    <x v="4"/>
    <x v="2"/>
    <s v="Кабель lcl"/>
    <s v="PanECO"/>
    <x v="1"/>
    <x v="12"/>
    <n v="500"/>
    <s v="янв"/>
    <x v="9"/>
    <x v="4"/>
    <x v="10"/>
    <n v="56"/>
    <x v="1"/>
  </r>
  <r>
    <s v="7084"/>
    <x v="0"/>
    <x v="8"/>
    <x v="2"/>
    <s v="Упаковка mix"/>
    <s v="Мир  упаковки"/>
    <x v="6"/>
    <x v="13"/>
    <n v="500"/>
    <s v="янв"/>
    <x v="10"/>
    <x v="2"/>
    <x v="11"/>
    <n v="7"/>
    <x v="1"/>
  </r>
  <r>
    <s v="7148"/>
    <x v="0"/>
    <x v="9"/>
    <x v="0"/>
    <s v="NINGBO FULEDСветING CO.,LIMITED"/>
    <s v="Свет PRO"/>
    <x v="10"/>
    <x v="11"/>
    <n v="500"/>
    <s v="янв"/>
    <x v="11"/>
    <x v="3"/>
    <x v="12"/>
    <n v="65"/>
    <x v="1"/>
  </r>
  <r>
    <s v="7149"/>
    <x v="0"/>
    <x v="9"/>
    <x v="0"/>
    <s v="NINGBO FULEDСветING CO.,LIMITED"/>
    <s v="Свет PRO"/>
    <x v="10"/>
    <x v="14"/>
    <n v="500"/>
    <s v="янв"/>
    <x v="11"/>
    <x v="3"/>
    <x v="13"/>
    <n v="67"/>
    <x v="1"/>
  </r>
  <r>
    <s v="7146"/>
    <x v="0"/>
    <x v="9"/>
    <x v="0"/>
    <s v="&quot;NINGBO YOURLITE IMP AND EXP CO.,LTD"/>
    <s v="Свет PRO"/>
    <x v="10"/>
    <x v="15"/>
    <n v="500"/>
    <s v="янв"/>
    <x v="12"/>
    <x v="3"/>
    <x v="7"/>
    <n v="74"/>
    <x v="1"/>
  </r>
  <r>
    <s v="6861"/>
    <x v="2"/>
    <x v="3"/>
    <x v="2"/>
    <s v="Декоративные картины "/>
    <s v="Leorada +"/>
    <x v="3"/>
    <x v="16"/>
    <n v="500"/>
    <s v="янв"/>
    <x v="13"/>
    <x v="4"/>
    <x v="14"/>
    <n v="36"/>
    <x v="1"/>
  </r>
  <r>
    <s v="7151"/>
    <x v="0"/>
    <x v="9"/>
    <x v="0"/>
    <s v="HANGZHOU YIDA СветING ELECTRIC CO.,LTD."/>
    <s v="Свет PRO"/>
    <x v="10"/>
    <x v="1"/>
    <n v="500"/>
    <s v="янв"/>
    <x v="14"/>
    <x v="1"/>
    <x v="15"/>
    <n v="83"/>
    <x v="1"/>
  </r>
  <r>
    <s v="7212"/>
    <x v="4"/>
    <x v="2"/>
    <x v="3"/>
    <s v="А 710 АY / АК 1540 67"/>
    <s v="Techno Trade"/>
    <x v="11"/>
    <x v="17"/>
    <n v="1000"/>
    <s v="янв"/>
    <x v="15"/>
    <x v="2"/>
    <x v="16"/>
    <n v="1"/>
    <x v="1"/>
  </r>
  <r>
    <s v="7144"/>
    <x v="0"/>
    <x v="0"/>
    <x v="2"/>
    <s v="Ткань 40HC Shanghai"/>
    <s v="LinCOM"/>
    <x v="2"/>
    <x v="18"/>
    <n v="500"/>
    <s v="янв"/>
    <x v="15"/>
    <x v="3"/>
    <x v="17"/>
    <n v="51"/>
    <x v="1"/>
  </r>
  <r>
    <s v="7154"/>
    <x v="2"/>
    <x v="2"/>
    <x v="1"/>
    <s v="Экструзионный пластометр "/>
    <s v="UGN Lab"/>
    <x v="0"/>
    <x v="0"/>
    <n v="1000"/>
    <s v="янв"/>
    <x v="15"/>
    <x v="0"/>
    <x v="0"/>
    <s v=" "/>
    <x v="0"/>
  </r>
  <r>
    <s v="7161"/>
    <x v="0"/>
    <x v="9"/>
    <x v="2"/>
    <s v="LED TUBE PANСвет"/>
    <s v="Landscape"/>
    <x v="12"/>
    <x v="0"/>
    <n v="500"/>
    <s v="янв"/>
    <x v="16"/>
    <x v="0"/>
    <x v="0"/>
    <s v=" "/>
    <x v="0"/>
  </r>
  <r>
    <s v="7230"/>
    <x v="4"/>
    <x v="2"/>
    <x v="3"/>
    <s v="К 583НО / АЕ 5957 67"/>
    <s v="Techno Trade"/>
    <x v="11"/>
    <x v="17"/>
    <n v="1000"/>
    <s v="янв"/>
    <x v="17"/>
    <x v="2"/>
    <x v="18"/>
    <n v="1"/>
    <x v="1"/>
  </r>
  <r>
    <s v="7194"/>
    <x v="2"/>
    <x v="4"/>
    <x v="2"/>
    <s v="Kapego"/>
    <s v="IMG Светning"/>
    <x v="13"/>
    <x v="19"/>
    <n v="500"/>
    <s v="янв"/>
    <x v="17"/>
    <x v="4"/>
    <x v="19"/>
    <n v="13"/>
    <x v="1"/>
  </r>
  <r>
    <s v="7164"/>
    <x v="2"/>
    <x v="4"/>
    <x v="2"/>
    <s v="Светодиодные светильники для наружного архитектурного освещения "/>
    <s v="IMG Светning"/>
    <x v="13"/>
    <x v="20"/>
    <n v="500"/>
    <s v="янв"/>
    <x v="18"/>
    <x v="2"/>
    <x v="20"/>
    <n v="4"/>
    <x v="1"/>
  </r>
  <r>
    <s v="7188"/>
    <x v="2"/>
    <x v="4"/>
    <x v="2"/>
    <s v="SEITY Свет (ZHONGSHAN) CO., LTD."/>
    <s v="IMG Светning"/>
    <x v="13"/>
    <x v="15"/>
    <n v="500"/>
    <s v="янв"/>
    <x v="19"/>
    <x v="4"/>
    <x v="21"/>
    <n v="9"/>
    <x v="1"/>
  </r>
  <r>
    <s v="7168"/>
    <x v="2"/>
    <x v="4"/>
    <x v="2"/>
    <s v="SEITY Свет (ZHONGSHAN) CO., LTD."/>
    <s v="IMG Светning"/>
    <x v="13"/>
    <x v="0"/>
    <n v="500"/>
    <s v="янв"/>
    <x v="19"/>
    <x v="0"/>
    <x v="0"/>
    <s v=" "/>
    <x v="0"/>
  </r>
  <r>
    <s v="7264"/>
    <x v="0"/>
    <x v="9"/>
    <x v="0"/>
    <s v="&quot;NINGBO YOURLITE IMP AND EXP CO.,LTD"/>
    <s v="Свет PRO"/>
    <x v="10"/>
    <x v="21"/>
    <n v="500"/>
    <s v="фев"/>
    <x v="20"/>
    <x v="4"/>
    <x v="21"/>
    <n v="4"/>
    <x v="1"/>
  </r>
  <r>
    <s v="7290"/>
    <x v="2"/>
    <x v="0"/>
    <x v="4"/>
    <s v="NAM SUNG"/>
    <s v="Айсберг "/>
    <x v="5"/>
    <x v="22"/>
    <n v="500"/>
    <s v="фев"/>
    <x v="21"/>
    <x v="3"/>
    <x v="22"/>
    <n v="52"/>
    <x v="1"/>
  </r>
  <r>
    <s v="7283"/>
    <x v="2"/>
    <x v="4"/>
    <x v="2"/>
    <s v="Кухонная фернитура (Concreta Cucina)"/>
    <s v="Architector PRO"/>
    <x v="14"/>
    <x v="23"/>
    <n v="500"/>
    <s v="фев"/>
    <x v="21"/>
    <x v="1"/>
    <x v="23"/>
    <n v="64"/>
    <x v="1"/>
  </r>
  <r>
    <s v="7152"/>
    <x v="0"/>
    <x v="9"/>
    <x v="0"/>
    <s v="PUJIANG SALE CRAFT CO.,LTD"/>
    <s v="Свет PRO"/>
    <x v="10"/>
    <x v="2"/>
    <n v="500"/>
    <s v="фев"/>
    <x v="22"/>
    <x v="5"/>
    <x v="24"/>
    <n v="82"/>
    <x v="1"/>
  </r>
  <r>
    <s v="7150"/>
    <x v="0"/>
    <x v="9"/>
    <x v="0"/>
    <s v="ALCOM HOLDING INTERNATIONAL CO.,LIMITED"/>
    <s v="Свет PRO"/>
    <x v="10"/>
    <x v="24"/>
    <n v="500"/>
    <s v="фев"/>
    <x v="23"/>
    <x v="5"/>
    <x v="24"/>
    <n v="80"/>
    <x v="1"/>
  </r>
  <r>
    <s v="7332"/>
    <x v="2"/>
    <x v="4"/>
    <x v="5"/>
    <s v="Полотенца"/>
    <s v="My cargo"/>
    <x v="14"/>
    <x v="21"/>
    <n v="500"/>
    <s v="фев"/>
    <x v="24"/>
    <x v="4"/>
    <x v="14"/>
    <n v="7"/>
    <x v="1"/>
  </r>
  <r>
    <s v="7306"/>
    <x v="4"/>
    <x v="2"/>
    <x v="3"/>
    <s v="Н621ММ-39 // ES685"/>
    <s v="Techno Trade"/>
    <x v="15"/>
    <x v="17"/>
    <n v="1000"/>
    <s v="фев"/>
    <x v="24"/>
    <x v="4"/>
    <x v="25"/>
    <n v="11"/>
    <x v="1"/>
  </r>
  <r>
    <s v="7305"/>
    <x v="4"/>
    <x v="2"/>
    <x v="3"/>
    <s v="C 906 MX 67/AE 5350 67"/>
    <s v="Techno Trade"/>
    <x v="15"/>
    <x v="17"/>
    <n v="1000"/>
    <s v="фев"/>
    <x v="24"/>
    <x v="4"/>
    <x v="25"/>
    <n v="11"/>
    <x v="1"/>
  </r>
  <r>
    <s v="7329"/>
    <x v="4"/>
    <x v="2"/>
    <x v="3"/>
    <s v="IAE 5528 / P 40996"/>
    <s v="Techno Trade"/>
    <x v="15"/>
    <x v="17"/>
    <n v="1000"/>
    <s v="фев"/>
    <x v="24"/>
    <x v="4"/>
    <x v="25"/>
    <n v="11"/>
    <x v="1"/>
  </r>
  <r>
    <s v="7441"/>
    <x v="2"/>
    <x v="4"/>
    <x v="5"/>
    <s v="Одеяла "/>
    <s v="My cargo"/>
    <x v="14"/>
    <x v="13"/>
    <n v="500"/>
    <s v="фев"/>
    <x v="25"/>
    <x v="4"/>
    <x v="14"/>
    <n v="5"/>
    <x v="1"/>
  </r>
  <r>
    <s v="7200"/>
    <x v="2"/>
    <x v="4"/>
    <x v="2"/>
    <s v="Кабель IT/CN"/>
    <s v="PanECO"/>
    <x v="1"/>
    <x v="10"/>
    <n v="500"/>
    <s v="фев"/>
    <x v="25"/>
    <x v="3"/>
    <x v="3"/>
    <n v="33"/>
    <x v="1"/>
  </r>
  <r>
    <s v="7040"/>
    <x v="0"/>
    <x v="1"/>
    <x v="2"/>
    <s v="Электронные устройства"/>
    <s v="Alen.com"/>
    <x v="16"/>
    <x v="25"/>
    <n v="1000"/>
    <s v="фев"/>
    <x v="25"/>
    <x v="5"/>
    <x v="26"/>
    <n v="87"/>
    <x v="1"/>
  </r>
  <r>
    <s v="7339"/>
    <x v="4"/>
    <x v="2"/>
    <x v="3"/>
    <s v="Р903ХЕ-31 / АР8033-31"/>
    <s v="Techno Trade"/>
    <x v="15"/>
    <x v="17"/>
    <n v="1000"/>
    <s v="фев"/>
    <x v="26"/>
    <x v="4"/>
    <x v="27"/>
    <n v="1"/>
    <x v="1"/>
  </r>
  <r>
    <s v="7337"/>
    <x v="4"/>
    <x v="2"/>
    <x v="3"/>
    <s v="M 766 OB / BT 6525"/>
    <s v="Techno Trade"/>
    <x v="15"/>
    <x v="26"/>
    <n v="1000"/>
    <s v="фев"/>
    <x v="26"/>
    <x v="4"/>
    <x v="27"/>
    <n v="1"/>
    <x v="1"/>
  </r>
  <r>
    <s v="7242"/>
    <x v="5"/>
    <x v="2"/>
    <x v="2"/>
    <s v="Степлеры"/>
    <s v="Sirius -1"/>
    <x v="0"/>
    <x v="15"/>
    <n v="1000"/>
    <s v="фев"/>
    <x v="26"/>
    <x v="6"/>
    <x v="28"/>
    <n v="105"/>
    <x v="1"/>
  </r>
  <r>
    <s v="7324"/>
    <x v="3"/>
    <x v="10"/>
    <x v="3"/>
    <s v="Pusan, Korea LIFESCIENCES Limited"/>
    <s v="PanECO"/>
    <x v="1"/>
    <x v="27"/>
    <n v="500"/>
    <s v="фев"/>
    <x v="27"/>
    <x v="3"/>
    <x v="29"/>
    <n v="23"/>
    <x v="1"/>
  </r>
  <r>
    <s v="7341"/>
    <x v="4"/>
    <x v="2"/>
    <x v="3"/>
    <s v="К581НО-67 / АЕ6868-67"/>
    <s v="Techno Trade"/>
    <x v="15"/>
    <x v="28"/>
    <n v="1000"/>
    <s v="фев"/>
    <x v="27"/>
    <x v="3"/>
    <x v="6"/>
    <n v="24"/>
    <x v="1"/>
  </r>
  <r>
    <s v="7340"/>
    <x v="4"/>
    <x v="2"/>
    <x v="3"/>
    <s v="О230НО-750 / GZ1334K"/>
    <s v="Techno Trade"/>
    <x v="15"/>
    <x v="29"/>
    <n v="1000"/>
    <s v="фев"/>
    <x v="27"/>
    <x v="3"/>
    <x v="6"/>
    <n v="24"/>
    <x v="1"/>
  </r>
  <r>
    <s v="7288"/>
    <x v="2"/>
    <x v="0"/>
    <x v="4"/>
    <s v="HAINING TIANYI TEXTILE CO.,LTD"/>
    <s v="Big sofa"/>
    <x v="6"/>
    <x v="3"/>
    <n v="500"/>
    <s v="фев"/>
    <x v="28"/>
    <x v="3"/>
    <x v="30"/>
    <n v="35"/>
    <x v="1"/>
  </r>
  <r>
    <s v="7198"/>
    <x v="0"/>
    <x v="0"/>
    <x v="2"/>
    <s v="Аксессуар"/>
    <s v="Be Fashion"/>
    <x v="6"/>
    <x v="30"/>
    <n v="500"/>
    <s v="фев"/>
    <x v="29"/>
    <x v="4"/>
    <x v="10"/>
    <n v="4"/>
    <x v="1"/>
  </r>
  <r>
    <s v="7349"/>
    <x v="4"/>
    <x v="2"/>
    <x v="3"/>
    <s v="АК 9352-7 / А 8317 А-7"/>
    <s v="Techno Trade"/>
    <x v="2"/>
    <x v="31"/>
    <n v="1000"/>
    <s v="фев"/>
    <x v="30"/>
    <x v="4"/>
    <x v="25"/>
    <n v="1"/>
    <x v="1"/>
  </r>
  <r>
    <s v="7294"/>
    <x v="0"/>
    <x v="2"/>
    <x v="3"/>
    <s v="LINYI BAIXIN ENAMEL PRODUCTS CO.,LTD"/>
    <s v="Alltima"/>
    <x v="2"/>
    <x v="17"/>
    <n v="1000"/>
    <s v="фев"/>
    <x v="30"/>
    <x v="4"/>
    <x v="31"/>
    <n v="3"/>
    <x v="1"/>
  </r>
  <r>
    <s v="7356"/>
    <x v="4"/>
    <x v="2"/>
    <x v="3"/>
    <s v="WML RM 22 / WML 32 NY"/>
    <s v="Techno Trade"/>
    <x v="2"/>
    <x v="32"/>
    <n v="1000"/>
    <s v="фев"/>
    <x v="31"/>
    <x v="4"/>
    <x v="10"/>
    <n v="1"/>
    <x v="1"/>
  </r>
  <r>
    <s v="7157"/>
    <x v="0"/>
    <x v="2"/>
    <x v="3"/>
    <s v="STARMATRIX GROUP INC."/>
    <s v="Alltima"/>
    <x v="2"/>
    <x v="33"/>
    <n v="1000"/>
    <s v="мар"/>
    <x v="32"/>
    <x v="1"/>
    <x v="32"/>
    <n v="54"/>
    <x v="1"/>
  </r>
  <r>
    <s v="7360"/>
    <x v="4"/>
    <x v="2"/>
    <x v="3"/>
    <s v="К 454 НМ / АК 0560"/>
    <s v="Techno Trade"/>
    <x v="2"/>
    <x v="34"/>
    <n v="1000"/>
    <s v="мар"/>
    <x v="33"/>
    <x v="3"/>
    <x v="17"/>
    <n v="11"/>
    <x v="1"/>
  </r>
  <r>
    <s v="7484"/>
    <x v="2"/>
    <x v="0"/>
    <x v="4"/>
    <s v="NAM SUNG"/>
    <s v="Айсберг "/>
    <x v="5"/>
    <x v="2"/>
    <n v="500"/>
    <s v="мар"/>
    <x v="34"/>
    <x v="3"/>
    <x v="33"/>
    <n v="1"/>
    <x v="1"/>
  </r>
  <r>
    <s v="7483"/>
    <x v="2"/>
    <x v="11"/>
    <x v="2"/>
    <s v="Danfoss Гидравлический двигатель"/>
    <s v="SDF Logystics"/>
    <x v="17"/>
    <x v="1"/>
    <n v="500"/>
    <s v="мар"/>
    <x v="34"/>
    <x v="3"/>
    <x v="34"/>
    <n v="7"/>
    <x v="1"/>
  </r>
  <r>
    <s v="7244"/>
    <x v="4"/>
    <x v="5"/>
    <x v="2"/>
    <s v="Униформа для прессы (China)"/>
    <s v="Elkin Plast"/>
    <x v="4"/>
    <x v="35"/>
    <n v="500"/>
    <s v="мар"/>
    <x v="34"/>
    <x v="3"/>
    <x v="29"/>
    <n v="11"/>
    <x v="1"/>
  </r>
  <r>
    <s v="7085"/>
    <x v="0"/>
    <x v="8"/>
    <x v="2"/>
    <s v="Упаковка (China)"/>
    <s v="Мир  упаковки"/>
    <x v="6"/>
    <x v="7"/>
    <n v="500"/>
    <s v="мар"/>
    <x v="34"/>
    <x v="3"/>
    <x v="29"/>
    <n v="11"/>
    <x v="1"/>
  </r>
  <r>
    <s v="7424"/>
    <x v="0"/>
    <x v="2"/>
    <x v="2"/>
    <s v="Тепловая пушка "/>
    <s v="PanECO"/>
    <x v="1"/>
    <x v="5"/>
    <n v="1000"/>
    <s v="мар"/>
    <x v="34"/>
    <x v="1"/>
    <x v="1"/>
    <n v="55"/>
    <x v="1"/>
  </r>
  <r>
    <s v="7248"/>
    <x v="0"/>
    <x v="0"/>
    <x v="2"/>
    <s v="Ткань Taiwan 40HC"/>
    <s v="LinCOM"/>
    <x v="2"/>
    <x v="36"/>
    <n v="500"/>
    <s v="мар"/>
    <x v="35"/>
    <x v="3"/>
    <x v="6"/>
    <n v="8"/>
    <x v="1"/>
  </r>
  <r>
    <s v="7368"/>
    <x v="0"/>
    <x v="0"/>
    <x v="2"/>
    <s v="Швейная фурнитура "/>
    <s v="Be Fashion"/>
    <x v="6"/>
    <x v="22"/>
    <n v="500"/>
    <s v="мар"/>
    <x v="36"/>
    <x v="3"/>
    <x v="35"/>
    <n v="13"/>
    <x v="1"/>
  </r>
  <r>
    <s v="7398"/>
    <x v="5"/>
    <x v="2"/>
    <x v="2"/>
    <s v="Аппаратура"/>
    <s v="Stells"/>
    <x v="5"/>
    <x v="3"/>
    <n v="1000"/>
    <s v="мар"/>
    <x v="37"/>
    <x v="3"/>
    <x v="35"/>
    <n v="12"/>
    <x v="1"/>
  </r>
  <r>
    <s v="7147"/>
    <x v="0"/>
    <x v="9"/>
    <x v="0"/>
    <s v="&quot;NINGBO YOURLITE IMP AND EXP CO.,LTD"/>
    <s v="Свет PRO"/>
    <x v="10"/>
    <x v="37"/>
    <n v="500"/>
    <s v="мар"/>
    <x v="38"/>
    <x v="3"/>
    <x v="7"/>
    <n v="12"/>
    <x v="1"/>
  </r>
  <r>
    <s v="7263"/>
    <x v="0"/>
    <x v="9"/>
    <x v="0"/>
    <s v="ALCOM HOLDING INTERNATIONAL CO.,LIMITED"/>
    <s v="Свет PRO"/>
    <x v="10"/>
    <x v="38"/>
    <n v="500"/>
    <s v="мар"/>
    <x v="38"/>
    <x v="3"/>
    <x v="7"/>
    <n v="12"/>
    <x v="1"/>
  </r>
  <r>
    <s v="7059"/>
    <x v="5"/>
    <x v="5"/>
    <x v="2"/>
    <s v="Макет с динозаврами "/>
    <s v="Leader"/>
    <x v="18"/>
    <x v="0"/>
    <n v="500"/>
    <s v="мар"/>
    <x v="38"/>
    <x v="0"/>
    <x v="0"/>
    <s v=" "/>
    <x v="0"/>
  </r>
  <r>
    <s v="7300"/>
    <x v="1"/>
    <x v="2"/>
    <x v="1"/>
    <s v="Электронные устройства"/>
    <s v="GK Group"/>
    <x v="6"/>
    <x v="2"/>
    <n v="1000"/>
    <s v="мар"/>
    <x v="39"/>
    <x v="3"/>
    <x v="36"/>
    <n v="10"/>
    <x v="1"/>
  </r>
  <r>
    <s v="7374"/>
    <x v="2"/>
    <x v="12"/>
    <x v="1"/>
    <s v="Winnprime"/>
    <s v="Vegas Glass"/>
    <x v="19"/>
    <x v="10"/>
    <n v="500"/>
    <s v="мар"/>
    <x v="39"/>
    <x v="3"/>
    <x v="7"/>
    <n v="11"/>
    <x v="1"/>
  </r>
  <r>
    <s v="7291"/>
    <x v="2"/>
    <x v="0"/>
    <x v="4"/>
    <s v="CP Ткань"/>
    <s v="Айсберг "/>
    <x v="5"/>
    <x v="13"/>
    <n v="500"/>
    <s v="мар"/>
    <x v="40"/>
    <x v="1"/>
    <x v="37"/>
    <n v="15"/>
    <x v="1"/>
  </r>
  <r>
    <s v="7436"/>
    <x v="2"/>
    <x v="0"/>
    <x v="4"/>
    <s v="UNIZIN COMPANY"/>
    <s v="Айсберг "/>
    <x v="5"/>
    <x v="0"/>
    <n v="500"/>
    <s v="мар"/>
    <x v="41"/>
    <x v="0"/>
    <x v="0"/>
    <s v=" "/>
    <x v="2"/>
  </r>
  <r>
    <s v="7405"/>
    <x v="2"/>
    <x v="0"/>
    <x v="4"/>
    <s v="HAINING TIANYI TEXTILE CO.,LTD"/>
    <s v="Big sofa"/>
    <x v="6"/>
    <x v="39"/>
    <n v="500"/>
    <s v="мар"/>
    <x v="42"/>
    <x v="3"/>
    <x v="7"/>
    <n v="5"/>
    <x v="1"/>
  </r>
  <r>
    <s v="7303"/>
    <x v="0"/>
    <x v="2"/>
    <x v="2"/>
    <s v="Гидромотор экскаватора  (KAWASAKI)"/>
    <s v="PanECO"/>
    <x v="1"/>
    <x v="19"/>
    <n v="1000"/>
    <s v="мар"/>
    <x v="42"/>
    <x v="1"/>
    <x v="1"/>
    <n v="32"/>
    <x v="1"/>
  </r>
  <r>
    <s v="7410"/>
    <x v="0"/>
    <x v="0"/>
    <x v="2"/>
    <s v="Ткань Taiwan JN88 /JN89 /JN90"/>
    <s v="Big sofa"/>
    <x v="6"/>
    <x v="40"/>
    <n v="500"/>
    <s v="мар"/>
    <x v="43"/>
    <x v="1"/>
    <x v="38"/>
    <n v="7"/>
    <x v="1"/>
  </r>
  <r>
    <s v="7266"/>
    <x v="0"/>
    <x v="9"/>
    <x v="0"/>
    <s v="&quot;NINGBO YOURLITE IMP AND EXP CO.,LTD"/>
    <s v="Свет PRO"/>
    <x v="10"/>
    <x v="41"/>
    <n v="500"/>
    <s v="мар"/>
    <x v="44"/>
    <x v="5"/>
    <x v="24"/>
    <n v="36"/>
    <x v="1"/>
  </r>
  <r>
    <s v="7265"/>
    <x v="0"/>
    <x v="9"/>
    <x v="0"/>
    <s v="PUJIANG SALE CRAFT CO.,LTD"/>
    <s v="Свет PRO"/>
    <x v="10"/>
    <x v="22"/>
    <n v="500"/>
    <s v="мар"/>
    <x v="44"/>
    <x v="5"/>
    <x v="24"/>
    <n v="36"/>
    <x v="1"/>
  </r>
  <r>
    <s v="7101"/>
    <x v="5"/>
    <x v="1"/>
    <x v="2"/>
    <s v="Авто Гримерные"/>
    <s v="Euroasia Logystics"/>
    <x v="20"/>
    <x v="42"/>
    <n v="1000"/>
    <s v="апр"/>
    <x v="45"/>
    <x v="5"/>
    <x v="39"/>
    <n v="54"/>
    <x v="1"/>
  </r>
  <r>
    <s v="7301"/>
    <x v="4"/>
    <x v="2"/>
    <x v="3"/>
    <s v="О 167 МХ / АЕ 3627"/>
    <s v="Techno Trade"/>
    <x v="11"/>
    <x v="17"/>
    <n v="1000"/>
    <s v="апр"/>
    <x v="46"/>
    <x v="1"/>
    <x v="40"/>
    <n v="1"/>
    <x v="1"/>
  </r>
  <r>
    <s v="7346"/>
    <x v="1"/>
    <x v="13"/>
    <x v="2"/>
    <s v="Резиновые кольца "/>
    <s v="PanECO"/>
    <x v="1"/>
    <x v="41"/>
    <n v="500"/>
    <s v="апр"/>
    <x v="47"/>
    <x v="1"/>
    <x v="1"/>
    <n v="11"/>
    <x v="1"/>
  </r>
  <r>
    <s v="7260"/>
    <x v="0"/>
    <x v="14"/>
    <x v="1"/>
    <s v="Расчески"/>
    <s v="PanECO"/>
    <x v="1"/>
    <x v="21"/>
    <n v="500"/>
    <s v="апр"/>
    <x v="47"/>
    <x v="1"/>
    <x v="1"/>
    <n v="11"/>
    <x v="1"/>
  </r>
  <r>
    <s v="7155"/>
    <x v="2"/>
    <x v="2"/>
    <x v="1"/>
    <s v="Экструзионный пластометр "/>
    <s v="UGN Lab"/>
    <x v="0"/>
    <x v="1"/>
    <n v="1000"/>
    <s v="апр"/>
    <x v="48"/>
    <x v="1"/>
    <x v="41"/>
    <n v="6"/>
    <x v="1"/>
  </r>
  <r>
    <s v="7348"/>
    <x v="2"/>
    <x v="0"/>
    <x v="4"/>
    <s v="HAINING TIANYI TEXTILE CO.,LTD"/>
    <s v="Big sofa"/>
    <x v="6"/>
    <x v="43"/>
    <n v="500"/>
    <s v="май"/>
    <x v="49"/>
    <x v="5"/>
    <x v="26"/>
    <n v="13"/>
    <x v="1"/>
  </r>
  <r>
    <s v="7241"/>
    <x v="0"/>
    <x v="8"/>
    <x v="2"/>
    <s v="Упаковка (Poland)"/>
    <s v="Мир  упаковки"/>
    <x v="6"/>
    <x v="44"/>
    <n v="500"/>
    <s v="май"/>
    <x v="50"/>
    <x v="5"/>
    <x v="42"/>
    <n v="1"/>
    <x v="1"/>
  </r>
  <r>
    <s v="7511"/>
    <x v="2"/>
    <x v="0"/>
    <x v="4"/>
    <s v="HAINING TIANYI TEXTILE CO.,LTD"/>
    <s v="Big sofa"/>
    <x v="6"/>
    <x v="45"/>
    <n v="500"/>
    <s v="май"/>
    <x v="50"/>
    <x v="5"/>
    <x v="43"/>
    <n v="11"/>
    <x v="1"/>
  </r>
  <r>
    <s v="7466"/>
    <x v="0"/>
    <x v="0"/>
    <x v="2"/>
    <s v="Швейная фурнитура "/>
    <s v="Be Fashion"/>
    <x v="6"/>
    <x v="46"/>
    <n v="500"/>
    <s v="май"/>
    <x v="50"/>
    <x v="5"/>
    <x v="44"/>
    <n v="17"/>
    <x v="1"/>
  </r>
  <r>
    <s v="7247"/>
    <x v="3"/>
    <x v="13"/>
    <x v="2"/>
    <s v="Запчасти для скейтборда "/>
    <s v="PanECO"/>
    <x v="1"/>
    <x v="27"/>
    <n v="500"/>
    <s v="май"/>
    <x v="50"/>
    <x v="5"/>
    <x v="44"/>
    <n v="17"/>
    <x v="1"/>
  </r>
  <r>
    <s v="7394"/>
    <x v="2"/>
    <x v="5"/>
    <x v="2"/>
    <s v="Туфли (ТМ Тrayler)"/>
    <s v="Expert"/>
    <x v="9"/>
    <x v="13"/>
    <n v="500"/>
    <s v="май"/>
    <x v="51"/>
    <x v="5"/>
    <x v="43"/>
    <n v="1"/>
    <x v="1"/>
  </r>
  <r>
    <s v="7372"/>
    <x v="4"/>
    <x v="2"/>
    <x v="3"/>
    <s v="X 435 YK / GZ 1366 K"/>
    <s v="Techno Trade"/>
    <x v="21"/>
    <x v="47"/>
    <n v="1000"/>
    <s v="май"/>
    <x v="52"/>
    <x v="6"/>
    <x v="45"/>
    <n v="9"/>
    <x v="1"/>
  </r>
  <r>
    <s v="7379"/>
    <x v="4"/>
    <x v="2"/>
    <x v="3"/>
    <s v="О 316 АТ / ВМ 9081"/>
    <s v="Techno Trade"/>
    <x v="21"/>
    <x v="47"/>
    <n v="1000"/>
    <s v="май"/>
    <x v="52"/>
    <x v="6"/>
    <x v="46"/>
    <n v="12"/>
    <x v="1"/>
  </r>
  <r>
    <s v="7380"/>
    <x v="4"/>
    <x v="2"/>
    <x v="3"/>
    <s v="Р 299 ВМ / ЕМ 120"/>
    <s v="Techno Trade"/>
    <x v="21"/>
    <x v="47"/>
    <n v="1000"/>
    <s v="май"/>
    <x v="53"/>
    <x v="6"/>
    <x v="46"/>
    <n v="11"/>
    <x v="1"/>
  </r>
  <r>
    <s v="7396"/>
    <x v="4"/>
    <x v="2"/>
    <x v="3"/>
    <s v="К 875 МЕ / ЕЕ 1258"/>
    <s v="Techno Trade"/>
    <x v="21"/>
    <x v="47"/>
    <n v="1000"/>
    <s v="май"/>
    <x v="54"/>
    <x v="6"/>
    <x v="47"/>
    <n v="17"/>
    <x v="1"/>
  </r>
  <r>
    <s v="7413"/>
    <x v="4"/>
    <x v="2"/>
    <x v="3"/>
    <s v="LRA 18484"/>
    <s v="Techno Trade"/>
    <x v="21"/>
    <x v="47"/>
    <n v="1000"/>
    <s v="май"/>
    <x v="54"/>
    <x v="6"/>
    <x v="47"/>
    <n v="17"/>
    <x v="1"/>
  </r>
  <r>
    <s v="7417"/>
    <x v="4"/>
    <x v="2"/>
    <x v="3"/>
    <s v="К 580 НО / АЕ 5958"/>
    <s v="Techno Trade"/>
    <x v="21"/>
    <x v="47"/>
    <n v="1000"/>
    <s v="май"/>
    <x v="54"/>
    <x v="6"/>
    <x v="47"/>
    <n v="17"/>
    <x v="1"/>
  </r>
  <r>
    <s v="7507"/>
    <x v="2"/>
    <x v="0"/>
    <x v="4"/>
    <s v="MATERIAL DISCOVERY CO.,LTD"/>
    <s v="Big sofa"/>
    <x v="6"/>
    <x v="0"/>
    <n v="500"/>
    <s v="июнь"/>
    <x v="55"/>
    <x v="0"/>
    <x v="0"/>
    <s v=" "/>
    <x v="2"/>
  </r>
  <r>
    <s v="7375"/>
    <x v="2"/>
    <x v="12"/>
    <x v="1"/>
    <s v="Winnprime"/>
    <s v="Vegas Glass"/>
    <x v="19"/>
    <x v="0"/>
    <n v="500"/>
    <s v="июнь"/>
    <x v="56"/>
    <x v="0"/>
    <x v="0"/>
    <s v=" "/>
    <x v="2"/>
  </r>
  <r>
    <s v="7418"/>
    <x v="4"/>
    <x v="2"/>
    <x v="3"/>
    <s v="HFD 716 / EM 106"/>
    <s v="Techno Trade"/>
    <x v="16"/>
    <x v="34"/>
    <n v="1000"/>
    <s v="июнь"/>
    <x v="57"/>
    <x v="6"/>
    <x v="48"/>
    <n v="9"/>
    <x v="1"/>
  </r>
  <r>
    <s v="7423"/>
    <x v="4"/>
    <x v="2"/>
    <x v="3"/>
    <s v="AO 9852 - 7 / A 7971 B -7"/>
    <s v="Techno Trade"/>
    <x v="16"/>
    <x v="34"/>
    <n v="1000"/>
    <s v="июнь"/>
    <x v="57"/>
    <x v="6"/>
    <x v="48"/>
    <n v="9"/>
    <x v="1"/>
  </r>
  <r>
    <s v="7419"/>
    <x v="4"/>
    <x v="2"/>
    <x v="3"/>
    <s v="C 909 HA / AE 1720"/>
    <s v="Techno Trade"/>
    <x v="16"/>
    <x v="34"/>
    <n v="1000"/>
    <s v="июнь"/>
    <x v="57"/>
    <x v="6"/>
    <x v="48"/>
    <n v="9"/>
    <x v="1"/>
  </r>
  <r>
    <s v="7428"/>
    <x v="4"/>
    <x v="2"/>
    <x v="3"/>
    <s v="С 907 МХ / АЕ 5454"/>
    <s v="Techno Trade"/>
    <x v="16"/>
    <x v="34"/>
    <n v="1000"/>
    <s v="июнь"/>
    <x v="58"/>
    <x v="6"/>
    <x v="48"/>
    <n v="8"/>
    <x v="1"/>
  </r>
  <r>
    <s v="7465"/>
    <x v="4"/>
    <x v="2"/>
    <x v="3"/>
    <s v="А 830 АР / R 6356"/>
    <s v="Techno Trade"/>
    <x v="16"/>
    <x v="34"/>
    <n v="1000"/>
    <s v="июнь"/>
    <x v="58"/>
    <x v="6"/>
    <x v="48"/>
    <n v="8"/>
    <x v="1"/>
  </r>
  <r>
    <s v="7464"/>
    <x v="4"/>
    <x v="2"/>
    <x v="3"/>
    <s v="О 965 КЕ / GZ 1573 K"/>
    <s v="Techno Trade"/>
    <x v="16"/>
    <x v="34"/>
    <n v="1000"/>
    <s v="июнь"/>
    <x v="58"/>
    <x v="6"/>
    <x v="48"/>
    <n v="8"/>
    <x v="1"/>
  </r>
  <r>
    <s v="7166"/>
    <x v="1"/>
    <x v="1"/>
    <x v="1"/>
    <s v="USB"/>
    <s v="Aladdin"/>
    <x v="0"/>
    <x v="0"/>
    <n v="1000"/>
    <s v="июнь"/>
    <x v="58"/>
    <x v="0"/>
    <x v="0"/>
    <s v=" "/>
    <x v="2"/>
  </r>
  <r>
    <s v="7463"/>
    <x v="4"/>
    <x v="2"/>
    <x v="3"/>
    <s v="Е 145 ХА / АК 9335"/>
    <s v="Techno Trade"/>
    <x v="16"/>
    <x v="18"/>
    <n v="1000"/>
    <s v="июнь"/>
    <x v="59"/>
    <x v="6"/>
    <x v="48"/>
    <n v="7"/>
    <x v="1"/>
  </r>
  <r>
    <s v="7477"/>
    <x v="4"/>
    <x v="2"/>
    <x v="3"/>
    <s v="О 534 НМ"/>
    <s v="Techno Trade"/>
    <x v="16"/>
    <x v="18"/>
    <n v="1000"/>
    <s v="июнь"/>
    <x v="59"/>
    <x v="6"/>
    <x v="48"/>
    <n v="7"/>
    <x v="1"/>
  </r>
  <r>
    <s v="7482"/>
    <x v="0"/>
    <x v="0"/>
    <x v="2"/>
    <s v="Домашний текстиль"/>
    <s v="LIDA"/>
    <x v="22"/>
    <x v="0"/>
    <n v="500"/>
    <s v="июнь"/>
    <x v="60"/>
    <x v="0"/>
    <x v="0"/>
    <s v=" "/>
    <x v="2"/>
  </r>
  <r>
    <s v="7493"/>
    <x v="4"/>
    <x v="2"/>
    <x v="3"/>
    <s v="Y 848 ММ / GZ 1625 K"/>
    <s v="Techno Trade"/>
    <x v="16"/>
    <x v="0"/>
    <n v="1000"/>
    <s v="июнь"/>
    <x v="60"/>
    <x v="0"/>
    <x v="0"/>
    <s v=" "/>
    <x v="2"/>
  </r>
  <r>
    <s v="7492"/>
    <x v="4"/>
    <x v="2"/>
    <x v="3"/>
    <s v="E532HY"/>
    <s v="Techno Trade"/>
    <x v="16"/>
    <x v="0"/>
    <n v="1000"/>
    <s v="июнь"/>
    <x v="60"/>
    <x v="0"/>
    <x v="0"/>
    <s v=" "/>
    <x v="2"/>
  </r>
  <r>
    <s v="7494"/>
    <x v="4"/>
    <x v="2"/>
    <x v="3"/>
    <s v="С 907 МХ / АЕ 5454"/>
    <s v="Techno Trade"/>
    <x v="16"/>
    <x v="0"/>
    <n v="1000"/>
    <s v="июнь"/>
    <x v="60"/>
    <x v="0"/>
    <x v="0"/>
    <s v=" "/>
    <x v="2"/>
  </r>
  <r>
    <s v="7495"/>
    <x v="4"/>
    <x v="2"/>
    <x v="3"/>
    <s v="К 179 РВ / АЕ 0495"/>
    <s v="Techno Trade"/>
    <x v="16"/>
    <x v="0"/>
    <n v="1000"/>
    <s v="июнь"/>
    <x v="60"/>
    <x v="0"/>
    <x v="0"/>
    <s v=" "/>
    <x v="2"/>
  </r>
  <r>
    <s v="7506"/>
    <x v="4"/>
    <x v="2"/>
    <x v="3"/>
    <s v="KN 8664 / N 1055"/>
    <s v="Techno Trade"/>
    <x v="16"/>
    <x v="0"/>
    <n v="1000"/>
    <s v="июнь"/>
    <x v="60"/>
    <x v="0"/>
    <x v="0"/>
    <s v=" "/>
    <x v="2"/>
  </r>
  <r>
    <s v="7509"/>
    <x v="4"/>
    <x v="2"/>
    <x v="3"/>
    <s v="АЕ 55231"/>
    <s v="Techno Trade"/>
    <x v="16"/>
    <x v="0"/>
    <n v="1000"/>
    <s v="июнь"/>
    <x v="60"/>
    <x v="0"/>
    <x v="0"/>
    <s v=" "/>
    <x v="2"/>
  </r>
  <r>
    <s v="7510"/>
    <x v="4"/>
    <x v="2"/>
    <x v="3"/>
    <s v="HP4143/R9907"/>
    <s v="Techno Trade"/>
    <x v="16"/>
    <x v="0"/>
    <n v="1000"/>
    <s v="июнь"/>
    <x v="60"/>
    <x v="0"/>
    <x v="0"/>
    <s v=" "/>
    <x v="2"/>
  </r>
  <r>
    <s v="7512"/>
    <x v="4"/>
    <x v="2"/>
    <x v="3"/>
    <s v="К 579 НО / АЕ 6856"/>
    <s v="Techno Trade"/>
    <x v="16"/>
    <x v="0"/>
    <n v="1000"/>
    <s v="июнь"/>
    <x v="60"/>
    <x v="0"/>
    <x v="0"/>
    <s v=" "/>
    <x v="2"/>
  </r>
  <r>
    <s v="7409"/>
    <x v="2"/>
    <x v="0"/>
    <x v="4"/>
    <s v="MATERIAL DISCOVERY CO.,LTD"/>
    <s v="Big sofa"/>
    <x v="6"/>
    <x v="0"/>
    <n v="500"/>
    <s v="июнь"/>
    <x v="61"/>
    <x v="0"/>
    <x v="0"/>
    <s v=" 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5" rowHeaderCaption="Менеджер">
  <location ref="A5:C12" firstHeaderRow="0" firstDataRow="1" firstDataCol="1" rowPageCount="3" colPageCount="1"/>
  <pivotFields count="15">
    <pivotField showAll="0"/>
    <pivotField axis="axisPage" multipleItemSelectionAllowed="1" showAll="0">
      <items count="7">
        <item x="3"/>
        <item x="4"/>
        <item x="1"/>
        <item x="5"/>
        <item x="2"/>
        <item x="0"/>
        <item t="default"/>
      </items>
    </pivotField>
    <pivotField showAll="0"/>
    <pivotField axis="axisRow" showAll="0" sortType="ascending">
      <items count="7">
        <item x="5"/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dataField="1" showAll="0"/>
    <pivotField showAll="0"/>
    <pivotField numFmtId="14" showAll="0"/>
    <pivotField axis="axisPage" showAll="0">
      <items count="8">
        <item x="6"/>
        <item x="2"/>
        <item x="4"/>
        <item x="3"/>
        <item x="1"/>
        <item x="5"/>
        <item x="0"/>
        <item t="default"/>
      </items>
    </pivotField>
    <pivotField axis="axisPage"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showAll="0"/>
    <pivotField showAll="0"/>
  </pivotFields>
  <rowFields count="1">
    <field x="3"/>
  </rowFields>
  <rowItems count="7">
    <i>
      <x/>
    </i>
    <i>
      <x v="4"/>
    </i>
    <i>
      <x v="5"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2" hier="-1"/>
    <pageField fld="11" hier="-1"/>
    <pageField fld="1" hier="-1"/>
  </pageFields>
  <dataFields count="2">
    <dataField name="Продажи факт, тыс.руб  " fld="7" baseField="3" baseItem="0"/>
    <dataField name="Продажи план, тыс.руб  " fld="8" baseField="3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2" rowHeaderCaption="Канал продаж">
  <location ref="A6:D13" firstHeaderRow="0" firstDataRow="1" firstDataCol="1" rowPageCount="2" colPageCount="1"/>
  <pivotFields count="15">
    <pivotField showAll="0"/>
    <pivotField axis="axisRow" dataField="1" showAll="0" sortType="descending">
      <items count="7">
        <item x="3"/>
        <item x="4"/>
        <item x="1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</pivotField>
    <pivotField axis="axisPage" showAll="0">
      <items count="7">
        <item x="5"/>
        <item x="0"/>
        <item x="2"/>
        <item x="3"/>
        <item x="4"/>
        <item x="1"/>
        <item t="default"/>
      </items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showAll="0"/>
    <pivotField showAll="0"/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8">
        <item x="6"/>
        <item x="2"/>
        <item x="4"/>
        <item x="3"/>
        <item x="1"/>
        <item x="5"/>
        <item x="0"/>
        <item t="default"/>
      </items>
    </pivotField>
    <pivotField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7">
    <i>
      <x v="1"/>
    </i>
    <i>
      <x v="4"/>
    </i>
    <i>
      <x v="5"/>
    </i>
    <i>
      <x v="2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Количество сделок" fld="1" subtotal="count" baseField="0" baseItem="0"/>
    <dataField name="Среднее количетсво дней ожидания" fld="13" subtotal="average" baseField="1" baseItem="3" numFmtId="1"/>
    <dataField name="Продажи факт, тыс.руб  " fld="7" baseField="0" baseItem="0"/>
  </dataFields>
  <chartFormats count="4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1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1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1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1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1" format="40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1" format="4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21" format="42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1" format="43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1" format="4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9" format="17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9" format="18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6" rowHeaderCaption="Канал продаж">
  <location ref="A6:C13" firstHeaderRow="0" firstDataRow="1" firstDataCol="1" rowPageCount="2" colPageCount="1"/>
  <pivotFields count="15">
    <pivotField showAll="0"/>
    <pivotField axis="axisRow" showAll="0" sortType="descending">
      <items count="7">
        <item x="3"/>
        <item x="4"/>
        <item x="1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</pivotField>
    <pivotField axis="axisPage" showAll="0">
      <items count="7">
        <item x="5"/>
        <item x="0"/>
        <item x="2"/>
        <item x="3"/>
        <item x="4"/>
        <item x="1"/>
        <item t="default"/>
      </items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showAll="0"/>
    <pivotField showAll="0"/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8">
        <item x="6"/>
        <item x="2"/>
        <item x="4"/>
        <item x="3"/>
        <item x="1"/>
        <item x="5"/>
        <item x="0"/>
        <item t="default"/>
      </items>
    </pivotField>
    <pivotField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7">
    <i>
      <x v="3"/>
    </i>
    <i>
      <x v="5"/>
    </i>
    <i>
      <x v="2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Среднее количетсво дней ожидания" fld="13" subtotal="average" baseField="1" baseItem="3" numFmtId="1"/>
    <dataField name="Продажи факт, тыс.руб  " fld="7" baseField="0" baseItem="0"/>
  </dataFields>
  <chartFormats count="48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1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1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1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1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1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2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2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2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2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2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3" rowHeaderCaption="Канал продаж">
  <location ref="A5:D12" firstHeaderRow="0" firstDataRow="1" firstDataCol="1" rowPageCount="3" colPageCount="1"/>
  <pivotFields count="15">
    <pivotField showAll="0"/>
    <pivotField axis="axisRow" showAll="0">
      <items count="7">
        <item x="4"/>
        <item x="3"/>
        <item x="1"/>
        <item x="5"/>
        <item x="2"/>
        <item x="0"/>
        <item t="default"/>
      </items>
    </pivotField>
    <pivotField axis="axisPage" showAll="0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</pivotField>
    <pivotField axis="axisPage" showAll="0" sortType="ascending">
      <items count="7">
        <item x="5"/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dataField="1" showAll="0"/>
    <pivotField showAll="0"/>
    <pivotField numFmtId="14" showAll="0"/>
    <pivotField showAll="0">
      <items count="8">
        <item x="6"/>
        <item x="2"/>
        <item x="4"/>
        <item x="3"/>
        <item x="1"/>
        <item x="5"/>
        <item x="0"/>
        <item t="default"/>
      </items>
    </pivotField>
    <pivotField dataField="1"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14" hier="-1"/>
    <pageField fld="2" hier="-1"/>
  </pageFields>
  <dataFields count="3">
    <dataField name="Продажи факт, тыс.руб  " fld="7" baseField="3" baseItem="0"/>
    <dataField name="Продажи план, тыс.руб  " fld="8" baseField="1" baseItem="0"/>
    <dataField name="Количество завершенных сделок" fld="12" subtotal="count" baseField="1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7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7" rowHeaderCaption="Продукт">
  <location ref="A5:C12" firstHeaderRow="0" firstDataRow="1" firstDataCol="1" rowPageCount="3" colPageCount="1"/>
  <pivotFields count="15">
    <pivotField showAll="0"/>
    <pivotField axis="axisPage" multipleItemSelectionAllowed="1" showAll="0">
      <items count="7">
        <item x="3"/>
        <item x="4"/>
        <item x="1"/>
        <item x="5"/>
        <item x="2"/>
        <item x="0"/>
        <item t="default"/>
      </items>
    </pivotField>
    <pivotField axis="axisRow" showAll="0" measureFilter="1" sortType="descending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sortType="ascending">
      <items count="7">
        <item x="5"/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showAll="0"/>
    <pivotField showAll="0"/>
    <pivotField numFmtId="14" showAll="0"/>
    <pivotField showAll="0">
      <items count="8">
        <item x="6"/>
        <item x="2"/>
        <item x="4"/>
        <item x="3"/>
        <item x="1"/>
        <item x="5"/>
        <item x="0"/>
        <item t="default"/>
      </items>
    </pivotField>
    <pivotField dataField="1"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2"/>
  </rowFields>
  <rowItems count="7">
    <i>
      <x v="6"/>
    </i>
    <i>
      <x v="2"/>
    </i>
    <i>
      <x v="9"/>
    </i>
    <i>
      <x v="12"/>
    </i>
    <i>
      <x v="7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-1"/>
    <pageField fld="14" hier="-1"/>
    <pageField fld="1" hier="-1"/>
  </pageFields>
  <dataFields count="2">
    <dataField name="Продажи факт, тыс.руб  " fld="7" baseField="3" baseItem="0"/>
    <dataField name="Количество продаж" fld="12" subtotal="count" baseField="1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6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4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6" format="35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6" format="36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6" format="37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6" format="38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6" format="3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6" format="4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6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16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9" rowHeaderCaption="Месяц, 2020 год">
  <location ref="A5:C12" firstHeaderRow="0" firstDataRow="1" firstDataCol="1" rowPageCount="3" colPageCount="1"/>
  <pivotFields count="15">
    <pivotField showAll="0"/>
    <pivotField axis="axisPage" multipleItemSelectionAllowed="1" showAll="0">
      <items count="7">
        <item x="3"/>
        <item x="4"/>
        <item x="1"/>
        <item x="5"/>
        <item x="2"/>
        <item x="0"/>
        <item t="default"/>
      </items>
    </pivotField>
    <pivotField axis="axisPage" showAll="0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</pivotField>
    <pivotField showAll="0" sortType="ascending">
      <items count="7">
        <item x="5"/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dataField="1" showAll="0"/>
    <pivotField showAll="0"/>
    <pivotField numFmtId="14" showAll="0"/>
    <pivotField axis="axisRow" showAll="0" measureFilter="1">
      <items count="8">
        <item x="2"/>
        <item x="4"/>
        <item x="3"/>
        <item x="1"/>
        <item x="5"/>
        <item x="6"/>
        <item x="0"/>
        <item t="default"/>
      </items>
    </pivotField>
    <pivotField axis="axisPage"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2" hier="-1"/>
    <pageField fld="2" hier="-1"/>
    <pageField fld="1" hier="-1"/>
  </pageFields>
  <dataFields count="2">
    <dataField name="Продажи факт, тыс.руб  " fld="7" baseField="3" baseItem="0"/>
    <dataField name="Продажи план, тыс.руб  " fld="8" baseField="3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4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4" format="8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8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4" format="89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4" format="90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4" format="9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4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93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4" format="94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4" format="95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14" format="96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14" format="97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  <chartFormat chart="14" format="98">
      <pivotArea type="data" outline="0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6" rowHeaderCaption="Город">
  <location ref="A5:C12" firstHeaderRow="0" firstDataRow="1" firstDataCol="1" rowPageCount="3" colPageCount="1"/>
  <pivotFields count="15">
    <pivotField showAll="0"/>
    <pivotField axis="axisPage" multipleItemSelectionAllowed="1" showAll="0">
      <items count="7">
        <item x="3"/>
        <item x="4"/>
        <item x="1"/>
        <item x="5"/>
        <item x="2"/>
        <item x="0"/>
        <item t="default"/>
      </items>
    </pivotField>
    <pivotField axis="axisPage" showAll="0">
      <items count="16">
        <item x="11"/>
        <item x="7"/>
        <item x="4"/>
        <item x="12"/>
        <item x="14"/>
        <item x="10"/>
        <item x="2"/>
        <item x="5"/>
        <item x="6"/>
        <item x="9"/>
        <item x="13"/>
        <item x="3"/>
        <item x="0"/>
        <item x="8"/>
        <item x="1"/>
        <item t="default"/>
      </items>
    </pivotField>
    <pivotField axis="axisPage" showAll="0" sortType="ascending">
      <items count="7">
        <item x="5"/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measureFilter="1" sortType="descending">
      <items count="24">
        <item x="13"/>
        <item x="15"/>
        <item x="8"/>
        <item x="17"/>
        <item x="18"/>
        <item x="16"/>
        <item x="6"/>
        <item x="11"/>
        <item x="1"/>
        <item x="19"/>
        <item x="0"/>
        <item x="4"/>
        <item x="2"/>
        <item x="5"/>
        <item x="20"/>
        <item x="12"/>
        <item x="10"/>
        <item x="22"/>
        <item x="14"/>
        <item x="3"/>
        <item x="9"/>
        <item x="2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9">
        <item x="0"/>
        <item x="7"/>
        <item x="43"/>
        <item x="25"/>
        <item x="3"/>
        <item x="6"/>
        <item x="44"/>
        <item x="30"/>
        <item x="21"/>
        <item x="35"/>
        <item x="4"/>
        <item x="10"/>
        <item x="22"/>
        <item x="39"/>
        <item x="41"/>
        <item x="46"/>
        <item x="36"/>
        <item x="27"/>
        <item x="42"/>
        <item x="31"/>
        <item x="13"/>
        <item x="45"/>
        <item x="2"/>
        <item x="17"/>
        <item x="5"/>
        <item x="33"/>
        <item x="24"/>
        <item x="40"/>
        <item x="14"/>
        <item x="1"/>
        <item x="16"/>
        <item x="37"/>
        <item x="11"/>
        <item x="18"/>
        <item x="12"/>
        <item x="34"/>
        <item x="15"/>
        <item x="32"/>
        <item x="38"/>
        <item x="23"/>
        <item x="20"/>
        <item x="47"/>
        <item x="8"/>
        <item x="29"/>
        <item x="26"/>
        <item x="19"/>
        <item x="28"/>
        <item x="9"/>
        <item t="default"/>
      </items>
    </pivotField>
    <pivotField dataField="1" showAll="0"/>
    <pivotField showAll="0"/>
    <pivotField numFmtId="14" showAll="0"/>
    <pivotField showAll="0" measureFilter="1">
      <items count="8">
        <item x="2"/>
        <item x="4"/>
        <item x="3"/>
        <item x="1"/>
        <item x="5"/>
        <item x="6"/>
        <item x="0"/>
        <item t="default"/>
      </items>
    </pivotField>
    <pivotField showAll="0">
      <items count="50">
        <item x="8"/>
        <item x="9"/>
        <item x="2"/>
        <item x="11"/>
        <item x="16"/>
        <item x="18"/>
        <item x="5"/>
        <item x="20"/>
        <item x="21"/>
        <item x="19"/>
        <item x="27"/>
        <item x="14"/>
        <item x="25"/>
        <item x="10"/>
        <item x="31"/>
        <item x="33"/>
        <item x="34"/>
        <item x="17"/>
        <item x="29"/>
        <item x="6"/>
        <item x="12"/>
        <item x="3"/>
        <item x="13"/>
        <item x="4"/>
        <item x="22"/>
        <item x="35"/>
        <item x="30"/>
        <item x="36"/>
        <item x="7"/>
        <item x="38"/>
        <item x="37"/>
        <item x="23"/>
        <item x="15"/>
        <item x="40"/>
        <item x="32"/>
        <item x="1"/>
        <item x="41"/>
        <item x="42"/>
        <item x="24"/>
        <item x="43"/>
        <item x="26"/>
        <item x="44"/>
        <item x="39"/>
        <item x="28"/>
        <item x="45"/>
        <item x="46"/>
        <item x="47"/>
        <item x="48"/>
        <item x="0"/>
        <item t="default"/>
      </items>
    </pivotField>
    <pivotField showAll="0"/>
    <pivotField showAll="0"/>
  </pivotFields>
  <rowFields count="1">
    <field x="6"/>
  </rowFields>
  <rowItems count="7">
    <i>
      <x v="21"/>
    </i>
    <i>
      <x v="1"/>
    </i>
    <i>
      <x v="5"/>
    </i>
    <i>
      <x v="16"/>
    </i>
    <i>
      <x v="8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1" hier="-1"/>
    <pageField fld="3" hier="-1"/>
  </pageFields>
  <dataFields count="2">
    <dataField name="Продажи факт, тыс.руб  " fld="7" baseField="3" baseItem="0"/>
    <dataField name="Продажи план, тыс.руб  " fld="8" baseField="0" baseItem="0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3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32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2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2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2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2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49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32" format="5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2" format="5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32" format="52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32" format="53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3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34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4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4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34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4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4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62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34" format="63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4" format="64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34" format="65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34" format="66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33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67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34" format="6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34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4" format="7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34" format="7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4" format="7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4" format="73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34" format="74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4" format="75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34" format="76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34" format="77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34" format="78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34" format="7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6" type="count" evalOrder="-1" id="3" iMeasureFld="0">
      <autoFilter ref="A1">
        <filterColumn colId="0">
          <top10 val="6" filterVal="6"/>
        </filterColumn>
      </autoFilter>
    </filter>
    <filter fld="11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нал_продаж" sourceName="Канал продаж">
  <pivotTables>
    <pivotTable tabId="9" name="СводнаяТаблица1"/>
    <pivotTable tabId="11" name="СводнаяТаблица1"/>
    <pivotTable tabId="14" name="СводнаяТаблица1"/>
    <pivotTable tabId="7" name="СводнаяТаблица1"/>
    <pivotTable tabId="8" name="СводнаяТаблица1"/>
    <pivotTable tabId="13" name="СводнаяТаблица1"/>
    <pivotTable tabId="16" name="СводнаяТаблица1"/>
  </pivotTables>
  <data>
    <tabular pivotCacheId="1">
      <items count="6">
        <i x="3" s="1"/>
        <i x="4" s="1"/>
        <i x="1" s="1"/>
        <i x="5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" sourceName="Менеджер">
  <pivotTables>
    <pivotTable tabId="9" name="СводнаяТаблица1"/>
    <pivotTable tabId="11" name="СводнаяТаблица1"/>
    <pivotTable tabId="14" name="СводнаяТаблица1"/>
    <pivotTable tabId="7" name="СводнаяТаблица1"/>
    <pivotTable tabId="8" name="СводнаяТаблица1"/>
    <pivotTable tabId="13" name="СводнаяТаблица1"/>
    <pivotTable tabId="16" name="СводнаяТаблица1"/>
  </pivotTables>
  <data>
    <tabular pivotCacheId="1">
      <items count="6">
        <i x="5" s="1"/>
        <i x="0" s="1"/>
        <i x="2" s="1"/>
        <i x="3" s="1"/>
        <i x="4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татус" sourceName="Статус">
  <pivotTables>
    <pivotTable tabId="14" name="СводнаяТаблица1"/>
    <pivotTable tabId="16" name="СводнаяТаблица1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нал продаж" cache="Срез_Канал_продаж" caption="Канал продаж" style="SlicerStyleLight6" rowHeight="234950"/>
  <slicer name="Менеджер" cache="Срез_Менеджер" caption="Менеджер" style="SlicerStyleLight6" rowHeight="234950"/>
  <slicer name="Статус" cache="Срез_Статус" caption="Статус" style="SlicerStyleLight6" rowHeight="234950"/>
</slicers>
</file>

<file path=xl/tables/table1.xml><?xml version="1.0" encoding="utf-8"?>
<table xmlns="http://schemas.openxmlformats.org/spreadsheetml/2006/main" id="1" name="Данные" displayName="Данные" ref="A1:O117" totalsRowShown="0" headerRowDxfId="14">
  <autoFilter ref="A1:O117"/>
  <sortState ref="A2:O117">
    <sortCondition ref="K1:K117"/>
  </sortState>
  <tableColumns count="15">
    <tableColumn id="1" name="Номер заказа" dataDxfId="13"/>
    <tableColumn id="2" name="Канал продаж" dataDxfId="12"/>
    <tableColumn id="3" name="Продуктовый сегмент" dataDxfId="11"/>
    <tableColumn id="4" name="Менеджер" dataDxfId="10"/>
    <tableColumn id="5" name="Название заказа" dataDxfId="9"/>
    <tableColumn id="6" name="Продавец" dataDxfId="8"/>
    <tableColumn id="7" name="Город" dataDxfId="7"/>
    <tableColumn id="8" name="Продажи факт, тыс.руб" dataDxfId="6"/>
    <tableColumn id="9" name="Продажи план, тыс.руб" dataDxfId="5"/>
    <tableColumn id="18" name="Месяц сделки" dataDxfId="4"/>
    <tableColumn id="10" name="Дата сделки" dataDxfId="3"/>
    <tableColumn id="19" name="Месяц оплаты" dataDxfId="2"/>
    <tableColumn id="11" name="Дата оплаты" dataDxfId="1"/>
    <tableColumn id="13" name="Дней между сделкой и оплатой" dataDxfId="0">
      <calculatedColumnFormula>IF(ISBLANK(Данные[[#This Row],[Дата оплаты]])," ",(DATEDIF(Данные[[#This Row],[Дата сделки]],Данные[[#This Row],[Дата оплаты]],"d")+1))</calculatedColumnFormula>
    </tableColumn>
    <tableColumn id="12" name="Стату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showGridLines="0" topLeftCell="J1" workbookViewId="0">
      <selection activeCell="AC11" sqref="AC11"/>
    </sheetView>
  </sheetViews>
  <sheetFormatPr defaultColWidth="8.85546875" defaultRowHeight="15" x14ac:dyDescent="0.25"/>
  <cols>
    <col min="1" max="1" width="9.28515625" style="4" customWidth="1"/>
    <col min="2" max="2" width="14" style="4" customWidth="1"/>
    <col min="3" max="3" width="16" style="3" customWidth="1"/>
    <col min="4" max="4" width="10.85546875" style="4" customWidth="1"/>
    <col min="5" max="5" width="16.7109375" style="4" customWidth="1"/>
    <col min="6" max="7" width="11.28515625" style="4" customWidth="1"/>
    <col min="8" max="10" width="16" style="4" customWidth="1"/>
    <col min="11" max="12" width="12.28515625" style="4" customWidth="1"/>
    <col min="13" max="13" width="13.85546875" style="4" customWidth="1"/>
    <col min="14" max="14" width="13.85546875" style="7" customWidth="1"/>
    <col min="15" max="15" width="12.5703125" customWidth="1"/>
  </cols>
  <sheetData>
    <row r="1" spans="1:16" x14ac:dyDescent="0.25">
      <c r="A1" s="1" t="s">
        <v>233</v>
      </c>
      <c r="B1" s="1" t="s">
        <v>194</v>
      </c>
      <c r="C1" s="1" t="s">
        <v>231</v>
      </c>
      <c r="D1" s="1" t="s">
        <v>230</v>
      </c>
      <c r="E1" s="1" t="s">
        <v>234</v>
      </c>
      <c r="F1" s="1" t="s">
        <v>294</v>
      </c>
      <c r="G1" s="1" t="s">
        <v>293</v>
      </c>
      <c r="H1" s="1" t="s">
        <v>295</v>
      </c>
      <c r="I1" s="1" t="s">
        <v>296</v>
      </c>
      <c r="J1" s="1" t="s">
        <v>314</v>
      </c>
      <c r="K1" s="4" t="s">
        <v>297</v>
      </c>
      <c r="L1" s="4" t="s">
        <v>315</v>
      </c>
      <c r="M1" s="4" t="s">
        <v>298</v>
      </c>
      <c r="N1" s="7" t="s">
        <v>299</v>
      </c>
      <c r="O1" s="1" t="s">
        <v>300</v>
      </c>
      <c r="P1" t="s">
        <v>305</v>
      </c>
    </row>
    <row r="2" spans="1:16" x14ac:dyDescent="0.25">
      <c r="A2" s="2" t="s">
        <v>16</v>
      </c>
      <c r="B2" s="2" t="s">
        <v>196</v>
      </c>
      <c r="C2" s="2" t="s">
        <v>200</v>
      </c>
      <c r="D2" s="2" t="s">
        <v>227</v>
      </c>
      <c r="E2" s="2" t="s">
        <v>244</v>
      </c>
      <c r="F2" s="2" t="s">
        <v>17</v>
      </c>
      <c r="G2" s="2" t="s">
        <v>272</v>
      </c>
      <c r="H2" s="3">
        <v>0</v>
      </c>
      <c r="I2" s="3">
        <v>500</v>
      </c>
      <c r="J2" s="3" t="s">
        <v>322</v>
      </c>
      <c r="K2" s="5">
        <v>43619</v>
      </c>
      <c r="L2" s="5"/>
      <c r="M2" s="5"/>
      <c r="N2" s="8" t="str">
        <f>IF(ISBLANK(Данные[[#This Row],[Дата оплаты]])," ",(DATEDIF(Данные[[#This Row],[Дата сделки]],Данные[[#This Row],[Дата оплаты]],"d")+1))</f>
        <v xml:space="preserve"> </v>
      </c>
      <c r="O2" t="s">
        <v>303</v>
      </c>
      <c r="P2" t="s">
        <v>306</v>
      </c>
    </row>
    <row r="3" spans="1:16" x14ac:dyDescent="0.25">
      <c r="A3" s="2" t="s">
        <v>11</v>
      </c>
      <c r="B3" s="2" t="s">
        <v>198</v>
      </c>
      <c r="C3" s="2" t="s">
        <v>201</v>
      </c>
      <c r="D3" s="2" t="s">
        <v>226</v>
      </c>
      <c r="E3" s="2" t="s">
        <v>9</v>
      </c>
      <c r="F3" s="2" t="s">
        <v>10</v>
      </c>
      <c r="G3" s="2" t="s">
        <v>272</v>
      </c>
      <c r="H3" s="3">
        <v>0</v>
      </c>
      <c r="I3" s="3">
        <v>1000</v>
      </c>
      <c r="J3" s="3" t="s">
        <v>323</v>
      </c>
      <c r="K3" s="5">
        <v>43649</v>
      </c>
      <c r="L3" s="5"/>
      <c r="M3" s="5"/>
      <c r="N3" s="8" t="str">
        <f>IF(ISBLANK(Данные[[#This Row],[Дата оплаты]])," ",(DATEDIF(Данные[[#This Row],[Дата сделки]],Данные[[#This Row],[Дата оплаты]],"d")+1))</f>
        <v xml:space="preserve"> </v>
      </c>
      <c r="O3" t="s">
        <v>303</v>
      </c>
      <c r="P3" t="s">
        <v>307</v>
      </c>
    </row>
    <row r="4" spans="1:16" x14ac:dyDescent="0.25">
      <c r="A4" s="2" t="s">
        <v>97</v>
      </c>
      <c r="B4" s="2" t="s">
        <v>196</v>
      </c>
      <c r="C4" s="2" t="s">
        <v>204</v>
      </c>
      <c r="D4" s="2" t="s">
        <v>226</v>
      </c>
      <c r="E4" s="2" t="s">
        <v>98</v>
      </c>
      <c r="F4" s="2" t="s">
        <v>86</v>
      </c>
      <c r="G4" s="2" t="s">
        <v>275</v>
      </c>
      <c r="H4" s="3">
        <v>700</v>
      </c>
      <c r="I4" s="3">
        <v>1000</v>
      </c>
      <c r="J4" s="3" t="s">
        <v>318</v>
      </c>
      <c r="K4" s="5">
        <v>43742</v>
      </c>
      <c r="L4" s="5" t="s">
        <v>321</v>
      </c>
      <c r="M4" s="5">
        <v>43948</v>
      </c>
      <c r="N4" s="8">
        <f>IF(ISBLANK(Данные[[#This Row],[Дата оплаты]])," ",(DATEDIF(Данные[[#This Row],[Дата сделки]],Данные[[#This Row],[Дата оплаты]],"d")+1))</f>
        <v>207</v>
      </c>
      <c r="O4" t="s">
        <v>301</v>
      </c>
      <c r="P4" t="s">
        <v>308</v>
      </c>
    </row>
    <row r="5" spans="1:16" x14ac:dyDescent="0.25">
      <c r="A5" s="2" t="s">
        <v>82</v>
      </c>
      <c r="B5" s="2" t="s">
        <v>196</v>
      </c>
      <c r="C5" s="2" t="s">
        <v>200</v>
      </c>
      <c r="D5" s="2" t="s">
        <v>225</v>
      </c>
      <c r="E5" s="2" t="s">
        <v>249</v>
      </c>
      <c r="F5" s="2" t="s">
        <v>79</v>
      </c>
      <c r="G5" s="2" t="s">
        <v>278</v>
      </c>
      <c r="H5" s="3">
        <v>500</v>
      </c>
      <c r="I5" s="3">
        <v>500</v>
      </c>
      <c r="J5" s="3" t="s">
        <v>317</v>
      </c>
      <c r="K5" s="5">
        <v>43773</v>
      </c>
      <c r="L5" s="5" t="s">
        <v>320</v>
      </c>
      <c r="M5" s="5">
        <v>43845</v>
      </c>
      <c r="N5" s="8">
        <f>IF(ISBLANK(Данные[[#This Row],[Дата оплаты]])," ",(DATEDIF(Данные[[#This Row],[Дата сделки]],Данные[[#This Row],[Дата оплаты]],"d")+1))</f>
        <v>73</v>
      </c>
      <c r="O5" t="s">
        <v>301</v>
      </c>
      <c r="P5" t="s">
        <v>309</v>
      </c>
    </row>
    <row r="6" spans="1:16" x14ac:dyDescent="0.25">
      <c r="A6" s="2" t="s">
        <v>83</v>
      </c>
      <c r="B6" s="2" t="s">
        <v>196</v>
      </c>
      <c r="C6" s="2" t="s">
        <v>200</v>
      </c>
      <c r="D6" s="2" t="s">
        <v>225</v>
      </c>
      <c r="E6" s="2" t="s">
        <v>248</v>
      </c>
      <c r="F6" s="2" t="s">
        <v>79</v>
      </c>
      <c r="G6" s="2" t="s">
        <v>278</v>
      </c>
      <c r="H6" s="3">
        <v>120</v>
      </c>
      <c r="I6" s="3">
        <v>500</v>
      </c>
      <c r="J6" s="3" t="s">
        <v>317</v>
      </c>
      <c r="K6" s="5">
        <v>43773</v>
      </c>
      <c r="L6" s="5" t="s">
        <v>320</v>
      </c>
      <c r="M6" s="5">
        <v>43845</v>
      </c>
      <c r="N6" s="8">
        <f>IF(ISBLANK(Данные[[#This Row],[Дата оплаты]])," ",(DATEDIF(Данные[[#This Row],[Дата сделки]],Данные[[#This Row],[Дата оплаты]],"d")+1))</f>
        <v>73</v>
      </c>
      <c r="O6" t="s">
        <v>301</v>
      </c>
    </row>
    <row r="7" spans="1:16" x14ac:dyDescent="0.25">
      <c r="A7" s="2" t="s">
        <v>61</v>
      </c>
      <c r="B7" s="2" t="s">
        <v>195</v>
      </c>
      <c r="C7" s="2" t="s">
        <v>213</v>
      </c>
      <c r="D7" s="2" t="s">
        <v>225</v>
      </c>
      <c r="E7" s="2" t="s">
        <v>241</v>
      </c>
      <c r="F7" s="2" t="s">
        <v>62</v>
      </c>
      <c r="G7" s="2" t="s">
        <v>288</v>
      </c>
      <c r="H7" s="3">
        <v>230</v>
      </c>
      <c r="I7" s="3">
        <v>500</v>
      </c>
      <c r="J7" s="3" t="s">
        <v>316</v>
      </c>
      <c r="K7" s="5">
        <v>43801</v>
      </c>
      <c r="L7" s="5" t="s">
        <v>319</v>
      </c>
      <c r="M7" s="5">
        <v>43912</v>
      </c>
      <c r="N7" s="8">
        <f>IF(ISBLANK(Данные[[#This Row],[Дата оплаты]])," ",(DATEDIF(Данные[[#This Row],[Дата сделки]],Данные[[#This Row],[Дата оплаты]],"d")+1))</f>
        <v>112</v>
      </c>
      <c r="O7" t="s">
        <v>301</v>
      </c>
      <c r="P7" t="s">
        <v>310</v>
      </c>
    </row>
    <row r="8" spans="1:16" x14ac:dyDescent="0.25">
      <c r="A8" s="2" t="s">
        <v>46</v>
      </c>
      <c r="B8" s="2" t="s">
        <v>198</v>
      </c>
      <c r="C8" s="2" t="s">
        <v>201</v>
      </c>
      <c r="D8" s="2" t="s">
        <v>225</v>
      </c>
      <c r="E8" s="2" t="s">
        <v>240</v>
      </c>
      <c r="F8" s="2" t="s">
        <v>192</v>
      </c>
      <c r="G8" s="2" t="s">
        <v>289</v>
      </c>
      <c r="H8" s="3">
        <v>550</v>
      </c>
      <c r="I8" s="3">
        <v>1000</v>
      </c>
      <c r="J8" s="3" t="s">
        <v>316</v>
      </c>
      <c r="K8" s="5">
        <v>43801</v>
      </c>
      <c r="L8" s="5" t="s">
        <v>319</v>
      </c>
      <c r="M8" s="5">
        <v>43914</v>
      </c>
      <c r="N8" s="8">
        <f>IF(ISBLANK(Данные[[#This Row],[Дата оплаты]])," ",(DATEDIF(Данные[[#This Row],[Дата сделки]],Данные[[#This Row],[Дата оплаты]],"d")+1))</f>
        <v>114</v>
      </c>
      <c r="O8" t="s">
        <v>301</v>
      </c>
      <c r="P8" t="s">
        <v>311</v>
      </c>
    </row>
    <row r="9" spans="1:16" x14ac:dyDescent="0.25">
      <c r="A9" s="2" t="s">
        <v>69</v>
      </c>
      <c r="B9" s="2" t="s">
        <v>232</v>
      </c>
      <c r="C9" s="2" t="s">
        <v>204</v>
      </c>
      <c r="D9" s="2" t="s">
        <v>225</v>
      </c>
      <c r="E9" s="2" t="s">
        <v>245</v>
      </c>
      <c r="F9" s="2" t="s">
        <v>193</v>
      </c>
      <c r="G9" s="2" t="s">
        <v>270</v>
      </c>
      <c r="H9" s="3">
        <v>0</v>
      </c>
      <c r="I9" s="3">
        <v>1000</v>
      </c>
      <c r="J9" s="3" t="s">
        <v>316</v>
      </c>
      <c r="K9" s="5">
        <v>43801</v>
      </c>
      <c r="L9" s="5"/>
      <c r="M9" s="5"/>
      <c r="N9" s="8" t="str">
        <f>IF(ISBLANK(Данные[[#This Row],[Дата оплаты]])," ",(DATEDIF(Данные[[#This Row],[Дата сделки]],Данные[[#This Row],[Дата оплаты]],"d")+1))</f>
        <v xml:space="preserve"> </v>
      </c>
      <c r="O9" t="s">
        <v>303</v>
      </c>
      <c r="P9" t="s">
        <v>312</v>
      </c>
    </row>
    <row r="10" spans="1:16" x14ac:dyDescent="0.25">
      <c r="A10" s="2" t="s">
        <v>81</v>
      </c>
      <c r="B10" s="2" t="s">
        <v>196</v>
      </c>
      <c r="C10" s="2" t="s">
        <v>200</v>
      </c>
      <c r="D10" s="2" t="s">
        <v>225</v>
      </c>
      <c r="E10" s="2" t="s">
        <v>248</v>
      </c>
      <c r="F10" s="2" t="s">
        <v>79</v>
      </c>
      <c r="G10" s="2" t="s">
        <v>278</v>
      </c>
      <c r="H10" s="3">
        <v>140</v>
      </c>
      <c r="I10" s="3">
        <v>500</v>
      </c>
      <c r="J10" s="3" t="s">
        <v>316</v>
      </c>
      <c r="K10" s="5">
        <v>43802</v>
      </c>
      <c r="L10" s="5" t="s">
        <v>320</v>
      </c>
      <c r="M10" s="5">
        <v>43857</v>
      </c>
      <c r="N10" s="8">
        <f>IF(ISBLANK(Данные[[#This Row],[Дата оплаты]])," ",(DATEDIF(Данные[[#This Row],[Дата сделки]],Данные[[#This Row],[Дата оплаты]],"d")+1))</f>
        <v>56</v>
      </c>
      <c r="O10" t="s">
        <v>301</v>
      </c>
    </row>
    <row r="11" spans="1:16" x14ac:dyDescent="0.25">
      <c r="A11" s="2" t="s">
        <v>88</v>
      </c>
      <c r="B11" s="2" t="s">
        <v>195</v>
      </c>
      <c r="C11" s="2" t="s">
        <v>202</v>
      </c>
      <c r="D11" s="2" t="s">
        <v>225</v>
      </c>
      <c r="E11" s="2" t="s">
        <v>250</v>
      </c>
      <c r="F11" s="2" t="s">
        <v>86</v>
      </c>
      <c r="G11" s="2" t="s">
        <v>275</v>
      </c>
      <c r="H11" s="3">
        <v>0</v>
      </c>
      <c r="I11" s="3">
        <v>500</v>
      </c>
      <c r="J11" s="3" t="s">
        <v>316</v>
      </c>
      <c r="K11" s="5">
        <v>43821</v>
      </c>
      <c r="L11" s="5"/>
      <c r="M11" s="5"/>
      <c r="N11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" t="s">
        <v>303</v>
      </c>
    </row>
    <row r="12" spans="1:16" x14ac:dyDescent="0.25">
      <c r="A12" s="2" t="s">
        <v>20</v>
      </c>
      <c r="B12" s="2" t="s">
        <v>195</v>
      </c>
      <c r="C12" s="2" t="s">
        <v>203</v>
      </c>
      <c r="D12" s="2" t="s">
        <v>225</v>
      </c>
      <c r="E12" s="2" t="s">
        <v>236</v>
      </c>
      <c r="F12" s="2" t="s">
        <v>21</v>
      </c>
      <c r="G12" s="2" t="s">
        <v>273</v>
      </c>
      <c r="H12" s="3">
        <v>80</v>
      </c>
      <c r="I12" s="3">
        <v>500</v>
      </c>
      <c r="J12" s="3" t="s">
        <v>320</v>
      </c>
      <c r="K12" s="5">
        <v>43832</v>
      </c>
      <c r="L12" s="5" t="s">
        <v>319</v>
      </c>
      <c r="M12" s="5">
        <v>43905</v>
      </c>
      <c r="N12" s="8">
        <f>IF(ISBLANK(Данные[[#This Row],[Дата оплаты]])," ",(DATEDIF(Данные[[#This Row],[Дата сделки]],Данные[[#This Row],[Дата оплаты]],"d")+1))</f>
        <v>74</v>
      </c>
      <c r="O12" t="s">
        <v>301</v>
      </c>
    </row>
    <row r="13" spans="1:16" x14ac:dyDescent="0.25">
      <c r="A13" s="2" t="s">
        <v>43</v>
      </c>
      <c r="B13" s="2" t="s">
        <v>198</v>
      </c>
      <c r="C13" s="2" t="s">
        <v>214</v>
      </c>
      <c r="D13" s="2" t="s">
        <v>225</v>
      </c>
      <c r="E13" s="2" t="s">
        <v>44</v>
      </c>
      <c r="F13" s="2" t="s">
        <v>45</v>
      </c>
      <c r="G13" s="2" t="s">
        <v>290</v>
      </c>
      <c r="H13" s="3">
        <v>0</v>
      </c>
      <c r="I13" s="3">
        <v>500</v>
      </c>
      <c r="J13" s="3" t="s">
        <v>320</v>
      </c>
      <c r="K13" s="5">
        <v>43832</v>
      </c>
      <c r="L13" s="5"/>
      <c r="M13" s="5"/>
      <c r="N13" s="8" t="str">
        <f>IF(ISBLANK(Данные[[#This Row],[Дата оплаты]])," ",(DATEDIF(Данные[[#This Row],[Дата сделки]],Данные[[#This Row],[Дата оплаты]],"d")+1))</f>
        <v xml:space="preserve"> </v>
      </c>
      <c r="O13" t="s">
        <v>303</v>
      </c>
    </row>
    <row r="14" spans="1:16" x14ac:dyDescent="0.25">
      <c r="A14" s="2" t="s">
        <v>101</v>
      </c>
      <c r="B14" s="2" t="s">
        <v>195</v>
      </c>
      <c r="C14" s="2" t="s">
        <v>223</v>
      </c>
      <c r="D14" s="2" t="s">
        <v>225</v>
      </c>
      <c r="E14" s="2" t="s">
        <v>260</v>
      </c>
      <c r="F14" s="2" t="s">
        <v>102</v>
      </c>
      <c r="G14" s="2" t="s">
        <v>283</v>
      </c>
      <c r="H14" s="3">
        <v>1500</v>
      </c>
      <c r="I14" s="3">
        <v>500</v>
      </c>
      <c r="J14" s="3" t="s">
        <v>320</v>
      </c>
      <c r="K14" s="5">
        <v>43833</v>
      </c>
      <c r="L14" s="5" t="s">
        <v>319</v>
      </c>
      <c r="M14" s="5">
        <v>43921</v>
      </c>
      <c r="N14" s="8">
        <f>IF(ISBLANK(Данные[[#This Row],[Дата оплаты]])," ",(DATEDIF(Данные[[#This Row],[Дата сделки]],Данные[[#This Row],[Дата оплаты]],"d")+1))</f>
        <v>89</v>
      </c>
      <c r="O14" t="s">
        <v>301</v>
      </c>
    </row>
    <row r="15" spans="1:16" x14ac:dyDescent="0.25">
      <c r="A15" s="2" t="s">
        <v>176</v>
      </c>
      <c r="B15" s="2" t="s">
        <v>195</v>
      </c>
      <c r="C15" s="2" t="s">
        <v>203</v>
      </c>
      <c r="D15" s="2" t="s">
        <v>225</v>
      </c>
      <c r="E15" s="2" t="s">
        <v>262</v>
      </c>
      <c r="F15" s="2" t="s">
        <v>177</v>
      </c>
      <c r="G15" s="2" t="s">
        <v>280</v>
      </c>
      <c r="H15" s="3">
        <v>1500</v>
      </c>
      <c r="I15" s="3">
        <v>500</v>
      </c>
      <c r="J15" s="3" t="s">
        <v>320</v>
      </c>
      <c r="K15" s="5">
        <v>43834</v>
      </c>
      <c r="L15" s="5" t="s">
        <v>320</v>
      </c>
      <c r="M15" s="5">
        <v>43834</v>
      </c>
      <c r="N15" s="8">
        <f>IF(ISBLANK(Данные[[#This Row],[Дата оплаты]])," ",(DATEDIF(Данные[[#This Row],[Дата сделки]],Данные[[#This Row],[Дата оплаты]],"d")+1))</f>
        <v>1</v>
      </c>
      <c r="O15" t="s">
        <v>301</v>
      </c>
    </row>
    <row r="16" spans="1:16" x14ac:dyDescent="0.25">
      <c r="A16" s="2" t="s">
        <v>178</v>
      </c>
      <c r="B16" s="2" t="s">
        <v>195</v>
      </c>
      <c r="C16" s="2" t="s">
        <v>203</v>
      </c>
      <c r="D16" s="2" t="s">
        <v>225</v>
      </c>
      <c r="E16" s="2" t="s">
        <v>262</v>
      </c>
      <c r="F16" s="2" t="s">
        <v>177</v>
      </c>
      <c r="G16" s="2" t="s">
        <v>280</v>
      </c>
      <c r="H16" s="3">
        <v>2400</v>
      </c>
      <c r="I16" s="3">
        <v>500</v>
      </c>
      <c r="J16" s="3" t="s">
        <v>320</v>
      </c>
      <c r="K16" s="5">
        <v>43834</v>
      </c>
      <c r="L16" s="5" t="s">
        <v>320</v>
      </c>
      <c r="M16" s="5">
        <v>43834</v>
      </c>
      <c r="N16" s="8">
        <f>IF(ISBLANK(Данные[[#This Row],[Дата оплаты]])," ",(DATEDIF(Данные[[#This Row],[Дата сделки]],Данные[[#This Row],[Дата оплаты]],"d")+1))</f>
        <v>1</v>
      </c>
      <c r="O16" t="s">
        <v>301</v>
      </c>
    </row>
    <row r="17" spans="1:17" x14ac:dyDescent="0.25">
      <c r="A17" s="2" t="s">
        <v>12</v>
      </c>
      <c r="B17" s="2" t="s">
        <v>198</v>
      </c>
      <c r="C17" s="2" t="s">
        <v>201</v>
      </c>
      <c r="D17" s="2" t="s">
        <v>226</v>
      </c>
      <c r="E17" s="2" t="s">
        <v>13</v>
      </c>
      <c r="F17" s="2" t="s">
        <v>10</v>
      </c>
      <c r="G17" s="2" t="s">
        <v>272</v>
      </c>
      <c r="H17" s="3">
        <v>250</v>
      </c>
      <c r="I17" s="3">
        <v>1000</v>
      </c>
      <c r="J17" s="3" t="s">
        <v>320</v>
      </c>
      <c r="K17" s="5">
        <v>43834</v>
      </c>
      <c r="L17" s="5" t="s">
        <v>320</v>
      </c>
      <c r="M17" s="5">
        <v>43840</v>
      </c>
      <c r="N17" s="8">
        <f>IF(ISBLANK(Данные[[#This Row],[Дата оплаты]])," ",(DATEDIF(Данные[[#This Row],[Дата сделки]],Данные[[#This Row],[Дата оплаты]],"d")+1))</f>
        <v>7</v>
      </c>
      <c r="O17" t="s">
        <v>301</v>
      </c>
    </row>
    <row r="18" spans="1:17" x14ac:dyDescent="0.25">
      <c r="A18" s="2" t="s">
        <v>14</v>
      </c>
      <c r="B18" s="2" t="s">
        <v>198</v>
      </c>
      <c r="C18" s="2" t="s">
        <v>201</v>
      </c>
      <c r="D18" s="2" t="s">
        <v>226</v>
      </c>
      <c r="E18" s="2" t="s">
        <v>15</v>
      </c>
      <c r="F18" s="2" t="s">
        <v>10</v>
      </c>
      <c r="G18" s="2" t="s">
        <v>272</v>
      </c>
      <c r="H18" s="3">
        <v>800</v>
      </c>
      <c r="I18" s="3">
        <v>1000</v>
      </c>
      <c r="J18" s="3" t="s">
        <v>320</v>
      </c>
      <c r="K18" s="5">
        <v>43834</v>
      </c>
      <c r="L18" s="5" t="s">
        <v>320</v>
      </c>
      <c r="M18" s="5">
        <v>43840</v>
      </c>
      <c r="N18" s="8">
        <f>IF(ISBLANK(Данные[[#This Row],[Дата оплаты]])," ",(DATEDIF(Данные[[#This Row],[Дата сделки]],Данные[[#This Row],[Дата оплаты]],"d")+1))</f>
        <v>7</v>
      </c>
      <c r="O18" t="s">
        <v>301</v>
      </c>
      <c r="Q18" s="12"/>
    </row>
    <row r="19" spans="1:17" x14ac:dyDescent="0.25">
      <c r="A19" s="2" t="s">
        <v>91</v>
      </c>
      <c r="B19" s="2" t="s">
        <v>195</v>
      </c>
      <c r="C19" s="2" t="s">
        <v>202</v>
      </c>
      <c r="D19" s="2" t="s">
        <v>225</v>
      </c>
      <c r="E19" s="2" t="s">
        <v>253</v>
      </c>
      <c r="F19" s="2" t="s">
        <v>86</v>
      </c>
      <c r="G19" s="2" t="s">
        <v>275</v>
      </c>
      <c r="H19" s="3">
        <v>875</v>
      </c>
      <c r="I19" s="3">
        <v>500</v>
      </c>
      <c r="J19" s="3" t="s">
        <v>320</v>
      </c>
      <c r="K19" s="5">
        <v>43834</v>
      </c>
      <c r="L19" s="5" t="s">
        <v>324</v>
      </c>
      <c r="M19" s="5">
        <v>43889</v>
      </c>
      <c r="N19" s="8">
        <f>IF(ISBLANK(Данные[[#This Row],[Дата оплаты]])," ",(DATEDIF(Данные[[#This Row],[Дата сделки]],Данные[[#This Row],[Дата оплаты]],"d")+1))</f>
        <v>56</v>
      </c>
      <c r="O19" t="s">
        <v>301</v>
      </c>
      <c r="Q19" s="12"/>
    </row>
    <row r="20" spans="1:17" x14ac:dyDescent="0.25">
      <c r="A20" s="2" t="s">
        <v>70</v>
      </c>
      <c r="B20" s="2" t="s">
        <v>196</v>
      </c>
      <c r="C20" s="2" t="s">
        <v>215</v>
      </c>
      <c r="D20" s="2" t="s">
        <v>225</v>
      </c>
      <c r="E20" s="2" t="s">
        <v>216</v>
      </c>
      <c r="F20" s="2" t="s">
        <v>269</v>
      </c>
      <c r="G20" s="2" t="s">
        <v>273</v>
      </c>
      <c r="H20" s="3">
        <v>450</v>
      </c>
      <c r="I20" s="3">
        <v>500</v>
      </c>
      <c r="J20" s="3" t="s">
        <v>320</v>
      </c>
      <c r="K20" s="5">
        <v>43843</v>
      </c>
      <c r="L20" s="5" t="s">
        <v>320</v>
      </c>
      <c r="M20" s="5">
        <v>43849</v>
      </c>
      <c r="N20" s="8">
        <f>IF(ISBLANK(Данные[[#This Row],[Дата оплаты]])," ",(DATEDIF(Данные[[#This Row],[Дата сделки]],Данные[[#This Row],[Дата оплаты]],"d")+1))</f>
        <v>7</v>
      </c>
      <c r="O20" t="s">
        <v>301</v>
      </c>
    </row>
    <row r="21" spans="1:17" x14ac:dyDescent="0.25">
      <c r="A21" s="2" t="s">
        <v>48</v>
      </c>
      <c r="B21" s="2" t="s">
        <v>196</v>
      </c>
      <c r="C21" s="2" t="s">
        <v>206</v>
      </c>
      <c r="D21" s="2" t="s">
        <v>227</v>
      </c>
      <c r="E21" s="2" t="s">
        <v>209</v>
      </c>
      <c r="F21" s="2" t="s">
        <v>208</v>
      </c>
      <c r="G21" s="2" t="s">
        <v>274</v>
      </c>
      <c r="H21" s="3">
        <v>800</v>
      </c>
      <c r="I21" s="3">
        <v>500</v>
      </c>
      <c r="J21" s="3" t="s">
        <v>320</v>
      </c>
      <c r="K21" s="5">
        <v>43847</v>
      </c>
      <c r="L21" s="5" t="s">
        <v>319</v>
      </c>
      <c r="M21" s="5">
        <v>43911</v>
      </c>
      <c r="N21" s="8">
        <f>IF(ISBLANK(Данные[[#This Row],[Дата оплаты]])," ",(DATEDIF(Данные[[#This Row],[Дата сделки]],Данные[[#This Row],[Дата оплаты]],"d")+1))</f>
        <v>65</v>
      </c>
      <c r="O21" t="s">
        <v>301</v>
      </c>
    </row>
    <row r="22" spans="1:17" x14ac:dyDescent="0.25">
      <c r="A22" s="2" t="s">
        <v>49</v>
      </c>
      <c r="B22" s="2" t="s">
        <v>196</v>
      </c>
      <c r="C22" s="2" t="s">
        <v>206</v>
      </c>
      <c r="D22" s="2" t="s">
        <v>227</v>
      </c>
      <c r="E22" s="2" t="s">
        <v>209</v>
      </c>
      <c r="F22" s="2" t="s">
        <v>208</v>
      </c>
      <c r="G22" s="2" t="s">
        <v>274</v>
      </c>
      <c r="H22" s="3">
        <v>650</v>
      </c>
      <c r="I22" s="3">
        <v>500</v>
      </c>
      <c r="J22" s="3" t="s">
        <v>320</v>
      </c>
      <c r="K22" s="5">
        <v>43847</v>
      </c>
      <c r="L22" s="5" t="s">
        <v>319</v>
      </c>
      <c r="M22" s="5">
        <v>43913</v>
      </c>
      <c r="N22" s="8">
        <f>IF(ISBLANK(Данные[[#This Row],[Дата оплаты]])," ",(DATEDIF(Данные[[#This Row],[Дата сделки]],Данные[[#This Row],[Дата оплаты]],"d")+1))</f>
        <v>67</v>
      </c>
      <c r="O22" t="s">
        <v>301</v>
      </c>
    </row>
    <row r="23" spans="1:17" x14ac:dyDescent="0.25">
      <c r="A23" s="2" t="s">
        <v>50</v>
      </c>
      <c r="B23" s="2" t="s">
        <v>196</v>
      </c>
      <c r="C23" s="2" t="s">
        <v>206</v>
      </c>
      <c r="D23" s="2" t="s">
        <v>227</v>
      </c>
      <c r="E23" s="2" t="s">
        <v>51</v>
      </c>
      <c r="F23" s="2" t="s">
        <v>208</v>
      </c>
      <c r="G23" s="2" t="s">
        <v>274</v>
      </c>
      <c r="H23" s="3">
        <v>1000</v>
      </c>
      <c r="I23" s="3">
        <v>500</v>
      </c>
      <c r="J23" s="3" t="s">
        <v>320</v>
      </c>
      <c r="K23" s="5">
        <v>43848</v>
      </c>
      <c r="L23" s="5" t="s">
        <v>319</v>
      </c>
      <c r="M23" s="5">
        <v>43921</v>
      </c>
      <c r="N23" s="8">
        <f>IF(ISBLANK(Данные[[#This Row],[Дата оплаты]])," ",(DATEDIF(Данные[[#This Row],[Дата сделки]],Данные[[#This Row],[Дата оплаты]],"d")+1))</f>
        <v>74</v>
      </c>
      <c r="O23" t="s">
        <v>301</v>
      </c>
    </row>
    <row r="24" spans="1:17" x14ac:dyDescent="0.25">
      <c r="A24" s="2" t="s">
        <v>63</v>
      </c>
      <c r="B24" s="2" t="s">
        <v>195</v>
      </c>
      <c r="C24" s="2" t="s">
        <v>213</v>
      </c>
      <c r="D24" s="2" t="s">
        <v>225</v>
      </c>
      <c r="E24" s="2" t="s">
        <v>241</v>
      </c>
      <c r="F24" s="2" t="s">
        <v>62</v>
      </c>
      <c r="G24" s="2" t="s">
        <v>288</v>
      </c>
      <c r="H24" s="3">
        <v>740</v>
      </c>
      <c r="I24" s="3">
        <v>500</v>
      </c>
      <c r="J24" s="3" t="s">
        <v>320</v>
      </c>
      <c r="K24" s="5">
        <v>43849</v>
      </c>
      <c r="L24" s="5" t="s">
        <v>324</v>
      </c>
      <c r="M24" s="5">
        <v>43884</v>
      </c>
      <c r="N24" s="8">
        <f>IF(ISBLANK(Данные[[#This Row],[Дата оплаты]])," ",(DATEDIF(Данные[[#This Row],[Дата сделки]],Данные[[#This Row],[Дата оплаты]],"d")+1))</f>
        <v>36</v>
      </c>
      <c r="O24" t="s">
        <v>301</v>
      </c>
    </row>
    <row r="25" spans="1:17" x14ac:dyDescent="0.25">
      <c r="A25" s="2" t="s">
        <v>47</v>
      </c>
      <c r="B25" s="2" t="s">
        <v>196</v>
      </c>
      <c r="C25" s="2" t="s">
        <v>206</v>
      </c>
      <c r="D25" s="2" t="s">
        <v>227</v>
      </c>
      <c r="E25" s="2" t="s">
        <v>207</v>
      </c>
      <c r="F25" s="2" t="s">
        <v>208</v>
      </c>
      <c r="G25" s="2" t="s">
        <v>274</v>
      </c>
      <c r="H25" s="3">
        <v>700</v>
      </c>
      <c r="I25" s="3">
        <v>500</v>
      </c>
      <c r="J25" s="3" t="s">
        <v>320</v>
      </c>
      <c r="K25" s="5">
        <v>43850</v>
      </c>
      <c r="L25" s="5" t="s">
        <v>321</v>
      </c>
      <c r="M25" s="5">
        <v>43932</v>
      </c>
      <c r="N25" s="8">
        <f>IF(ISBLANK(Данные[[#This Row],[Дата оплаты]])," ",(DATEDIF(Данные[[#This Row],[Дата сделки]],Данные[[#This Row],[Дата оплаты]],"d")+1))</f>
        <v>83</v>
      </c>
      <c r="O25" t="s">
        <v>301</v>
      </c>
    </row>
    <row r="26" spans="1:17" x14ac:dyDescent="0.25">
      <c r="A26" s="2" t="s">
        <v>105</v>
      </c>
      <c r="B26" s="2" t="s">
        <v>199</v>
      </c>
      <c r="C26" s="2" t="s">
        <v>204</v>
      </c>
      <c r="D26" s="2" t="s">
        <v>228</v>
      </c>
      <c r="E26" s="2" t="s">
        <v>106</v>
      </c>
      <c r="F26" s="2" t="s">
        <v>107</v>
      </c>
      <c r="G26" s="2" t="s">
        <v>277</v>
      </c>
      <c r="H26" s="3">
        <v>545</v>
      </c>
      <c r="I26" s="3">
        <v>1000</v>
      </c>
      <c r="J26" s="3" t="s">
        <v>320</v>
      </c>
      <c r="K26" s="5">
        <v>43853</v>
      </c>
      <c r="L26" s="5" t="s">
        <v>320</v>
      </c>
      <c r="M26" s="5">
        <v>43853</v>
      </c>
      <c r="N26" s="8">
        <f>IF(ISBLANK(Данные[[#This Row],[Дата оплаты]])," ",(DATEDIF(Данные[[#This Row],[Дата сделки]],Данные[[#This Row],[Дата оплаты]],"d")+1))</f>
        <v>1</v>
      </c>
      <c r="O26" t="s">
        <v>301</v>
      </c>
    </row>
    <row r="27" spans="1:17" x14ac:dyDescent="0.25">
      <c r="A27" s="2" t="s">
        <v>78</v>
      </c>
      <c r="B27" s="2" t="s">
        <v>196</v>
      </c>
      <c r="C27" s="2" t="s">
        <v>200</v>
      </c>
      <c r="D27" s="2" t="s">
        <v>225</v>
      </c>
      <c r="E27" s="2" t="s">
        <v>248</v>
      </c>
      <c r="F27" s="2" t="s">
        <v>79</v>
      </c>
      <c r="G27" s="2" t="s">
        <v>278</v>
      </c>
      <c r="H27" s="3">
        <v>850</v>
      </c>
      <c r="I27" s="3">
        <v>500</v>
      </c>
      <c r="J27" s="3" t="s">
        <v>320</v>
      </c>
      <c r="K27" s="5">
        <v>43853</v>
      </c>
      <c r="L27" s="5" t="s">
        <v>319</v>
      </c>
      <c r="M27" s="5">
        <v>43903</v>
      </c>
      <c r="N27" s="8">
        <f>IF(ISBLANK(Данные[[#This Row],[Дата оплаты]])," ",(DATEDIF(Данные[[#This Row],[Дата сделки]],Данные[[#This Row],[Дата оплаты]],"d")+1))</f>
        <v>51</v>
      </c>
      <c r="O27" t="s">
        <v>301</v>
      </c>
    </row>
    <row r="28" spans="1:17" x14ac:dyDescent="0.25">
      <c r="A28" s="2" t="s">
        <v>180</v>
      </c>
      <c r="B28" s="2" t="s">
        <v>195</v>
      </c>
      <c r="C28" s="2" t="s">
        <v>204</v>
      </c>
      <c r="D28" s="2" t="s">
        <v>226</v>
      </c>
      <c r="E28" s="2" t="s">
        <v>264</v>
      </c>
      <c r="F28" s="2" t="s">
        <v>181</v>
      </c>
      <c r="G28" s="2" t="s">
        <v>272</v>
      </c>
      <c r="H28" s="3">
        <v>0</v>
      </c>
      <c r="I28" s="3">
        <v>1000</v>
      </c>
      <c r="J28" s="3" t="s">
        <v>320</v>
      </c>
      <c r="K28" s="5">
        <v>43853</v>
      </c>
      <c r="L28" s="5"/>
      <c r="M28" s="5"/>
      <c r="N28" s="8" t="str">
        <f>IF(ISBLANK(Данные[[#This Row],[Дата оплаты]])," ",(DATEDIF(Данные[[#This Row],[Дата сделки]],Данные[[#This Row],[Дата оплаты]],"d")+1))</f>
        <v xml:space="preserve"> </v>
      </c>
      <c r="O28" t="s">
        <v>303</v>
      </c>
    </row>
    <row r="29" spans="1:17" x14ac:dyDescent="0.25">
      <c r="A29" s="2" t="s">
        <v>68</v>
      </c>
      <c r="B29" s="2" t="s">
        <v>196</v>
      </c>
      <c r="C29" s="2" t="s">
        <v>206</v>
      </c>
      <c r="D29" s="2" t="s">
        <v>225</v>
      </c>
      <c r="E29" s="2" t="s">
        <v>210</v>
      </c>
      <c r="F29" s="2" t="s">
        <v>191</v>
      </c>
      <c r="G29" s="2" t="s">
        <v>285</v>
      </c>
      <c r="H29" s="3">
        <v>0</v>
      </c>
      <c r="I29" s="3">
        <v>500</v>
      </c>
      <c r="J29" s="3" t="s">
        <v>320</v>
      </c>
      <c r="K29" s="5">
        <v>43854</v>
      </c>
      <c r="L29" s="5"/>
      <c r="M29" s="5"/>
      <c r="N29" s="8" t="str">
        <f>IF(ISBLANK(Данные[[#This Row],[Дата оплаты]])," ",(DATEDIF(Данные[[#This Row],[Дата сделки]],Данные[[#This Row],[Дата оплаты]],"d")+1))</f>
        <v xml:space="preserve"> </v>
      </c>
      <c r="O29" t="s">
        <v>303</v>
      </c>
    </row>
    <row r="30" spans="1:17" x14ac:dyDescent="0.25">
      <c r="A30" s="2" t="s">
        <v>108</v>
      </c>
      <c r="B30" s="2" t="s">
        <v>199</v>
      </c>
      <c r="C30" s="2" t="s">
        <v>204</v>
      </c>
      <c r="D30" s="2" t="s">
        <v>228</v>
      </c>
      <c r="E30" s="2" t="s">
        <v>109</v>
      </c>
      <c r="F30" s="2" t="s">
        <v>107</v>
      </c>
      <c r="G30" s="2" t="s">
        <v>277</v>
      </c>
      <c r="H30" s="3">
        <v>545</v>
      </c>
      <c r="I30" s="3">
        <v>1000</v>
      </c>
      <c r="J30" s="3" t="s">
        <v>320</v>
      </c>
      <c r="K30" s="5">
        <v>43855</v>
      </c>
      <c r="L30" s="5" t="s">
        <v>320</v>
      </c>
      <c r="M30" s="5">
        <v>43855</v>
      </c>
      <c r="N30" s="8">
        <f>IF(ISBLANK(Данные[[#This Row],[Дата оплаты]])," ",(DATEDIF(Данные[[#This Row],[Дата сделки]],Данные[[#This Row],[Дата оплаты]],"d")+1))</f>
        <v>1</v>
      </c>
      <c r="O30" t="s">
        <v>301</v>
      </c>
    </row>
    <row r="31" spans="1:17" x14ac:dyDescent="0.25">
      <c r="A31" s="2" t="s">
        <v>185</v>
      </c>
      <c r="B31" s="2" t="s">
        <v>195</v>
      </c>
      <c r="C31" s="2" t="s">
        <v>202</v>
      </c>
      <c r="D31" s="2" t="s">
        <v>225</v>
      </c>
      <c r="E31" s="2" t="s">
        <v>186</v>
      </c>
      <c r="F31" s="2" t="s">
        <v>211</v>
      </c>
      <c r="G31" s="2" t="s">
        <v>281</v>
      </c>
      <c r="H31" s="3">
        <v>2000</v>
      </c>
      <c r="I31" s="3">
        <v>500</v>
      </c>
      <c r="J31" s="3" t="s">
        <v>320</v>
      </c>
      <c r="K31" s="5">
        <v>43855</v>
      </c>
      <c r="L31" s="5" t="s">
        <v>324</v>
      </c>
      <c r="M31" s="5">
        <v>43867</v>
      </c>
      <c r="N31" s="8">
        <f>IF(ISBLANK(Данные[[#This Row],[Дата оплаты]])," ",(DATEDIF(Данные[[#This Row],[Дата сделки]],Данные[[#This Row],[Дата оплаты]],"d")+1))</f>
        <v>13</v>
      </c>
      <c r="O31" t="s">
        <v>301</v>
      </c>
    </row>
    <row r="32" spans="1:17" x14ac:dyDescent="0.25">
      <c r="A32" s="2" t="s">
        <v>183</v>
      </c>
      <c r="B32" s="2" t="s">
        <v>195</v>
      </c>
      <c r="C32" s="2" t="s">
        <v>202</v>
      </c>
      <c r="D32" s="2" t="s">
        <v>225</v>
      </c>
      <c r="E32" s="2" t="s">
        <v>265</v>
      </c>
      <c r="F32" s="2" t="s">
        <v>211</v>
      </c>
      <c r="G32" s="2" t="s">
        <v>281</v>
      </c>
      <c r="H32" s="3">
        <v>1250</v>
      </c>
      <c r="I32" s="3">
        <v>500</v>
      </c>
      <c r="J32" s="3" t="s">
        <v>320</v>
      </c>
      <c r="K32" s="5">
        <v>43857</v>
      </c>
      <c r="L32" s="5" t="s">
        <v>320</v>
      </c>
      <c r="M32" s="5">
        <v>43860</v>
      </c>
      <c r="N32" s="8">
        <f>IF(ISBLANK(Данные[[#This Row],[Дата оплаты]])," ",(DATEDIF(Данные[[#This Row],[Дата сделки]],Данные[[#This Row],[Дата оплаты]],"d")+1))</f>
        <v>4</v>
      </c>
      <c r="O32" t="s">
        <v>301</v>
      </c>
    </row>
    <row r="33" spans="1:15" x14ac:dyDescent="0.25">
      <c r="A33" s="2" t="s">
        <v>187</v>
      </c>
      <c r="B33" s="2" t="s">
        <v>195</v>
      </c>
      <c r="C33" s="2" t="s">
        <v>202</v>
      </c>
      <c r="D33" s="2" t="s">
        <v>225</v>
      </c>
      <c r="E33" s="2" t="s">
        <v>212</v>
      </c>
      <c r="F33" s="2" t="s">
        <v>211</v>
      </c>
      <c r="G33" s="2" t="s">
        <v>281</v>
      </c>
      <c r="H33" s="3">
        <v>1000</v>
      </c>
      <c r="I33" s="3">
        <v>500</v>
      </c>
      <c r="J33" s="3" t="s">
        <v>320</v>
      </c>
      <c r="K33" s="5">
        <v>43858</v>
      </c>
      <c r="L33" s="5" t="s">
        <v>324</v>
      </c>
      <c r="M33" s="5">
        <v>43866</v>
      </c>
      <c r="N33" s="8">
        <f>IF(ISBLANK(Данные[[#This Row],[Дата оплаты]])," ",(DATEDIF(Данные[[#This Row],[Дата сделки]],Данные[[#This Row],[Дата оплаты]],"d")+1))</f>
        <v>9</v>
      </c>
      <c r="O33" t="s">
        <v>301</v>
      </c>
    </row>
    <row r="34" spans="1:15" x14ac:dyDescent="0.25">
      <c r="A34" s="2" t="s">
        <v>184</v>
      </c>
      <c r="B34" s="2" t="s">
        <v>195</v>
      </c>
      <c r="C34" s="2" t="s">
        <v>202</v>
      </c>
      <c r="D34" s="2" t="s">
        <v>225</v>
      </c>
      <c r="E34" s="2" t="s">
        <v>212</v>
      </c>
      <c r="F34" s="2" t="s">
        <v>211</v>
      </c>
      <c r="G34" s="2" t="s">
        <v>281</v>
      </c>
      <c r="H34" s="3">
        <v>0</v>
      </c>
      <c r="I34" s="3">
        <v>500</v>
      </c>
      <c r="J34" s="3" t="s">
        <v>320</v>
      </c>
      <c r="K34" s="5">
        <v>43858</v>
      </c>
      <c r="L34" s="5"/>
      <c r="M34" s="5"/>
      <c r="N34" s="8" t="str">
        <f>IF(ISBLANK(Данные[[#This Row],[Дата оплаты]])," ",(DATEDIF(Данные[[#This Row],[Дата сделки]],Данные[[#This Row],[Дата оплаты]],"d")+1))</f>
        <v xml:space="preserve"> </v>
      </c>
      <c r="O34" t="s">
        <v>303</v>
      </c>
    </row>
    <row r="35" spans="1:15" x14ac:dyDescent="0.25">
      <c r="A35" s="2" t="s">
        <v>58</v>
      </c>
      <c r="B35" s="2" t="s">
        <v>196</v>
      </c>
      <c r="C35" s="2" t="s">
        <v>206</v>
      </c>
      <c r="D35" s="2" t="s">
        <v>227</v>
      </c>
      <c r="E35" s="2" t="s">
        <v>51</v>
      </c>
      <c r="F35" s="2" t="s">
        <v>208</v>
      </c>
      <c r="G35" s="2" t="s">
        <v>274</v>
      </c>
      <c r="H35" s="3">
        <v>200</v>
      </c>
      <c r="I35" s="3">
        <v>500</v>
      </c>
      <c r="J35" s="3" t="s">
        <v>324</v>
      </c>
      <c r="K35" s="5">
        <v>43863</v>
      </c>
      <c r="L35" s="5" t="s">
        <v>324</v>
      </c>
      <c r="M35" s="5">
        <v>43866</v>
      </c>
      <c r="N35" s="8">
        <f>IF(ISBLANK(Данные[[#This Row],[Дата оплаты]])," ",(DATEDIF(Данные[[#This Row],[Дата сделки]],Данные[[#This Row],[Дата оплаты]],"d")+1))</f>
        <v>4</v>
      </c>
      <c r="O35" t="s">
        <v>301</v>
      </c>
    </row>
    <row r="36" spans="1:15" x14ac:dyDescent="0.25">
      <c r="A36" s="2" t="s">
        <v>0</v>
      </c>
      <c r="B36" s="2" t="s">
        <v>195</v>
      </c>
      <c r="C36" s="2" t="s">
        <v>200</v>
      </c>
      <c r="D36" s="2" t="s">
        <v>224</v>
      </c>
      <c r="E36" s="2" t="s">
        <v>1</v>
      </c>
      <c r="F36" s="2" t="s">
        <v>268</v>
      </c>
      <c r="G36" s="2" t="s">
        <v>270</v>
      </c>
      <c r="H36" s="3">
        <v>300</v>
      </c>
      <c r="I36" s="3">
        <v>500</v>
      </c>
      <c r="J36" s="3" t="s">
        <v>324</v>
      </c>
      <c r="K36" s="5">
        <v>43864</v>
      </c>
      <c r="L36" s="5" t="s">
        <v>319</v>
      </c>
      <c r="M36" s="5">
        <v>43915</v>
      </c>
      <c r="N36" s="8">
        <f>IF(ISBLANK(Данные[[#This Row],[Дата оплаты]])," ",(DATEDIF(Данные[[#This Row],[Дата сделки]],Данные[[#This Row],[Дата оплаты]],"d")+1))</f>
        <v>52</v>
      </c>
      <c r="O36" t="s">
        <v>301</v>
      </c>
    </row>
    <row r="37" spans="1:15" x14ac:dyDescent="0.25">
      <c r="A37" s="2" t="s">
        <v>18</v>
      </c>
      <c r="B37" s="2" t="s">
        <v>195</v>
      </c>
      <c r="C37" s="2" t="s">
        <v>202</v>
      </c>
      <c r="D37" s="2" t="s">
        <v>225</v>
      </c>
      <c r="E37" s="2" t="s">
        <v>235</v>
      </c>
      <c r="F37" s="2" t="s">
        <v>19</v>
      </c>
      <c r="G37" s="2" t="s">
        <v>282</v>
      </c>
      <c r="H37" s="3">
        <v>1200</v>
      </c>
      <c r="I37" s="3">
        <v>500</v>
      </c>
      <c r="J37" s="3" t="s">
        <v>324</v>
      </c>
      <c r="K37" s="5">
        <v>43864</v>
      </c>
      <c r="L37" s="5" t="s">
        <v>321</v>
      </c>
      <c r="M37" s="5">
        <v>43927</v>
      </c>
      <c r="N37" s="8">
        <f>IF(ISBLANK(Данные[[#This Row],[Дата оплаты]])," ",(DATEDIF(Данные[[#This Row],[Дата сделки]],Данные[[#This Row],[Дата оплаты]],"d")+1))</f>
        <v>64</v>
      </c>
      <c r="O37" t="s">
        <v>301</v>
      </c>
    </row>
    <row r="38" spans="1:15" x14ac:dyDescent="0.25">
      <c r="A38" s="2" t="s">
        <v>52</v>
      </c>
      <c r="B38" s="2" t="s">
        <v>196</v>
      </c>
      <c r="C38" s="2" t="s">
        <v>206</v>
      </c>
      <c r="D38" s="2" t="s">
        <v>227</v>
      </c>
      <c r="E38" s="2" t="s">
        <v>53</v>
      </c>
      <c r="F38" s="2" t="s">
        <v>208</v>
      </c>
      <c r="G38" s="2" t="s">
        <v>274</v>
      </c>
      <c r="H38" s="3">
        <v>500</v>
      </c>
      <c r="I38" s="3">
        <v>500</v>
      </c>
      <c r="J38" s="3" t="s">
        <v>324</v>
      </c>
      <c r="K38" s="5">
        <v>43875</v>
      </c>
      <c r="L38" s="5" t="s">
        <v>325</v>
      </c>
      <c r="M38" s="5">
        <v>43956</v>
      </c>
      <c r="N38" s="8">
        <f>IF(ISBLANK(Данные[[#This Row],[Дата оплаты]])," ",(DATEDIF(Данные[[#This Row],[Дата сделки]],Данные[[#This Row],[Дата оплаты]],"d")+1))</f>
        <v>82</v>
      </c>
      <c r="O38" t="s">
        <v>301</v>
      </c>
    </row>
    <row r="39" spans="1:15" x14ac:dyDescent="0.25">
      <c r="A39" s="2" t="s">
        <v>54</v>
      </c>
      <c r="B39" s="2" t="s">
        <v>196</v>
      </c>
      <c r="C39" s="2" t="s">
        <v>206</v>
      </c>
      <c r="D39" s="2" t="s">
        <v>227</v>
      </c>
      <c r="E39" s="2" t="s">
        <v>55</v>
      </c>
      <c r="F39" s="2" t="s">
        <v>208</v>
      </c>
      <c r="G39" s="2" t="s">
        <v>274</v>
      </c>
      <c r="H39" s="3">
        <v>600</v>
      </c>
      <c r="I39" s="3">
        <v>500</v>
      </c>
      <c r="J39" s="3" t="s">
        <v>324</v>
      </c>
      <c r="K39" s="5">
        <v>43877</v>
      </c>
      <c r="L39" s="5" t="s">
        <v>325</v>
      </c>
      <c r="M39" s="5">
        <v>43956</v>
      </c>
      <c r="N39" s="8">
        <f>IF(ISBLANK(Данные[[#This Row],[Дата оплаты]])," ",(DATEDIF(Данные[[#This Row],[Дата сделки]],Данные[[#This Row],[Дата оплаты]],"d")+1))</f>
        <v>80</v>
      </c>
      <c r="O39" t="s">
        <v>301</v>
      </c>
    </row>
    <row r="40" spans="1:15" x14ac:dyDescent="0.25">
      <c r="A40" s="2" t="s">
        <v>190</v>
      </c>
      <c r="B40" s="2" t="s">
        <v>195</v>
      </c>
      <c r="C40" s="2" t="s">
        <v>202</v>
      </c>
      <c r="D40" s="2" t="s">
        <v>229</v>
      </c>
      <c r="E40" s="2" t="s">
        <v>267</v>
      </c>
      <c r="F40" s="2" t="s">
        <v>189</v>
      </c>
      <c r="G40" s="2" t="s">
        <v>282</v>
      </c>
      <c r="H40" s="3">
        <v>200</v>
      </c>
      <c r="I40" s="3">
        <v>500</v>
      </c>
      <c r="J40" s="3" t="s">
        <v>324</v>
      </c>
      <c r="K40" s="5">
        <v>43878</v>
      </c>
      <c r="L40" s="5" t="s">
        <v>324</v>
      </c>
      <c r="M40" s="5">
        <v>43884</v>
      </c>
      <c r="N40" s="8">
        <f>IF(ISBLANK(Данные[[#This Row],[Дата оплаты]])," ",(DATEDIF(Данные[[#This Row],[Дата сделки]],Данные[[#This Row],[Дата оплаты]],"d")+1))</f>
        <v>7</v>
      </c>
      <c r="O40" t="s">
        <v>301</v>
      </c>
    </row>
    <row r="41" spans="1:15" x14ac:dyDescent="0.25">
      <c r="A41" s="2" t="s">
        <v>112</v>
      </c>
      <c r="B41" s="2" t="s">
        <v>199</v>
      </c>
      <c r="C41" s="2" t="s">
        <v>204</v>
      </c>
      <c r="D41" s="2" t="s">
        <v>228</v>
      </c>
      <c r="E41" s="2" t="s">
        <v>113</v>
      </c>
      <c r="F41" s="2" t="s">
        <v>107</v>
      </c>
      <c r="G41" s="2" t="s">
        <v>276</v>
      </c>
      <c r="H41" s="3">
        <v>545</v>
      </c>
      <c r="I41" s="3">
        <v>1000</v>
      </c>
      <c r="J41" s="3" t="s">
        <v>324</v>
      </c>
      <c r="K41" s="5">
        <v>43878</v>
      </c>
      <c r="L41" s="5" t="s">
        <v>324</v>
      </c>
      <c r="M41" s="5">
        <v>43888</v>
      </c>
      <c r="N41" s="8">
        <f>IF(ISBLANK(Данные[[#This Row],[Дата оплаты]])," ",(DATEDIF(Данные[[#This Row],[Дата сделки]],Данные[[#This Row],[Дата оплаты]],"d")+1))</f>
        <v>11</v>
      </c>
      <c r="O41" t="s">
        <v>301</v>
      </c>
    </row>
    <row r="42" spans="1:15" x14ac:dyDescent="0.25">
      <c r="A42" s="2" t="s">
        <v>114</v>
      </c>
      <c r="B42" s="2" t="s">
        <v>199</v>
      </c>
      <c r="C42" s="2" t="s">
        <v>204</v>
      </c>
      <c r="D42" s="2" t="s">
        <v>228</v>
      </c>
      <c r="E42" s="2" t="s">
        <v>115</v>
      </c>
      <c r="F42" s="2" t="s">
        <v>107</v>
      </c>
      <c r="G42" s="2" t="s">
        <v>276</v>
      </c>
      <c r="H42" s="3">
        <v>545</v>
      </c>
      <c r="I42" s="3">
        <v>1000</v>
      </c>
      <c r="J42" s="3" t="s">
        <v>324</v>
      </c>
      <c r="K42" s="5">
        <v>43878</v>
      </c>
      <c r="L42" s="5" t="s">
        <v>324</v>
      </c>
      <c r="M42" s="5">
        <v>43888</v>
      </c>
      <c r="N42" s="8">
        <f>IF(ISBLANK(Данные[[#This Row],[Дата оплаты]])," ",(DATEDIF(Данные[[#This Row],[Дата сделки]],Данные[[#This Row],[Дата оплаты]],"d")+1))</f>
        <v>11</v>
      </c>
      <c r="O42" t="s">
        <v>301</v>
      </c>
    </row>
    <row r="43" spans="1:15" x14ac:dyDescent="0.25">
      <c r="A43" s="2" t="s">
        <v>116</v>
      </c>
      <c r="B43" s="2" t="s">
        <v>199</v>
      </c>
      <c r="C43" s="2" t="s">
        <v>204</v>
      </c>
      <c r="D43" s="2" t="s">
        <v>228</v>
      </c>
      <c r="E43" s="2" t="s">
        <v>117</v>
      </c>
      <c r="F43" s="2" t="s">
        <v>107</v>
      </c>
      <c r="G43" s="2" t="s">
        <v>276</v>
      </c>
      <c r="H43" s="3">
        <v>545</v>
      </c>
      <c r="I43" s="3">
        <v>1000</v>
      </c>
      <c r="J43" s="3" t="s">
        <v>324</v>
      </c>
      <c r="K43" s="5">
        <v>43878</v>
      </c>
      <c r="L43" s="5" t="s">
        <v>324</v>
      </c>
      <c r="M43" s="5">
        <v>43888</v>
      </c>
      <c r="N43" s="8">
        <f>IF(ISBLANK(Данные[[#This Row],[Дата оплаты]])," ",(DATEDIF(Данные[[#This Row],[Дата сделки]],Данные[[#This Row],[Дата оплаты]],"d")+1))</f>
        <v>11</v>
      </c>
      <c r="O43" t="s">
        <v>301</v>
      </c>
    </row>
    <row r="44" spans="1:15" x14ac:dyDescent="0.25">
      <c r="A44" s="2" t="s">
        <v>188</v>
      </c>
      <c r="B44" s="2" t="s">
        <v>195</v>
      </c>
      <c r="C44" s="2" t="s">
        <v>202</v>
      </c>
      <c r="D44" s="2" t="s">
        <v>229</v>
      </c>
      <c r="E44" s="2" t="s">
        <v>266</v>
      </c>
      <c r="F44" s="2" t="s">
        <v>189</v>
      </c>
      <c r="G44" s="2" t="s">
        <v>282</v>
      </c>
      <c r="H44" s="3">
        <v>450</v>
      </c>
      <c r="I44" s="3">
        <v>500</v>
      </c>
      <c r="J44" s="3" t="s">
        <v>324</v>
      </c>
      <c r="K44" s="5">
        <v>43880</v>
      </c>
      <c r="L44" s="5" t="s">
        <v>324</v>
      </c>
      <c r="M44" s="5">
        <v>43884</v>
      </c>
      <c r="N44" s="8">
        <f>IF(ISBLANK(Данные[[#This Row],[Дата оплаты]])," ",(DATEDIF(Данные[[#This Row],[Дата сделки]],Данные[[#This Row],[Дата оплаты]],"d")+1))</f>
        <v>5</v>
      </c>
      <c r="O44" t="s">
        <v>301</v>
      </c>
    </row>
    <row r="45" spans="1:15" x14ac:dyDescent="0.25">
      <c r="A45" s="2" t="s">
        <v>87</v>
      </c>
      <c r="B45" s="2" t="s">
        <v>195</v>
      </c>
      <c r="C45" s="2" t="s">
        <v>202</v>
      </c>
      <c r="D45" s="2" t="s">
        <v>225</v>
      </c>
      <c r="E45" s="2" t="s">
        <v>250</v>
      </c>
      <c r="F45" s="2" t="s">
        <v>86</v>
      </c>
      <c r="G45" s="2" t="s">
        <v>275</v>
      </c>
      <c r="H45" s="3">
        <v>250</v>
      </c>
      <c r="I45" s="3">
        <v>500</v>
      </c>
      <c r="J45" s="3" t="s">
        <v>324</v>
      </c>
      <c r="K45" s="5">
        <v>43880</v>
      </c>
      <c r="L45" s="5" t="s">
        <v>319</v>
      </c>
      <c r="M45" s="5">
        <v>43912</v>
      </c>
      <c r="N45" s="8">
        <f>IF(ISBLANK(Данные[[#This Row],[Дата оплаты]])," ",(DATEDIF(Данные[[#This Row],[Дата сделки]],Данные[[#This Row],[Дата оплаты]],"d")+1))</f>
        <v>33</v>
      </c>
      <c r="O45" t="s">
        <v>301</v>
      </c>
    </row>
    <row r="46" spans="1:15" x14ac:dyDescent="0.25">
      <c r="A46" s="2" t="s">
        <v>6</v>
      </c>
      <c r="B46" s="2" t="s">
        <v>196</v>
      </c>
      <c r="C46" s="2" t="s">
        <v>201</v>
      </c>
      <c r="D46" s="2" t="s">
        <v>225</v>
      </c>
      <c r="E46" s="2" t="s">
        <v>201</v>
      </c>
      <c r="F46" s="6" t="s">
        <v>7</v>
      </c>
      <c r="G46" s="2" t="s">
        <v>271</v>
      </c>
      <c r="H46" s="3">
        <v>100</v>
      </c>
      <c r="I46" s="3">
        <v>1000</v>
      </c>
      <c r="J46" s="3" t="s">
        <v>324</v>
      </c>
      <c r="K46" s="5">
        <v>43880</v>
      </c>
      <c r="L46" s="5" t="s">
        <v>325</v>
      </c>
      <c r="M46" s="5">
        <v>43966</v>
      </c>
      <c r="N46" s="8">
        <f>IF(ISBLANK(Данные[[#This Row],[Дата оплаты]])," ",(DATEDIF(Данные[[#This Row],[Дата сделки]],Данные[[#This Row],[Дата оплаты]],"d")+1))</f>
        <v>87</v>
      </c>
      <c r="O46" t="s">
        <v>301</v>
      </c>
    </row>
    <row r="47" spans="1:15" x14ac:dyDescent="0.25">
      <c r="A47" s="2" t="s">
        <v>118</v>
      </c>
      <c r="B47" s="2" t="s">
        <v>199</v>
      </c>
      <c r="C47" s="2" t="s">
        <v>204</v>
      </c>
      <c r="D47" s="2" t="s">
        <v>228</v>
      </c>
      <c r="E47" s="2" t="s">
        <v>119</v>
      </c>
      <c r="F47" s="2" t="s">
        <v>107</v>
      </c>
      <c r="G47" s="2" t="s">
        <v>276</v>
      </c>
      <c r="H47" s="3">
        <v>545</v>
      </c>
      <c r="I47" s="3">
        <v>1000</v>
      </c>
      <c r="J47" s="3" t="s">
        <v>324</v>
      </c>
      <c r="K47" s="5">
        <v>43881</v>
      </c>
      <c r="L47" s="5" t="s">
        <v>324</v>
      </c>
      <c r="M47" s="5">
        <v>43881</v>
      </c>
      <c r="N47" s="8">
        <f>IF(ISBLANK(Данные[[#This Row],[Дата оплаты]])," ",(DATEDIF(Данные[[#This Row],[Дата сделки]],Данные[[#This Row],[Дата оплаты]],"d")+1))</f>
        <v>1</v>
      </c>
      <c r="O47" t="s">
        <v>301</v>
      </c>
    </row>
    <row r="48" spans="1:15" x14ac:dyDescent="0.25">
      <c r="A48" s="2" t="s">
        <v>120</v>
      </c>
      <c r="B48" s="2" t="s">
        <v>199</v>
      </c>
      <c r="C48" s="2" t="s">
        <v>204</v>
      </c>
      <c r="D48" s="2" t="s">
        <v>228</v>
      </c>
      <c r="E48" s="2" t="s">
        <v>121</v>
      </c>
      <c r="F48" s="2" t="s">
        <v>107</v>
      </c>
      <c r="G48" s="2" t="s">
        <v>276</v>
      </c>
      <c r="H48" s="3">
        <v>1900</v>
      </c>
      <c r="I48" s="3">
        <v>1000</v>
      </c>
      <c r="J48" s="3" t="s">
        <v>324</v>
      </c>
      <c r="K48" s="5">
        <v>43881</v>
      </c>
      <c r="L48" s="5" t="s">
        <v>324</v>
      </c>
      <c r="M48" s="5">
        <v>43881</v>
      </c>
      <c r="N48" s="8">
        <f>IF(ISBLANK(Данные[[#This Row],[Дата оплаты]])," ",(DATEDIF(Данные[[#This Row],[Дата сделки]],Данные[[#This Row],[Дата оплаты]],"d")+1))</f>
        <v>1</v>
      </c>
      <c r="O48" t="s">
        <v>301</v>
      </c>
    </row>
    <row r="49" spans="1:15" x14ac:dyDescent="0.25">
      <c r="A49" s="2" t="s">
        <v>103</v>
      </c>
      <c r="B49" s="2" t="s">
        <v>197</v>
      </c>
      <c r="C49" s="2" t="s">
        <v>204</v>
      </c>
      <c r="D49" s="2" t="s">
        <v>225</v>
      </c>
      <c r="E49" s="2" t="s">
        <v>261</v>
      </c>
      <c r="F49" s="2" t="s">
        <v>104</v>
      </c>
      <c r="G49" s="2" t="s">
        <v>272</v>
      </c>
      <c r="H49" s="3">
        <v>1000</v>
      </c>
      <c r="I49" s="3">
        <v>1000</v>
      </c>
      <c r="J49" s="3" t="s">
        <v>324</v>
      </c>
      <c r="K49" s="5">
        <v>43881</v>
      </c>
      <c r="L49" s="5" t="s">
        <v>322</v>
      </c>
      <c r="M49" s="5">
        <v>43985</v>
      </c>
      <c r="N49" s="8">
        <f>IF(ISBLANK(Данные[[#This Row],[Дата оплаты]])," ",(DATEDIF(Данные[[#This Row],[Дата сделки]],Данные[[#This Row],[Дата оплаты]],"d")+1))</f>
        <v>105</v>
      </c>
      <c r="O49" t="s">
        <v>301</v>
      </c>
    </row>
    <row r="50" spans="1:15" x14ac:dyDescent="0.25">
      <c r="A50" s="2" t="s">
        <v>84</v>
      </c>
      <c r="B50" s="2" t="s">
        <v>232</v>
      </c>
      <c r="C50" s="2" t="s">
        <v>219</v>
      </c>
      <c r="D50" s="2" t="s">
        <v>228</v>
      </c>
      <c r="E50" s="2" t="s">
        <v>85</v>
      </c>
      <c r="F50" s="2" t="s">
        <v>86</v>
      </c>
      <c r="G50" s="2" t="s">
        <v>275</v>
      </c>
      <c r="H50" s="3">
        <v>400</v>
      </c>
      <c r="I50" s="3">
        <v>500</v>
      </c>
      <c r="J50" s="3" t="s">
        <v>324</v>
      </c>
      <c r="K50" s="5">
        <v>43882</v>
      </c>
      <c r="L50" s="5" t="s">
        <v>319</v>
      </c>
      <c r="M50" s="5">
        <v>43904</v>
      </c>
      <c r="N50" s="8">
        <f>IF(ISBLANK(Данные[[#This Row],[Дата оплаты]])," ",(DATEDIF(Данные[[#This Row],[Дата сделки]],Данные[[#This Row],[Дата оплаты]],"d")+1))</f>
        <v>23</v>
      </c>
      <c r="O50" t="s">
        <v>301</v>
      </c>
    </row>
    <row r="51" spans="1:15" x14ac:dyDescent="0.25">
      <c r="A51" s="2" t="s">
        <v>122</v>
      </c>
      <c r="B51" s="2" t="s">
        <v>199</v>
      </c>
      <c r="C51" s="2" t="s">
        <v>204</v>
      </c>
      <c r="D51" s="2" t="s">
        <v>228</v>
      </c>
      <c r="E51" s="2" t="s">
        <v>123</v>
      </c>
      <c r="F51" s="2" t="s">
        <v>107</v>
      </c>
      <c r="G51" s="2" t="s">
        <v>276</v>
      </c>
      <c r="H51" s="3">
        <v>2200</v>
      </c>
      <c r="I51" s="3">
        <v>1000</v>
      </c>
      <c r="J51" s="3" t="s">
        <v>324</v>
      </c>
      <c r="K51" s="5">
        <v>43882</v>
      </c>
      <c r="L51" s="5" t="s">
        <v>319</v>
      </c>
      <c r="M51" s="5">
        <v>43905</v>
      </c>
      <c r="N51" s="8">
        <f>IF(ISBLANK(Данные[[#This Row],[Дата оплаты]])," ",(DATEDIF(Данные[[#This Row],[Дата сделки]],Данные[[#This Row],[Дата оплаты]],"d")+1))</f>
        <v>24</v>
      </c>
      <c r="O51" t="s">
        <v>301</v>
      </c>
    </row>
    <row r="52" spans="1:15" x14ac:dyDescent="0.25">
      <c r="A52" s="2" t="s">
        <v>124</v>
      </c>
      <c r="B52" s="2" t="s">
        <v>199</v>
      </c>
      <c r="C52" s="2" t="s">
        <v>204</v>
      </c>
      <c r="D52" s="2" t="s">
        <v>228</v>
      </c>
      <c r="E52" s="2" t="s">
        <v>125</v>
      </c>
      <c r="F52" s="2" t="s">
        <v>107</v>
      </c>
      <c r="G52" s="2" t="s">
        <v>276</v>
      </c>
      <c r="H52" s="3">
        <v>1760</v>
      </c>
      <c r="I52" s="3">
        <v>1000</v>
      </c>
      <c r="J52" s="3" t="s">
        <v>324</v>
      </c>
      <c r="K52" s="5">
        <v>43882</v>
      </c>
      <c r="L52" s="5" t="s">
        <v>319</v>
      </c>
      <c r="M52" s="5">
        <v>43905</v>
      </c>
      <c r="N52" s="8">
        <f>IF(ISBLANK(Данные[[#This Row],[Дата оплаты]])," ",(DATEDIF(Данные[[#This Row],[Дата сделки]],Данные[[#This Row],[Дата оплаты]],"d")+1))</f>
        <v>24</v>
      </c>
      <c r="O52" t="s">
        <v>301</v>
      </c>
    </row>
    <row r="53" spans="1:15" x14ac:dyDescent="0.25">
      <c r="A53" s="2" t="s">
        <v>36</v>
      </c>
      <c r="B53" s="2" t="s">
        <v>195</v>
      </c>
      <c r="C53" s="2" t="s">
        <v>200</v>
      </c>
      <c r="D53" s="2" t="s">
        <v>224</v>
      </c>
      <c r="E53" s="2" t="s">
        <v>34</v>
      </c>
      <c r="F53" s="2" t="s">
        <v>35</v>
      </c>
      <c r="G53" s="2" t="s">
        <v>273</v>
      </c>
      <c r="H53" s="3">
        <v>120</v>
      </c>
      <c r="I53" s="3">
        <v>500</v>
      </c>
      <c r="J53" s="3" t="s">
        <v>324</v>
      </c>
      <c r="K53" s="5">
        <v>43885</v>
      </c>
      <c r="L53" s="5" t="s">
        <v>319</v>
      </c>
      <c r="M53" s="5">
        <v>43919</v>
      </c>
      <c r="N53" s="8">
        <f>IF(ISBLANK(Данные[[#This Row],[Дата оплаты]])," ",(DATEDIF(Данные[[#This Row],[Дата сделки]],Данные[[#This Row],[Дата оплаты]],"d")+1))</f>
        <v>35</v>
      </c>
      <c r="O53" t="s">
        <v>301</v>
      </c>
    </row>
    <row r="54" spans="1:15" x14ac:dyDescent="0.25">
      <c r="A54" s="2" t="s">
        <v>89</v>
      </c>
      <c r="B54" s="2" t="s">
        <v>196</v>
      </c>
      <c r="C54" s="2" t="s">
        <v>200</v>
      </c>
      <c r="D54" s="2" t="s">
        <v>225</v>
      </c>
      <c r="E54" s="2" t="s">
        <v>251</v>
      </c>
      <c r="F54" s="2" t="s">
        <v>21</v>
      </c>
      <c r="G54" s="2" t="s">
        <v>273</v>
      </c>
      <c r="H54" s="3">
        <v>180</v>
      </c>
      <c r="I54" s="3">
        <v>500</v>
      </c>
      <c r="J54" s="3" t="s">
        <v>324</v>
      </c>
      <c r="K54" s="5">
        <v>43886</v>
      </c>
      <c r="L54" s="5" t="s">
        <v>324</v>
      </c>
      <c r="M54" s="5">
        <v>43889</v>
      </c>
      <c r="N54" s="8">
        <f>IF(ISBLANK(Данные[[#This Row],[Дата оплаты]])," ",(DATEDIF(Данные[[#This Row],[Дата сделки]],Данные[[#This Row],[Дата оплаты]],"d")+1))</f>
        <v>4</v>
      </c>
      <c r="O54" t="s">
        <v>301</v>
      </c>
    </row>
    <row r="55" spans="1:15" x14ac:dyDescent="0.25">
      <c r="A55" s="2" t="s">
        <v>126</v>
      </c>
      <c r="B55" s="2" t="s">
        <v>199</v>
      </c>
      <c r="C55" s="2" t="s">
        <v>204</v>
      </c>
      <c r="D55" s="2" t="s">
        <v>228</v>
      </c>
      <c r="E55" s="2" t="s">
        <v>127</v>
      </c>
      <c r="F55" s="2" t="s">
        <v>107</v>
      </c>
      <c r="G55" s="2" t="s">
        <v>278</v>
      </c>
      <c r="H55" s="3">
        <v>434</v>
      </c>
      <c r="I55" s="3">
        <v>1000</v>
      </c>
      <c r="J55" s="3" t="s">
        <v>324</v>
      </c>
      <c r="K55" s="5">
        <v>43888</v>
      </c>
      <c r="L55" s="5" t="s">
        <v>324</v>
      </c>
      <c r="M55" s="5">
        <v>43888</v>
      </c>
      <c r="N55" s="8">
        <f>IF(ISBLANK(Данные[[#This Row],[Дата оплаты]])," ",(DATEDIF(Данные[[#This Row],[Дата сделки]],Данные[[#This Row],[Дата оплаты]],"d")+1))</f>
        <v>1</v>
      </c>
      <c r="O55" t="s">
        <v>301</v>
      </c>
    </row>
    <row r="56" spans="1:15" x14ac:dyDescent="0.25">
      <c r="A56" s="2" t="s">
        <v>76</v>
      </c>
      <c r="B56" s="2" t="s">
        <v>196</v>
      </c>
      <c r="C56" s="2" t="s">
        <v>204</v>
      </c>
      <c r="D56" s="2" t="s">
        <v>228</v>
      </c>
      <c r="E56" s="2" t="s">
        <v>77</v>
      </c>
      <c r="F56" s="2" t="s">
        <v>75</v>
      </c>
      <c r="G56" s="2" t="s">
        <v>278</v>
      </c>
      <c r="H56" s="3">
        <v>545</v>
      </c>
      <c r="I56" s="3">
        <v>1000</v>
      </c>
      <c r="J56" s="3" t="s">
        <v>324</v>
      </c>
      <c r="K56" s="5">
        <v>43888</v>
      </c>
      <c r="L56" s="5" t="s">
        <v>324</v>
      </c>
      <c r="M56" s="5">
        <v>43890</v>
      </c>
      <c r="N56" s="8">
        <f>IF(ISBLANK(Данные[[#This Row],[Дата оплаты]])," ",(DATEDIF(Данные[[#This Row],[Дата сделки]],Данные[[#This Row],[Дата оплаты]],"d")+1))</f>
        <v>3</v>
      </c>
      <c r="O56" t="s">
        <v>301</v>
      </c>
    </row>
    <row r="57" spans="1:15" x14ac:dyDescent="0.25">
      <c r="A57" s="2" t="s">
        <v>128</v>
      </c>
      <c r="B57" s="2" t="s">
        <v>199</v>
      </c>
      <c r="C57" s="2" t="s">
        <v>204</v>
      </c>
      <c r="D57" s="2" t="s">
        <v>228</v>
      </c>
      <c r="E57" s="2" t="s">
        <v>129</v>
      </c>
      <c r="F57" s="2" t="s">
        <v>107</v>
      </c>
      <c r="G57" s="2" t="s">
        <v>278</v>
      </c>
      <c r="H57" s="3">
        <v>1055</v>
      </c>
      <c r="I57" s="3">
        <v>1000</v>
      </c>
      <c r="J57" s="3" t="s">
        <v>324</v>
      </c>
      <c r="K57" s="5">
        <v>43889</v>
      </c>
      <c r="L57" s="5" t="s">
        <v>324</v>
      </c>
      <c r="M57" s="5">
        <v>43889</v>
      </c>
      <c r="N57" s="8">
        <f>IF(ISBLANK(Данные[[#This Row],[Дата оплаты]])," ",(DATEDIF(Данные[[#This Row],[Дата сделки]],Данные[[#This Row],[Дата оплаты]],"d")+1))</f>
        <v>1</v>
      </c>
      <c r="O57" t="s">
        <v>301</v>
      </c>
    </row>
    <row r="58" spans="1:15" x14ac:dyDescent="0.25">
      <c r="A58" s="2" t="s">
        <v>73</v>
      </c>
      <c r="B58" s="2" t="s">
        <v>196</v>
      </c>
      <c r="C58" s="2" t="s">
        <v>204</v>
      </c>
      <c r="D58" s="2" t="s">
        <v>228</v>
      </c>
      <c r="E58" s="2" t="s">
        <v>74</v>
      </c>
      <c r="F58" s="2" t="s">
        <v>75</v>
      </c>
      <c r="G58" s="2" t="s">
        <v>278</v>
      </c>
      <c r="H58" s="3">
        <v>560</v>
      </c>
      <c r="I58" s="3">
        <v>1000</v>
      </c>
      <c r="J58" s="3" t="s">
        <v>319</v>
      </c>
      <c r="K58" s="5">
        <v>43892</v>
      </c>
      <c r="L58" s="5" t="s">
        <v>321</v>
      </c>
      <c r="M58" s="5">
        <v>43945</v>
      </c>
      <c r="N58" s="8">
        <f>IF(ISBLANK(Данные[[#This Row],[Дата оплаты]])," ",(DATEDIF(Данные[[#This Row],[Дата сделки]],Данные[[#This Row],[Дата оплаты]],"d")+1))</f>
        <v>54</v>
      </c>
      <c r="O58" t="s">
        <v>301</v>
      </c>
    </row>
    <row r="59" spans="1:15" x14ac:dyDescent="0.25">
      <c r="A59" s="2" t="s">
        <v>130</v>
      </c>
      <c r="B59" s="2" t="s">
        <v>199</v>
      </c>
      <c r="C59" s="2" t="s">
        <v>204</v>
      </c>
      <c r="D59" s="2" t="s">
        <v>228</v>
      </c>
      <c r="E59" s="2" t="s">
        <v>131</v>
      </c>
      <c r="F59" s="2" t="s">
        <v>107</v>
      </c>
      <c r="G59" s="2" t="s">
        <v>278</v>
      </c>
      <c r="H59" s="3">
        <v>980</v>
      </c>
      <c r="I59" s="3">
        <v>1000</v>
      </c>
      <c r="J59" s="3" t="s">
        <v>319</v>
      </c>
      <c r="K59" s="5">
        <v>43893</v>
      </c>
      <c r="L59" s="5" t="s">
        <v>319</v>
      </c>
      <c r="M59" s="5">
        <v>43903</v>
      </c>
      <c r="N59" s="8">
        <f>IF(ISBLANK(Данные[[#This Row],[Дата оплаты]])," ",(DATEDIF(Данные[[#This Row],[Дата сделки]],Данные[[#This Row],[Дата оплаты]],"d")+1))</f>
        <v>11</v>
      </c>
      <c r="O59" t="s">
        <v>301</v>
      </c>
    </row>
    <row r="60" spans="1:15" x14ac:dyDescent="0.25">
      <c r="A60" s="2" t="s">
        <v>5</v>
      </c>
      <c r="B60" s="2" t="s">
        <v>195</v>
      </c>
      <c r="C60" s="2" t="s">
        <v>200</v>
      </c>
      <c r="D60" s="2" t="s">
        <v>224</v>
      </c>
      <c r="E60" s="2" t="s">
        <v>1</v>
      </c>
      <c r="F60" s="2" t="s">
        <v>268</v>
      </c>
      <c r="G60" s="2" t="s">
        <v>270</v>
      </c>
      <c r="H60" s="3">
        <v>500</v>
      </c>
      <c r="I60" s="3">
        <v>500</v>
      </c>
      <c r="J60" s="3" t="s">
        <v>319</v>
      </c>
      <c r="K60" s="5">
        <v>43894</v>
      </c>
      <c r="L60" s="5" t="s">
        <v>319</v>
      </c>
      <c r="M60" s="5">
        <v>43894</v>
      </c>
      <c r="N60" s="8">
        <f>IF(ISBLANK(Данные[[#This Row],[Дата оплаты]])," ",(DATEDIF(Данные[[#This Row],[Дата сделки]],Данные[[#This Row],[Дата оплаты]],"d")+1))</f>
        <v>1</v>
      </c>
      <c r="O60" t="s">
        <v>301</v>
      </c>
    </row>
    <row r="61" spans="1:15" x14ac:dyDescent="0.25">
      <c r="A61" s="2" t="s">
        <v>99</v>
      </c>
      <c r="B61" s="2" t="s">
        <v>195</v>
      </c>
      <c r="C61" s="2" t="s">
        <v>222</v>
      </c>
      <c r="D61" s="2" t="s">
        <v>225</v>
      </c>
      <c r="E61" s="2" t="s">
        <v>259</v>
      </c>
      <c r="F61" s="2" t="s">
        <v>100</v>
      </c>
      <c r="G61" s="2" t="s">
        <v>284</v>
      </c>
      <c r="H61" s="3">
        <v>700</v>
      </c>
      <c r="I61" s="3">
        <v>500</v>
      </c>
      <c r="J61" s="3" t="s">
        <v>319</v>
      </c>
      <c r="K61" s="5">
        <v>43894</v>
      </c>
      <c r="L61" s="5" t="s">
        <v>319</v>
      </c>
      <c r="M61" s="5">
        <v>43900</v>
      </c>
      <c r="N61" s="8">
        <f>IF(ISBLANK(Данные[[#This Row],[Дата оплаты]])," ",(DATEDIF(Данные[[#This Row],[Дата сделки]],Данные[[#This Row],[Дата оплаты]],"d")+1))</f>
        <v>7</v>
      </c>
      <c r="O61" t="s">
        <v>301</v>
      </c>
    </row>
    <row r="62" spans="1:15" x14ac:dyDescent="0.25">
      <c r="A62" s="2" t="s">
        <v>31</v>
      </c>
      <c r="B62" s="2" t="s">
        <v>199</v>
      </c>
      <c r="C62" s="2" t="s">
        <v>203</v>
      </c>
      <c r="D62" s="2" t="s">
        <v>225</v>
      </c>
      <c r="E62" s="2" t="s">
        <v>239</v>
      </c>
      <c r="F62" s="2" t="s">
        <v>32</v>
      </c>
      <c r="G62" s="2" t="s">
        <v>289</v>
      </c>
      <c r="H62" s="3">
        <v>220</v>
      </c>
      <c r="I62" s="3">
        <v>500</v>
      </c>
      <c r="J62" s="3" t="s">
        <v>319</v>
      </c>
      <c r="K62" s="5">
        <v>43894</v>
      </c>
      <c r="L62" s="5" t="s">
        <v>319</v>
      </c>
      <c r="M62" s="5">
        <v>43904</v>
      </c>
      <c r="N62" s="8">
        <f>IF(ISBLANK(Данные[[#This Row],[Дата оплаты]])," ",(DATEDIF(Данные[[#This Row],[Дата сделки]],Данные[[#This Row],[Дата оплаты]],"d")+1))</f>
        <v>11</v>
      </c>
      <c r="O62" t="s">
        <v>301</v>
      </c>
    </row>
    <row r="63" spans="1:15" x14ac:dyDescent="0.25">
      <c r="A63" s="2" t="s">
        <v>71</v>
      </c>
      <c r="B63" s="2" t="s">
        <v>196</v>
      </c>
      <c r="C63" s="2" t="s">
        <v>215</v>
      </c>
      <c r="D63" s="2" t="s">
        <v>225</v>
      </c>
      <c r="E63" s="2" t="s">
        <v>217</v>
      </c>
      <c r="F63" s="2" t="s">
        <v>269</v>
      </c>
      <c r="G63" s="2" t="s">
        <v>273</v>
      </c>
      <c r="H63" s="3">
        <v>80</v>
      </c>
      <c r="I63" s="3">
        <v>500</v>
      </c>
      <c r="J63" s="3" t="s">
        <v>319</v>
      </c>
      <c r="K63" s="5">
        <v>43894</v>
      </c>
      <c r="L63" s="5" t="s">
        <v>319</v>
      </c>
      <c r="M63" s="5">
        <v>43904</v>
      </c>
      <c r="N63" s="8">
        <f>IF(ISBLANK(Данные[[#This Row],[Дата оплаты]])," ",(DATEDIF(Данные[[#This Row],[Дата сделки]],Данные[[#This Row],[Дата оплаты]],"d")+1))</f>
        <v>11</v>
      </c>
      <c r="O63" t="s">
        <v>301</v>
      </c>
    </row>
    <row r="64" spans="1:15" x14ac:dyDescent="0.25">
      <c r="A64" s="2" t="s">
        <v>92</v>
      </c>
      <c r="B64" s="2" t="s">
        <v>196</v>
      </c>
      <c r="C64" s="2" t="s">
        <v>204</v>
      </c>
      <c r="D64" s="2" t="s">
        <v>225</v>
      </c>
      <c r="E64" s="2" t="s">
        <v>254</v>
      </c>
      <c r="F64" s="2" t="s">
        <v>86</v>
      </c>
      <c r="G64" s="2" t="s">
        <v>275</v>
      </c>
      <c r="H64" s="3">
        <v>550</v>
      </c>
      <c r="I64" s="3">
        <v>1000</v>
      </c>
      <c r="J64" s="3" t="s">
        <v>319</v>
      </c>
      <c r="K64" s="5">
        <v>43894</v>
      </c>
      <c r="L64" s="5" t="s">
        <v>321</v>
      </c>
      <c r="M64" s="5">
        <v>43948</v>
      </c>
      <c r="N64" s="8">
        <f>IF(ISBLANK(Данные[[#This Row],[Дата оплаты]])," ",(DATEDIF(Данные[[#This Row],[Дата сделки]],Данные[[#This Row],[Дата оплаты]],"d")+1))</f>
        <v>55</v>
      </c>
      <c r="O64" t="s">
        <v>301</v>
      </c>
    </row>
    <row r="65" spans="1:15" x14ac:dyDescent="0.25">
      <c r="A65" s="2" t="s">
        <v>80</v>
      </c>
      <c r="B65" s="2" t="s">
        <v>196</v>
      </c>
      <c r="C65" s="2" t="s">
        <v>200</v>
      </c>
      <c r="D65" s="2" t="s">
        <v>225</v>
      </c>
      <c r="E65" s="2" t="s">
        <v>249</v>
      </c>
      <c r="F65" s="2" t="s">
        <v>79</v>
      </c>
      <c r="G65" s="2" t="s">
        <v>278</v>
      </c>
      <c r="H65" s="3">
        <v>390</v>
      </c>
      <c r="I65" s="3">
        <v>500</v>
      </c>
      <c r="J65" s="3" t="s">
        <v>319</v>
      </c>
      <c r="K65" s="5">
        <v>43898</v>
      </c>
      <c r="L65" s="5" t="s">
        <v>319</v>
      </c>
      <c r="M65" s="5">
        <v>43905</v>
      </c>
      <c r="N65" s="8">
        <f>IF(ISBLANK(Данные[[#This Row],[Дата оплаты]])," ",(DATEDIF(Данные[[#This Row],[Дата сделки]],Данные[[#This Row],[Дата оплаты]],"d")+1))</f>
        <v>8</v>
      </c>
      <c r="O65" t="s">
        <v>301</v>
      </c>
    </row>
    <row r="66" spans="1:15" x14ac:dyDescent="0.25">
      <c r="A66" s="2" t="s">
        <v>175</v>
      </c>
      <c r="B66" s="2" t="s">
        <v>196</v>
      </c>
      <c r="C66" s="2" t="s">
        <v>200</v>
      </c>
      <c r="D66" s="2" t="s">
        <v>225</v>
      </c>
      <c r="E66" s="2" t="s">
        <v>255</v>
      </c>
      <c r="F66" s="2" t="s">
        <v>21</v>
      </c>
      <c r="G66" s="2" t="s">
        <v>273</v>
      </c>
      <c r="H66" s="3">
        <v>300</v>
      </c>
      <c r="I66" s="3">
        <v>500</v>
      </c>
      <c r="J66" s="3" t="s">
        <v>319</v>
      </c>
      <c r="K66" s="5">
        <v>43906</v>
      </c>
      <c r="L66" s="5" t="s">
        <v>319</v>
      </c>
      <c r="M66" s="5">
        <v>43918</v>
      </c>
      <c r="N66" s="8">
        <f>IF(ISBLANK(Данные[[#This Row],[Дата оплаты]])," ",(DATEDIF(Данные[[#This Row],[Дата сделки]],Данные[[#This Row],[Дата оплаты]],"d")+1))</f>
        <v>13</v>
      </c>
      <c r="O66" t="s">
        <v>301</v>
      </c>
    </row>
    <row r="67" spans="1:15" x14ac:dyDescent="0.25">
      <c r="A67" s="2" t="s">
        <v>22</v>
      </c>
      <c r="B67" s="2" t="s">
        <v>197</v>
      </c>
      <c r="C67" s="2" t="s">
        <v>204</v>
      </c>
      <c r="D67" s="2" t="s">
        <v>225</v>
      </c>
      <c r="E67" s="2" t="s">
        <v>237</v>
      </c>
      <c r="F67" s="2" t="s">
        <v>193</v>
      </c>
      <c r="G67" s="2" t="s">
        <v>270</v>
      </c>
      <c r="H67" s="3">
        <v>120</v>
      </c>
      <c r="I67" s="3">
        <v>1000</v>
      </c>
      <c r="J67" s="3" t="s">
        <v>319</v>
      </c>
      <c r="K67" s="5">
        <v>43907</v>
      </c>
      <c r="L67" s="5" t="s">
        <v>319</v>
      </c>
      <c r="M67" s="5">
        <v>43918</v>
      </c>
      <c r="N67" s="8">
        <f>IF(ISBLANK(Данные[[#This Row],[Дата оплаты]])," ",(DATEDIF(Данные[[#This Row],[Дата сделки]],Данные[[#This Row],[Дата оплаты]],"d")+1))</f>
        <v>12</v>
      </c>
      <c r="O67" t="s">
        <v>301</v>
      </c>
    </row>
    <row r="68" spans="1:15" x14ac:dyDescent="0.25">
      <c r="A68" s="2" t="s">
        <v>56</v>
      </c>
      <c r="B68" s="2" t="s">
        <v>196</v>
      </c>
      <c r="C68" s="2" t="s">
        <v>206</v>
      </c>
      <c r="D68" s="2" t="s">
        <v>227</v>
      </c>
      <c r="E68" s="2" t="s">
        <v>51</v>
      </c>
      <c r="F68" s="2" t="s">
        <v>208</v>
      </c>
      <c r="G68" s="2" t="s">
        <v>274</v>
      </c>
      <c r="H68" s="3">
        <v>750</v>
      </c>
      <c r="I68" s="3">
        <v>500</v>
      </c>
      <c r="J68" s="3" t="s">
        <v>319</v>
      </c>
      <c r="K68" s="5">
        <v>43910</v>
      </c>
      <c r="L68" s="5" t="s">
        <v>319</v>
      </c>
      <c r="M68" s="5">
        <v>43921</v>
      </c>
      <c r="N68" s="8">
        <f>IF(ISBLANK(Данные[[#This Row],[Дата оплаты]])," ",(DATEDIF(Данные[[#This Row],[Дата сделки]],Данные[[#This Row],[Дата оплаты]],"d")+1))</f>
        <v>12</v>
      </c>
      <c r="O68" t="s">
        <v>301</v>
      </c>
    </row>
    <row r="69" spans="1:15" x14ac:dyDescent="0.25">
      <c r="A69" s="2" t="s">
        <v>57</v>
      </c>
      <c r="B69" s="2" t="s">
        <v>196</v>
      </c>
      <c r="C69" s="2" t="s">
        <v>206</v>
      </c>
      <c r="D69" s="2" t="s">
        <v>227</v>
      </c>
      <c r="E69" s="2" t="s">
        <v>55</v>
      </c>
      <c r="F69" s="2" t="s">
        <v>208</v>
      </c>
      <c r="G69" s="2" t="s">
        <v>274</v>
      </c>
      <c r="H69" s="3">
        <v>1100</v>
      </c>
      <c r="I69" s="3">
        <v>500</v>
      </c>
      <c r="J69" s="3" t="s">
        <v>319</v>
      </c>
      <c r="K69" s="5">
        <v>43910</v>
      </c>
      <c r="L69" s="5" t="s">
        <v>319</v>
      </c>
      <c r="M69" s="5">
        <v>43921</v>
      </c>
      <c r="N69" s="8">
        <f>IF(ISBLANK(Данные[[#This Row],[Дата оплаты]])," ",(DATEDIF(Данные[[#This Row],[Дата сделки]],Данные[[#This Row],[Дата оплаты]],"d")+1))</f>
        <v>12</v>
      </c>
      <c r="O69" t="s">
        <v>301</v>
      </c>
    </row>
    <row r="70" spans="1:15" x14ac:dyDescent="0.25">
      <c r="A70" s="2" t="s">
        <v>64</v>
      </c>
      <c r="B70" s="2" t="s">
        <v>197</v>
      </c>
      <c r="C70" s="2" t="s">
        <v>203</v>
      </c>
      <c r="D70" s="2" t="s">
        <v>225</v>
      </c>
      <c r="E70" s="2" t="s">
        <v>242</v>
      </c>
      <c r="F70" s="2" t="s">
        <v>65</v>
      </c>
      <c r="G70" s="2" t="s">
        <v>287</v>
      </c>
      <c r="H70" s="3">
        <v>0</v>
      </c>
      <c r="I70" s="3">
        <v>500</v>
      </c>
      <c r="J70" s="3" t="s">
        <v>319</v>
      </c>
      <c r="K70" s="5">
        <v>43910</v>
      </c>
      <c r="L70" s="5"/>
      <c r="M70" s="5"/>
      <c r="N70" s="8" t="str">
        <f>IF(ISBLANK(Данные[[#This Row],[Дата оплаты]])," ",(DATEDIF(Данные[[#This Row],[Дата сделки]],Данные[[#This Row],[Дата оплаты]],"d")+1))</f>
        <v xml:space="preserve"> </v>
      </c>
      <c r="O70" t="s">
        <v>303</v>
      </c>
    </row>
    <row r="71" spans="1:15" x14ac:dyDescent="0.25">
      <c r="A71" s="2" t="s">
        <v>27</v>
      </c>
      <c r="B71" s="2" t="s">
        <v>198</v>
      </c>
      <c r="C71" s="2" t="s">
        <v>204</v>
      </c>
      <c r="D71" s="2" t="s">
        <v>226</v>
      </c>
      <c r="E71" s="2" t="s">
        <v>201</v>
      </c>
      <c r="F71" s="2" t="s">
        <v>28</v>
      </c>
      <c r="G71" s="2" t="s">
        <v>273</v>
      </c>
      <c r="H71" s="3">
        <v>500</v>
      </c>
      <c r="I71" s="3">
        <v>1000</v>
      </c>
      <c r="J71" s="3" t="s">
        <v>319</v>
      </c>
      <c r="K71" s="5">
        <v>43911</v>
      </c>
      <c r="L71" s="5" t="s">
        <v>319</v>
      </c>
      <c r="M71" s="5">
        <v>43920</v>
      </c>
      <c r="N71" s="8">
        <f>IF(ISBLANK(Данные[[#This Row],[Дата оплаты]])," ",(DATEDIF(Данные[[#This Row],[Дата сделки]],Данные[[#This Row],[Дата оплаты]],"d")+1))</f>
        <v>10</v>
      </c>
      <c r="O71" t="s">
        <v>301</v>
      </c>
    </row>
    <row r="72" spans="1:15" x14ac:dyDescent="0.25">
      <c r="A72" s="2" t="s">
        <v>24</v>
      </c>
      <c r="B72" s="2" t="s">
        <v>195</v>
      </c>
      <c r="C72" s="2" t="s">
        <v>205</v>
      </c>
      <c r="D72" s="2" t="s">
        <v>226</v>
      </c>
      <c r="E72" s="2" t="s">
        <v>25</v>
      </c>
      <c r="F72" s="2" t="s">
        <v>23</v>
      </c>
      <c r="G72" s="2" t="s">
        <v>292</v>
      </c>
      <c r="H72" s="3">
        <v>250</v>
      </c>
      <c r="I72" s="3">
        <v>500</v>
      </c>
      <c r="J72" s="3" t="s">
        <v>319</v>
      </c>
      <c r="K72" s="5">
        <v>43911</v>
      </c>
      <c r="L72" s="5" t="s">
        <v>319</v>
      </c>
      <c r="M72" s="5">
        <v>43921</v>
      </c>
      <c r="N72" s="8">
        <f>IF(ISBLANK(Данные[[#This Row],[Дата оплаты]])," ",(DATEDIF(Данные[[#This Row],[Дата сделки]],Данные[[#This Row],[Дата оплаты]],"d")+1))</f>
        <v>11</v>
      </c>
      <c r="O72" t="s">
        <v>301</v>
      </c>
    </row>
    <row r="73" spans="1:15" x14ac:dyDescent="0.25">
      <c r="A73" s="2" t="s">
        <v>2</v>
      </c>
      <c r="B73" s="2" t="s">
        <v>195</v>
      </c>
      <c r="C73" s="2" t="s">
        <v>200</v>
      </c>
      <c r="D73" s="2" t="s">
        <v>224</v>
      </c>
      <c r="E73" s="2" t="s">
        <v>246</v>
      </c>
      <c r="F73" s="2" t="s">
        <v>268</v>
      </c>
      <c r="G73" s="2" t="s">
        <v>270</v>
      </c>
      <c r="H73" s="3">
        <v>450</v>
      </c>
      <c r="I73" s="3">
        <v>500</v>
      </c>
      <c r="J73" s="3" t="s">
        <v>319</v>
      </c>
      <c r="K73" s="5">
        <v>43912</v>
      </c>
      <c r="L73" s="5" t="s">
        <v>321</v>
      </c>
      <c r="M73" s="5">
        <v>43926</v>
      </c>
      <c r="N73" s="8">
        <f>IF(ISBLANK(Данные[[#This Row],[Дата оплаты]])," ",(DATEDIF(Данные[[#This Row],[Дата сделки]],Данные[[#This Row],[Дата оплаты]],"d")+1))</f>
        <v>15</v>
      </c>
      <c r="O73" t="s">
        <v>301</v>
      </c>
    </row>
    <row r="74" spans="1:15" x14ac:dyDescent="0.25">
      <c r="A74" s="2" t="s">
        <v>3</v>
      </c>
      <c r="B74" s="2" t="s">
        <v>195</v>
      </c>
      <c r="C74" s="2" t="s">
        <v>200</v>
      </c>
      <c r="D74" s="2" t="s">
        <v>224</v>
      </c>
      <c r="E74" s="2" t="s">
        <v>4</v>
      </c>
      <c r="F74" s="2" t="s">
        <v>268</v>
      </c>
      <c r="G74" s="2" t="s">
        <v>270</v>
      </c>
      <c r="H74" s="3">
        <v>0</v>
      </c>
      <c r="I74" s="3">
        <v>500</v>
      </c>
      <c r="J74" s="3" t="s">
        <v>319</v>
      </c>
      <c r="K74" s="5">
        <v>43913</v>
      </c>
      <c r="L74" s="5"/>
      <c r="M74" s="5"/>
      <c r="N74" s="8" t="str">
        <f>IF(ISBLANK(Данные[[#This Row],[Дата оплаты]])," ",(DATEDIF(Данные[[#This Row],[Дата сделки]],Данные[[#This Row],[Дата оплаты]],"d")+1))</f>
        <v xml:space="preserve"> </v>
      </c>
      <c r="O74" t="s">
        <v>302</v>
      </c>
    </row>
    <row r="75" spans="1:15" x14ac:dyDescent="0.25">
      <c r="A75" s="2" t="s">
        <v>37</v>
      </c>
      <c r="B75" s="2" t="s">
        <v>195</v>
      </c>
      <c r="C75" s="2" t="s">
        <v>200</v>
      </c>
      <c r="D75" s="2" t="s">
        <v>224</v>
      </c>
      <c r="E75" s="2" t="s">
        <v>34</v>
      </c>
      <c r="F75" s="2" t="s">
        <v>35</v>
      </c>
      <c r="G75" s="2" t="s">
        <v>273</v>
      </c>
      <c r="H75" s="3">
        <v>320</v>
      </c>
      <c r="I75" s="3">
        <v>500</v>
      </c>
      <c r="J75" s="3" t="s">
        <v>319</v>
      </c>
      <c r="K75" s="5">
        <v>43917</v>
      </c>
      <c r="L75" s="5" t="s">
        <v>319</v>
      </c>
      <c r="M75" s="5">
        <v>43921</v>
      </c>
      <c r="N75" s="8">
        <f>IF(ISBLANK(Данные[[#This Row],[Дата оплаты]])," ",(DATEDIF(Данные[[#This Row],[Дата сделки]],Данные[[#This Row],[Дата оплаты]],"d")+1))</f>
        <v>5</v>
      </c>
      <c r="O75" t="s">
        <v>301</v>
      </c>
    </row>
    <row r="76" spans="1:15" x14ac:dyDescent="0.25">
      <c r="A76" s="2" t="s">
        <v>90</v>
      </c>
      <c r="B76" s="2" t="s">
        <v>196</v>
      </c>
      <c r="C76" s="2" t="s">
        <v>204</v>
      </c>
      <c r="D76" s="2" t="s">
        <v>225</v>
      </c>
      <c r="E76" s="2" t="s">
        <v>252</v>
      </c>
      <c r="F76" s="2" t="s">
        <v>86</v>
      </c>
      <c r="G76" s="2" t="s">
        <v>275</v>
      </c>
      <c r="H76" s="3">
        <v>2000</v>
      </c>
      <c r="I76" s="3">
        <v>1000</v>
      </c>
      <c r="J76" s="3" t="s">
        <v>319</v>
      </c>
      <c r="K76" s="5">
        <v>43917</v>
      </c>
      <c r="L76" s="5" t="s">
        <v>321</v>
      </c>
      <c r="M76" s="5">
        <v>43948</v>
      </c>
      <c r="N76" s="8">
        <f>IF(ISBLANK(Данные[[#This Row],[Дата оплаты]])," ",(DATEDIF(Данные[[#This Row],[Дата сделки]],Данные[[#This Row],[Дата оплаты]],"d")+1))</f>
        <v>32</v>
      </c>
      <c r="O76" t="s">
        <v>301</v>
      </c>
    </row>
    <row r="77" spans="1:15" x14ac:dyDescent="0.25">
      <c r="A77" s="2" t="s">
        <v>42</v>
      </c>
      <c r="B77" s="2" t="s">
        <v>196</v>
      </c>
      <c r="C77" s="2" t="s">
        <v>200</v>
      </c>
      <c r="D77" s="2" t="s">
        <v>225</v>
      </c>
      <c r="E77" s="2" t="s">
        <v>247</v>
      </c>
      <c r="F77" s="2" t="s">
        <v>35</v>
      </c>
      <c r="G77" s="2" t="s">
        <v>273</v>
      </c>
      <c r="H77" s="3">
        <v>612</v>
      </c>
      <c r="I77" s="3">
        <v>500</v>
      </c>
      <c r="J77" s="3" t="s">
        <v>319</v>
      </c>
      <c r="K77" s="5">
        <v>43919</v>
      </c>
      <c r="L77" s="5" t="s">
        <v>321</v>
      </c>
      <c r="M77" s="5">
        <v>43925</v>
      </c>
      <c r="N77" s="8">
        <f>IF(ISBLANK(Данные[[#This Row],[Дата оплаты]])," ",(DATEDIF(Данные[[#This Row],[Дата сделки]],Данные[[#This Row],[Дата оплаты]],"d")+1))</f>
        <v>7</v>
      </c>
      <c r="O77" t="s">
        <v>301</v>
      </c>
    </row>
    <row r="78" spans="1:15" x14ac:dyDescent="0.25">
      <c r="A78" s="2" t="s">
        <v>59</v>
      </c>
      <c r="B78" s="2" t="s">
        <v>196</v>
      </c>
      <c r="C78" s="2" t="s">
        <v>206</v>
      </c>
      <c r="D78" s="2" t="s">
        <v>227</v>
      </c>
      <c r="E78" s="2" t="s">
        <v>51</v>
      </c>
      <c r="F78" s="2" t="s">
        <v>208</v>
      </c>
      <c r="G78" s="2" t="s">
        <v>274</v>
      </c>
      <c r="H78" s="3">
        <v>350</v>
      </c>
      <c r="I78" s="3">
        <v>500</v>
      </c>
      <c r="J78" s="3" t="s">
        <v>319</v>
      </c>
      <c r="K78" s="5">
        <v>43921</v>
      </c>
      <c r="L78" s="5" t="s">
        <v>325</v>
      </c>
      <c r="M78" s="5">
        <v>43956</v>
      </c>
      <c r="N78" s="8">
        <f>IF(ISBLANK(Данные[[#This Row],[Дата оплаты]])," ",(DATEDIF(Данные[[#This Row],[Дата сделки]],Данные[[#This Row],[Дата оплаты]],"d")+1))</f>
        <v>36</v>
      </c>
      <c r="O78" t="s">
        <v>301</v>
      </c>
    </row>
    <row r="79" spans="1:15" x14ac:dyDescent="0.25">
      <c r="A79" s="2" t="s">
        <v>60</v>
      </c>
      <c r="B79" s="2" t="s">
        <v>196</v>
      </c>
      <c r="C79" s="2" t="s">
        <v>206</v>
      </c>
      <c r="D79" s="2" t="s">
        <v>227</v>
      </c>
      <c r="E79" s="2" t="s">
        <v>53</v>
      </c>
      <c r="F79" s="2" t="s">
        <v>208</v>
      </c>
      <c r="G79" s="2" t="s">
        <v>274</v>
      </c>
      <c r="H79" s="3">
        <v>300</v>
      </c>
      <c r="I79" s="3">
        <v>500</v>
      </c>
      <c r="J79" s="3" t="s">
        <v>319</v>
      </c>
      <c r="K79" s="5">
        <v>43921</v>
      </c>
      <c r="L79" s="5" t="s">
        <v>325</v>
      </c>
      <c r="M79" s="5">
        <v>43956</v>
      </c>
      <c r="N79" s="8">
        <f>IF(ISBLANK(Данные[[#This Row],[Дата оплаты]])," ",(DATEDIF(Данные[[#This Row],[Дата сделки]],Данные[[#This Row],[Дата оплаты]],"d")+1))</f>
        <v>36</v>
      </c>
      <c r="O79" t="s">
        <v>301</v>
      </c>
    </row>
    <row r="80" spans="1:15" x14ac:dyDescent="0.25">
      <c r="A80" s="2" t="s">
        <v>29</v>
      </c>
      <c r="B80" s="2" t="s">
        <v>197</v>
      </c>
      <c r="C80" s="2" t="s">
        <v>201</v>
      </c>
      <c r="D80" s="2" t="s">
        <v>225</v>
      </c>
      <c r="E80" s="2" t="s">
        <v>238</v>
      </c>
      <c r="F80" s="2" t="s">
        <v>30</v>
      </c>
      <c r="G80" s="2" t="s">
        <v>291</v>
      </c>
      <c r="H80" s="3">
        <v>430</v>
      </c>
      <c r="I80" s="3">
        <v>1000</v>
      </c>
      <c r="J80" s="3" t="s">
        <v>321</v>
      </c>
      <c r="K80" s="5">
        <v>43923</v>
      </c>
      <c r="L80" s="5" t="s">
        <v>325</v>
      </c>
      <c r="M80" s="5">
        <v>43976</v>
      </c>
      <c r="N80" s="8">
        <f>IF(ISBLANK(Данные[[#This Row],[Дата оплаты]])," ",(DATEDIF(Данные[[#This Row],[Дата сделки]],Данные[[#This Row],[Дата оплаты]],"d")+1))</f>
        <v>54</v>
      </c>
      <c r="O80" t="s">
        <v>301</v>
      </c>
    </row>
    <row r="81" spans="1:15" x14ac:dyDescent="0.25">
      <c r="A81" s="2" t="s">
        <v>110</v>
      </c>
      <c r="B81" s="2" t="s">
        <v>199</v>
      </c>
      <c r="C81" s="2" t="s">
        <v>204</v>
      </c>
      <c r="D81" s="2" t="s">
        <v>228</v>
      </c>
      <c r="E81" s="2" t="s">
        <v>111</v>
      </c>
      <c r="F81" s="2" t="s">
        <v>107</v>
      </c>
      <c r="G81" s="2" t="s">
        <v>277</v>
      </c>
      <c r="H81" s="3">
        <v>545</v>
      </c>
      <c r="I81" s="3">
        <v>1000</v>
      </c>
      <c r="J81" s="3" t="s">
        <v>321</v>
      </c>
      <c r="K81" s="5">
        <v>43933</v>
      </c>
      <c r="L81" s="5" t="s">
        <v>321</v>
      </c>
      <c r="M81" s="5">
        <v>43933</v>
      </c>
      <c r="N81" s="8">
        <f>IF(ISBLANK(Данные[[#This Row],[Дата оплаты]])," ",(DATEDIF(Данные[[#This Row],[Дата сделки]],Данные[[#This Row],[Дата оплаты]],"d")+1))</f>
        <v>1</v>
      </c>
      <c r="O81" t="s">
        <v>301</v>
      </c>
    </row>
    <row r="82" spans="1:15" x14ac:dyDescent="0.25">
      <c r="A82" s="2" t="s">
        <v>96</v>
      </c>
      <c r="B82" s="2" t="s">
        <v>198</v>
      </c>
      <c r="C82" s="2" t="s">
        <v>221</v>
      </c>
      <c r="D82" s="2" t="s">
        <v>225</v>
      </c>
      <c r="E82" s="2" t="s">
        <v>258</v>
      </c>
      <c r="F82" s="2" t="s">
        <v>86</v>
      </c>
      <c r="G82" s="2" t="s">
        <v>275</v>
      </c>
      <c r="H82" s="3">
        <v>350</v>
      </c>
      <c r="I82" s="3">
        <v>500</v>
      </c>
      <c r="J82" s="3" t="s">
        <v>321</v>
      </c>
      <c r="K82" s="5">
        <v>43938</v>
      </c>
      <c r="L82" s="5" t="s">
        <v>321</v>
      </c>
      <c r="M82" s="5">
        <v>43948</v>
      </c>
      <c r="N82" s="8">
        <f>IF(ISBLANK(Данные[[#This Row],[Дата оплаты]])," ",(DATEDIF(Данные[[#This Row],[Дата сделки]],Данные[[#This Row],[Дата оплаты]],"d")+1))</f>
        <v>11</v>
      </c>
      <c r="O82" t="s">
        <v>301</v>
      </c>
    </row>
    <row r="83" spans="1:15" x14ac:dyDescent="0.25">
      <c r="A83" s="2" t="s">
        <v>95</v>
      </c>
      <c r="B83" s="2" t="s">
        <v>196</v>
      </c>
      <c r="C83" s="2" t="s">
        <v>220</v>
      </c>
      <c r="D83" s="2" t="s">
        <v>226</v>
      </c>
      <c r="E83" s="2" t="s">
        <v>257</v>
      </c>
      <c r="F83" s="2" t="s">
        <v>86</v>
      </c>
      <c r="G83" s="2" t="s">
        <v>275</v>
      </c>
      <c r="H83" s="3">
        <v>200</v>
      </c>
      <c r="I83" s="3">
        <v>500</v>
      </c>
      <c r="J83" s="3" t="s">
        <v>321</v>
      </c>
      <c r="K83" s="5">
        <v>43938</v>
      </c>
      <c r="L83" s="5" t="s">
        <v>321</v>
      </c>
      <c r="M83" s="5">
        <v>43948</v>
      </c>
      <c r="N83" s="8">
        <f>IF(ISBLANK(Данные[[#This Row],[Дата оплаты]])," ",(DATEDIF(Данные[[#This Row],[Дата сделки]],Данные[[#This Row],[Дата оплаты]],"d")+1))</f>
        <v>11</v>
      </c>
      <c r="O83" t="s">
        <v>301</v>
      </c>
    </row>
    <row r="84" spans="1:15" x14ac:dyDescent="0.25">
      <c r="A84" s="2" t="s">
        <v>182</v>
      </c>
      <c r="B84" s="2" t="s">
        <v>195</v>
      </c>
      <c r="C84" s="2" t="s">
        <v>204</v>
      </c>
      <c r="D84" s="2" t="s">
        <v>226</v>
      </c>
      <c r="E84" s="2" t="s">
        <v>264</v>
      </c>
      <c r="F84" s="2" t="s">
        <v>181</v>
      </c>
      <c r="G84" s="2" t="s">
        <v>272</v>
      </c>
      <c r="H84" s="3">
        <v>700</v>
      </c>
      <c r="I84" s="3">
        <v>1000</v>
      </c>
      <c r="J84" s="3" t="s">
        <v>321</v>
      </c>
      <c r="K84" s="5">
        <v>43946</v>
      </c>
      <c r="L84" s="5" t="s">
        <v>321</v>
      </c>
      <c r="M84" s="5">
        <v>43951</v>
      </c>
      <c r="N84" s="8">
        <f>IF(ISBLANK(Данные[[#This Row],[Дата оплаты]])," ",(DATEDIF(Данные[[#This Row],[Дата сделки]],Данные[[#This Row],[Дата оплаты]],"d")+1))</f>
        <v>6</v>
      </c>
      <c r="O84" t="s">
        <v>301</v>
      </c>
    </row>
    <row r="85" spans="1:15" x14ac:dyDescent="0.25">
      <c r="A85" s="2" t="s">
        <v>33</v>
      </c>
      <c r="B85" s="2" t="s">
        <v>195</v>
      </c>
      <c r="C85" s="2" t="s">
        <v>200</v>
      </c>
      <c r="D85" s="2" t="s">
        <v>224</v>
      </c>
      <c r="E85" s="2" t="s">
        <v>34</v>
      </c>
      <c r="F85" s="2" t="s">
        <v>35</v>
      </c>
      <c r="G85" s="2" t="s">
        <v>273</v>
      </c>
      <c r="H85" s="3">
        <v>90</v>
      </c>
      <c r="I85" s="3">
        <v>500</v>
      </c>
      <c r="J85" s="3" t="s">
        <v>325</v>
      </c>
      <c r="K85" s="5">
        <v>43954</v>
      </c>
      <c r="L85" s="5" t="s">
        <v>325</v>
      </c>
      <c r="M85" s="5">
        <v>43966</v>
      </c>
      <c r="N85" s="8">
        <f>IF(ISBLANK(Данные[[#This Row],[Дата оплаты]])," ",(DATEDIF(Данные[[#This Row],[Дата сделки]],Данные[[#This Row],[Дата оплаты]],"d")+1))</f>
        <v>13</v>
      </c>
      <c r="O85" t="s">
        <v>301</v>
      </c>
    </row>
    <row r="86" spans="1:15" x14ac:dyDescent="0.25">
      <c r="A86" s="2" t="s">
        <v>72</v>
      </c>
      <c r="B86" s="2" t="s">
        <v>196</v>
      </c>
      <c r="C86" s="2" t="s">
        <v>215</v>
      </c>
      <c r="D86" s="2" t="s">
        <v>225</v>
      </c>
      <c r="E86" s="2" t="s">
        <v>218</v>
      </c>
      <c r="F86" s="2" t="s">
        <v>269</v>
      </c>
      <c r="G86" s="2" t="s">
        <v>273</v>
      </c>
      <c r="H86" s="3">
        <v>145</v>
      </c>
      <c r="I86" s="3">
        <v>500</v>
      </c>
      <c r="J86" s="3" t="s">
        <v>325</v>
      </c>
      <c r="K86" s="5">
        <v>43955</v>
      </c>
      <c r="L86" s="5" t="s">
        <v>325</v>
      </c>
      <c r="M86" s="5">
        <v>43955</v>
      </c>
      <c r="N86" s="8">
        <f>IF(ISBLANK(Данные[[#This Row],[Дата оплаты]])," ",(DATEDIF(Данные[[#This Row],[Дата сделки]],Данные[[#This Row],[Дата оплаты]],"d")+1))</f>
        <v>1</v>
      </c>
      <c r="O86" t="s">
        <v>301</v>
      </c>
    </row>
    <row r="87" spans="1:15" x14ac:dyDescent="0.25">
      <c r="A87" s="2" t="s">
        <v>41</v>
      </c>
      <c r="B87" s="2" t="s">
        <v>195</v>
      </c>
      <c r="C87" s="2" t="s">
        <v>200</v>
      </c>
      <c r="D87" s="2" t="s">
        <v>224</v>
      </c>
      <c r="E87" s="2" t="s">
        <v>34</v>
      </c>
      <c r="F87" s="2" t="s">
        <v>35</v>
      </c>
      <c r="G87" s="2" t="s">
        <v>273</v>
      </c>
      <c r="H87" s="3">
        <v>480</v>
      </c>
      <c r="I87" s="3">
        <v>500</v>
      </c>
      <c r="J87" s="3" t="s">
        <v>325</v>
      </c>
      <c r="K87" s="5">
        <v>43955</v>
      </c>
      <c r="L87" s="5" t="s">
        <v>325</v>
      </c>
      <c r="M87" s="5">
        <v>43965</v>
      </c>
      <c r="N87" s="8">
        <f>IF(ISBLANK(Данные[[#This Row],[Дата оплаты]])," ",(DATEDIF(Данные[[#This Row],[Дата сделки]],Данные[[#This Row],[Дата оплаты]],"d")+1))</f>
        <v>11</v>
      </c>
      <c r="O87" t="s">
        <v>301</v>
      </c>
    </row>
    <row r="88" spans="1:15" x14ac:dyDescent="0.25">
      <c r="A88" s="2" t="s">
        <v>93</v>
      </c>
      <c r="B88" s="2" t="s">
        <v>196</v>
      </c>
      <c r="C88" s="2" t="s">
        <v>200</v>
      </c>
      <c r="D88" s="2" t="s">
        <v>225</v>
      </c>
      <c r="E88" s="2" t="s">
        <v>255</v>
      </c>
      <c r="F88" s="2" t="s">
        <v>21</v>
      </c>
      <c r="G88" s="2" t="s">
        <v>273</v>
      </c>
      <c r="H88" s="3">
        <v>360</v>
      </c>
      <c r="I88" s="3">
        <v>500</v>
      </c>
      <c r="J88" s="3" t="s">
        <v>325</v>
      </c>
      <c r="K88" s="5">
        <v>43955</v>
      </c>
      <c r="L88" s="5" t="s">
        <v>325</v>
      </c>
      <c r="M88" s="5">
        <v>43971</v>
      </c>
      <c r="N88" s="8">
        <f>IF(ISBLANK(Данные[[#This Row],[Дата оплаты]])," ",(DATEDIF(Данные[[#This Row],[Дата сделки]],Данные[[#This Row],[Дата оплаты]],"d")+1))</f>
        <v>17</v>
      </c>
      <c r="O88" t="s">
        <v>301</v>
      </c>
    </row>
    <row r="89" spans="1:15" x14ac:dyDescent="0.25">
      <c r="A89" s="2" t="s">
        <v>94</v>
      </c>
      <c r="B89" s="2" t="s">
        <v>232</v>
      </c>
      <c r="C89" s="2" t="s">
        <v>221</v>
      </c>
      <c r="D89" s="2" t="s">
        <v>225</v>
      </c>
      <c r="E89" s="2" t="s">
        <v>256</v>
      </c>
      <c r="F89" s="2" t="s">
        <v>86</v>
      </c>
      <c r="G89" s="2" t="s">
        <v>275</v>
      </c>
      <c r="H89" s="3">
        <v>400</v>
      </c>
      <c r="I89" s="3">
        <v>500</v>
      </c>
      <c r="J89" s="3" t="s">
        <v>325</v>
      </c>
      <c r="K89" s="5">
        <v>43955</v>
      </c>
      <c r="L89" s="5" t="s">
        <v>325</v>
      </c>
      <c r="M89" s="5">
        <v>43971</v>
      </c>
      <c r="N89" s="8">
        <f>IF(ISBLANK(Данные[[#This Row],[Дата оплаты]])," ",(DATEDIF(Данные[[#This Row],[Дата сделки]],Данные[[#This Row],[Дата оплаты]],"d")+1))</f>
        <v>17</v>
      </c>
      <c r="O89" t="s">
        <v>301</v>
      </c>
    </row>
    <row r="90" spans="1:15" x14ac:dyDescent="0.25">
      <c r="A90" s="2" t="s">
        <v>179</v>
      </c>
      <c r="B90" s="2" t="s">
        <v>195</v>
      </c>
      <c r="C90" s="2" t="s">
        <v>203</v>
      </c>
      <c r="D90" s="2" t="s">
        <v>225</v>
      </c>
      <c r="E90" s="2" t="s">
        <v>263</v>
      </c>
      <c r="F90" s="2" t="s">
        <v>177</v>
      </c>
      <c r="G90" s="2" t="s">
        <v>280</v>
      </c>
      <c r="H90" s="3">
        <v>450</v>
      </c>
      <c r="I90" s="3">
        <v>500</v>
      </c>
      <c r="J90" s="3" t="s">
        <v>325</v>
      </c>
      <c r="K90" s="5">
        <v>43965</v>
      </c>
      <c r="L90" s="5" t="s">
        <v>325</v>
      </c>
      <c r="M90" s="5">
        <v>43965</v>
      </c>
      <c r="N90" s="8">
        <f>IF(ISBLANK(Данные[[#This Row],[Дата оплаты]])," ",(DATEDIF(Данные[[#This Row],[Дата сделки]],Данные[[#This Row],[Дата оплаты]],"d")+1))</f>
        <v>1</v>
      </c>
      <c r="O90" t="s">
        <v>301</v>
      </c>
    </row>
    <row r="91" spans="1:15" x14ac:dyDescent="0.25">
      <c r="A91" s="2" t="s">
        <v>132</v>
      </c>
      <c r="B91" s="2" t="s">
        <v>199</v>
      </c>
      <c r="C91" s="2" t="s">
        <v>204</v>
      </c>
      <c r="D91" s="2" t="s">
        <v>228</v>
      </c>
      <c r="E91" s="2" t="s">
        <v>133</v>
      </c>
      <c r="F91" s="2" t="s">
        <v>107</v>
      </c>
      <c r="G91" s="2" t="s">
        <v>279</v>
      </c>
      <c r="H91" s="3">
        <v>1450</v>
      </c>
      <c r="I91" s="3">
        <v>1000</v>
      </c>
      <c r="J91" s="3" t="s">
        <v>325</v>
      </c>
      <c r="K91" s="5">
        <v>43979</v>
      </c>
      <c r="L91" s="5" t="s">
        <v>322</v>
      </c>
      <c r="M91" s="5">
        <v>43987</v>
      </c>
      <c r="N91" s="8">
        <f>IF(ISBLANK(Данные[[#This Row],[Дата оплаты]])," ",(DATEDIF(Данные[[#This Row],[Дата сделки]],Данные[[#This Row],[Дата оплаты]],"d")+1))</f>
        <v>9</v>
      </c>
      <c r="O91" t="s">
        <v>301</v>
      </c>
    </row>
    <row r="92" spans="1:15" x14ac:dyDescent="0.25">
      <c r="A92" s="2" t="s">
        <v>134</v>
      </c>
      <c r="B92" s="2" t="s">
        <v>199</v>
      </c>
      <c r="C92" s="2" t="s">
        <v>204</v>
      </c>
      <c r="D92" s="2" t="s">
        <v>228</v>
      </c>
      <c r="E92" s="2" t="s">
        <v>135</v>
      </c>
      <c r="F92" s="2" t="s">
        <v>107</v>
      </c>
      <c r="G92" s="2" t="s">
        <v>279</v>
      </c>
      <c r="H92" s="3">
        <v>1450</v>
      </c>
      <c r="I92" s="3">
        <v>1000</v>
      </c>
      <c r="J92" s="3" t="s">
        <v>325</v>
      </c>
      <c r="K92" s="5">
        <v>43979</v>
      </c>
      <c r="L92" s="5" t="s">
        <v>322</v>
      </c>
      <c r="M92" s="5">
        <v>43990</v>
      </c>
      <c r="N92" s="8">
        <f>IF(ISBLANK(Данные[[#This Row],[Дата оплаты]])," ",(DATEDIF(Данные[[#This Row],[Дата сделки]],Данные[[#This Row],[Дата оплаты]],"d")+1))</f>
        <v>12</v>
      </c>
      <c r="O92" t="s">
        <v>301</v>
      </c>
    </row>
    <row r="93" spans="1:15" x14ac:dyDescent="0.25">
      <c r="A93" s="2" t="s">
        <v>136</v>
      </c>
      <c r="B93" s="2" t="s">
        <v>199</v>
      </c>
      <c r="C93" s="2" t="s">
        <v>204</v>
      </c>
      <c r="D93" s="2" t="s">
        <v>228</v>
      </c>
      <c r="E93" s="2" t="s">
        <v>137</v>
      </c>
      <c r="F93" s="2" t="s">
        <v>107</v>
      </c>
      <c r="G93" s="2" t="s">
        <v>279</v>
      </c>
      <c r="H93" s="3">
        <v>1450</v>
      </c>
      <c r="I93" s="3">
        <v>1000</v>
      </c>
      <c r="J93" s="3" t="s">
        <v>325</v>
      </c>
      <c r="K93" s="5">
        <v>43980</v>
      </c>
      <c r="L93" s="5" t="s">
        <v>322</v>
      </c>
      <c r="M93" s="5">
        <v>43990</v>
      </c>
      <c r="N93" s="8">
        <f>IF(ISBLANK(Данные[[#This Row],[Дата оплаты]])," ",(DATEDIF(Данные[[#This Row],[Дата сделки]],Данные[[#This Row],[Дата оплаты]],"d")+1))</f>
        <v>11</v>
      </c>
      <c r="O93" t="s">
        <v>301</v>
      </c>
    </row>
    <row r="94" spans="1:15" x14ac:dyDescent="0.25">
      <c r="A94" s="2" t="s">
        <v>138</v>
      </c>
      <c r="B94" s="2" t="s">
        <v>199</v>
      </c>
      <c r="C94" s="2" t="s">
        <v>204</v>
      </c>
      <c r="D94" s="2" t="s">
        <v>228</v>
      </c>
      <c r="E94" s="2" t="s">
        <v>139</v>
      </c>
      <c r="F94" s="2" t="s">
        <v>107</v>
      </c>
      <c r="G94" s="2" t="s">
        <v>279</v>
      </c>
      <c r="H94" s="3">
        <v>1450</v>
      </c>
      <c r="I94" s="3">
        <v>1000</v>
      </c>
      <c r="J94" s="3" t="s">
        <v>325</v>
      </c>
      <c r="K94" s="5">
        <v>43981</v>
      </c>
      <c r="L94" s="5" t="s">
        <v>322</v>
      </c>
      <c r="M94" s="5">
        <v>43997</v>
      </c>
      <c r="N94" s="8">
        <f>IF(ISBLANK(Данные[[#This Row],[Дата оплаты]])," ",(DATEDIF(Данные[[#This Row],[Дата сделки]],Данные[[#This Row],[Дата оплаты]],"d")+1))</f>
        <v>17</v>
      </c>
      <c r="O94" t="s">
        <v>301</v>
      </c>
    </row>
    <row r="95" spans="1:15" x14ac:dyDescent="0.25">
      <c r="A95" s="2" t="s">
        <v>140</v>
      </c>
      <c r="B95" s="2" t="s">
        <v>199</v>
      </c>
      <c r="C95" s="2" t="s">
        <v>204</v>
      </c>
      <c r="D95" s="2" t="s">
        <v>228</v>
      </c>
      <c r="E95" s="2" t="s">
        <v>141</v>
      </c>
      <c r="F95" s="2" t="s">
        <v>107</v>
      </c>
      <c r="G95" s="2" t="s">
        <v>279</v>
      </c>
      <c r="H95" s="3">
        <v>1450</v>
      </c>
      <c r="I95" s="3">
        <v>1000</v>
      </c>
      <c r="J95" s="3" t="s">
        <v>325</v>
      </c>
      <c r="K95" s="5">
        <v>43981</v>
      </c>
      <c r="L95" s="5" t="s">
        <v>322</v>
      </c>
      <c r="M95" s="5">
        <v>43997</v>
      </c>
      <c r="N95" s="8">
        <f>IF(ISBLANK(Данные[[#This Row],[Дата оплаты]])," ",(DATEDIF(Данные[[#This Row],[Дата сделки]],Данные[[#This Row],[Дата оплаты]],"d")+1))</f>
        <v>17</v>
      </c>
      <c r="O95" t="s">
        <v>301</v>
      </c>
    </row>
    <row r="96" spans="1:15" x14ac:dyDescent="0.25">
      <c r="A96" s="2" t="s">
        <v>142</v>
      </c>
      <c r="B96" s="2" t="s">
        <v>199</v>
      </c>
      <c r="C96" s="2" t="s">
        <v>204</v>
      </c>
      <c r="D96" s="2" t="s">
        <v>228</v>
      </c>
      <c r="E96" s="2" t="s">
        <v>143</v>
      </c>
      <c r="F96" s="2" t="s">
        <v>107</v>
      </c>
      <c r="G96" s="2" t="s">
        <v>279</v>
      </c>
      <c r="H96" s="3">
        <v>1450</v>
      </c>
      <c r="I96" s="3">
        <v>1000</v>
      </c>
      <c r="J96" s="3" t="s">
        <v>325</v>
      </c>
      <c r="K96" s="5">
        <v>43981</v>
      </c>
      <c r="L96" s="5" t="s">
        <v>322</v>
      </c>
      <c r="M96" s="5">
        <v>43997</v>
      </c>
      <c r="N96" s="8">
        <f>IF(ISBLANK(Данные[[#This Row],[Дата оплаты]])," ",(DATEDIF(Данные[[#This Row],[Дата сделки]],Данные[[#This Row],[Дата оплаты]],"d")+1))</f>
        <v>17</v>
      </c>
      <c r="O96" t="s">
        <v>301</v>
      </c>
    </row>
    <row r="97" spans="1:15" x14ac:dyDescent="0.25">
      <c r="A97" s="2" t="s">
        <v>40</v>
      </c>
      <c r="B97" s="2" t="s">
        <v>195</v>
      </c>
      <c r="C97" s="2" t="s">
        <v>200</v>
      </c>
      <c r="D97" s="2" t="s">
        <v>224</v>
      </c>
      <c r="E97" s="2" t="s">
        <v>39</v>
      </c>
      <c r="F97" s="2" t="s">
        <v>35</v>
      </c>
      <c r="G97" s="2" t="s">
        <v>273</v>
      </c>
      <c r="H97" s="3">
        <v>0</v>
      </c>
      <c r="I97" s="3">
        <v>500</v>
      </c>
      <c r="J97" s="3" t="s">
        <v>322</v>
      </c>
      <c r="K97" s="5">
        <v>43986</v>
      </c>
      <c r="L97" s="5"/>
      <c r="M97" s="5"/>
      <c r="N97" s="8" t="str">
        <f>IF(ISBLANK(Данные[[#This Row],[Дата оплаты]])," ",(DATEDIF(Данные[[#This Row],[Дата сделки]],Данные[[#This Row],[Дата оплаты]],"d")+1))</f>
        <v xml:space="preserve"> </v>
      </c>
      <c r="O97" t="s">
        <v>302</v>
      </c>
    </row>
    <row r="98" spans="1:15" x14ac:dyDescent="0.25">
      <c r="A98" s="2" t="s">
        <v>26</v>
      </c>
      <c r="B98" s="2" t="s">
        <v>195</v>
      </c>
      <c r="C98" s="2" t="s">
        <v>205</v>
      </c>
      <c r="D98" s="2" t="s">
        <v>226</v>
      </c>
      <c r="E98" s="2" t="s">
        <v>25</v>
      </c>
      <c r="F98" s="2" t="s">
        <v>23</v>
      </c>
      <c r="G98" s="2" t="s">
        <v>292</v>
      </c>
      <c r="H98" s="3">
        <v>0</v>
      </c>
      <c r="I98" s="3">
        <v>500</v>
      </c>
      <c r="J98" s="3" t="s">
        <v>322</v>
      </c>
      <c r="K98" s="5">
        <v>43997</v>
      </c>
      <c r="L98" s="5"/>
      <c r="M98" s="5"/>
      <c r="N98" s="8" t="str">
        <f>IF(ISBLANK(Данные[[#This Row],[Дата оплаты]])," ",(DATEDIF(Данные[[#This Row],[Дата сделки]],Данные[[#This Row],[Дата оплаты]],"d")+1))</f>
        <v xml:space="preserve"> </v>
      </c>
      <c r="O98" t="s">
        <v>302</v>
      </c>
    </row>
    <row r="99" spans="1:15" x14ac:dyDescent="0.25">
      <c r="A99" s="2" t="s">
        <v>144</v>
      </c>
      <c r="B99" s="2" t="s">
        <v>199</v>
      </c>
      <c r="C99" s="2" t="s">
        <v>204</v>
      </c>
      <c r="D99" s="2" t="s">
        <v>228</v>
      </c>
      <c r="E99" s="2" t="s">
        <v>145</v>
      </c>
      <c r="F99" s="2" t="s">
        <v>107</v>
      </c>
      <c r="G99" s="2" t="s">
        <v>271</v>
      </c>
      <c r="H99" s="3">
        <v>980</v>
      </c>
      <c r="I99" s="3">
        <v>1000</v>
      </c>
      <c r="J99" s="3" t="s">
        <v>322</v>
      </c>
      <c r="K99" s="5">
        <v>43999</v>
      </c>
      <c r="L99" s="5" t="s">
        <v>322</v>
      </c>
      <c r="M99" s="5">
        <v>44007</v>
      </c>
      <c r="N99" s="8">
        <f>IF(ISBLANK(Данные[[#This Row],[Дата оплаты]])," ",(DATEDIF(Данные[[#This Row],[Дата сделки]],Данные[[#This Row],[Дата оплаты]],"d")+1))</f>
        <v>9</v>
      </c>
      <c r="O99" t="s">
        <v>301</v>
      </c>
    </row>
    <row r="100" spans="1:15" x14ac:dyDescent="0.25">
      <c r="A100" s="2" t="s">
        <v>146</v>
      </c>
      <c r="B100" s="2" t="s">
        <v>199</v>
      </c>
      <c r="C100" s="2" t="s">
        <v>204</v>
      </c>
      <c r="D100" s="2" t="s">
        <v>228</v>
      </c>
      <c r="E100" s="2" t="s">
        <v>147</v>
      </c>
      <c r="F100" s="2" t="s">
        <v>107</v>
      </c>
      <c r="G100" s="2" t="s">
        <v>271</v>
      </c>
      <c r="H100" s="3">
        <v>980</v>
      </c>
      <c r="I100" s="3">
        <v>1000</v>
      </c>
      <c r="J100" s="3" t="s">
        <v>322</v>
      </c>
      <c r="K100" s="5">
        <v>43999</v>
      </c>
      <c r="L100" s="5" t="s">
        <v>322</v>
      </c>
      <c r="M100" s="5">
        <v>44007</v>
      </c>
      <c r="N100" s="8">
        <f>IF(ISBLANK(Данные[[#This Row],[Дата оплаты]])," ",(DATEDIF(Данные[[#This Row],[Дата сделки]],Данные[[#This Row],[Дата оплаты]],"d")+1))</f>
        <v>9</v>
      </c>
      <c r="O100" t="s">
        <v>301</v>
      </c>
    </row>
    <row r="101" spans="1:15" x14ac:dyDescent="0.25">
      <c r="A101" s="2" t="s">
        <v>148</v>
      </c>
      <c r="B101" s="2" t="s">
        <v>199</v>
      </c>
      <c r="C101" s="2" t="s">
        <v>204</v>
      </c>
      <c r="D101" s="2" t="s">
        <v>228</v>
      </c>
      <c r="E101" s="2" t="s">
        <v>149</v>
      </c>
      <c r="F101" s="2" t="s">
        <v>107</v>
      </c>
      <c r="G101" s="2" t="s">
        <v>271</v>
      </c>
      <c r="H101" s="3">
        <v>980</v>
      </c>
      <c r="I101" s="3">
        <v>1000</v>
      </c>
      <c r="J101" s="3" t="s">
        <v>322</v>
      </c>
      <c r="K101" s="5">
        <v>43999</v>
      </c>
      <c r="L101" s="5" t="s">
        <v>322</v>
      </c>
      <c r="M101" s="5">
        <v>44007</v>
      </c>
      <c r="N101" s="8">
        <f>IF(ISBLANK(Данные[[#This Row],[Дата оплаты]])," ",(DATEDIF(Данные[[#This Row],[Дата сделки]],Данные[[#This Row],[Дата оплаты]],"d")+1))</f>
        <v>9</v>
      </c>
      <c r="O101" t="s">
        <v>301</v>
      </c>
    </row>
    <row r="102" spans="1:15" x14ac:dyDescent="0.25">
      <c r="A102" s="2" t="s">
        <v>150</v>
      </c>
      <c r="B102" s="2" t="s">
        <v>199</v>
      </c>
      <c r="C102" s="2" t="s">
        <v>204</v>
      </c>
      <c r="D102" s="2" t="s">
        <v>228</v>
      </c>
      <c r="E102" s="2" t="s">
        <v>151</v>
      </c>
      <c r="F102" s="2" t="s">
        <v>107</v>
      </c>
      <c r="G102" s="2" t="s">
        <v>271</v>
      </c>
      <c r="H102" s="3">
        <v>980</v>
      </c>
      <c r="I102" s="3">
        <v>1000</v>
      </c>
      <c r="J102" s="3" t="s">
        <v>322</v>
      </c>
      <c r="K102" s="5">
        <v>44000</v>
      </c>
      <c r="L102" s="5" t="s">
        <v>322</v>
      </c>
      <c r="M102" s="5">
        <v>44007</v>
      </c>
      <c r="N102" s="8">
        <f>IF(ISBLANK(Данные[[#This Row],[Дата оплаты]])," ",(DATEDIF(Данные[[#This Row],[Дата сделки]],Данные[[#This Row],[Дата оплаты]],"d")+1))</f>
        <v>8</v>
      </c>
      <c r="O102" t="s">
        <v>301</v>
      </c>
    </row>
    <row r="103" spans="1:15" x14ac:dyDescent="0.25">
      <c r="A103" s="2" t="s">
        <v>152</v>
      </c>
      <c r="B103" s="2" t="s">
        <v>199</v>
      </c>
      <c r="C103" s="2" t="s">
        <v>204</v>
      </c>
      <c r="D103" s="2" t="s">
        <v>228</v>
      </c>
      <c r="E103" s="2" t="s">
        <v>153</v>
      </c>
      <c r="F103" s="2" t="s">
        <v>107</v>
      </c>
      <c r="G103" s="2" t="s">
        <v>271</v>
      </c>
      <c r="H103" s="3">
        <v>980</v>
      </c>
      <c r="I103" s="3">
        <v>1000</v>
      </c>
      <c r="J103" s="3" t="s">
        <v>322</v>
      </c>
      <c r="K103" s="5">
        <v>44000</v>
      </c>
      <c r="L103" s="5" t="s">
        <v>322</v>
      </c>
      <c r="M103" s="5">
        <v>44007</v>
      </c>
      <c r="N103" s="8">
        <f>IF(ISBLANK(Данные[[#This Row],[Дата оплаты]])," ",(DATEDIF(Данные[[#This Row],[Дата сделки]],Данные[[#This Row],[Дата оплаты]],"d")+1))</f>
        <v>8</v>
      </c>
      <c r="O103" t="s">
        <v>301</v>
      </c>
    </row>
    <row r="104" spans="1:15" x14ac:dyDescent="0.25">
      <c r="A104" s="2" t="s">
        <v>154</v>
      </c>
      <c r="B104" s="2" t="s">
        <v>199</v>
      </c>
      <c r="C104" s="2" t="s">
        <v>204</v>
      </c>
      <c r="D104" s="2" t="s">
        <v>228</v>
      </c>
      <c r="E104" s="2" t="s">
        <v>155</v>
      </c>
      <c r="F104" s="2" t="s">
        <v>107</v>
      </c>
      <c r="G104" s="2" t="s">
        <v>271</v>
      </c>
      <c r="H104" s="3">
        <v>980</v>
      </c>
      <c r="I104" s="3">
        <v>1000</v>
      </c>
      <c r="J104" s="3" t="s">
        <v>322</v>
      </c>
      <c r="K104" s="5">
        <v>44000</v>
      </c>
      <c r="L104" s="5" t="s">
        <v>322</v>
      </c>
      <c r="M104" s="5">
        <v>44007</v>
      </c>
      <c r="N104" s="8">
        <f>IF(ISBLANK(Данные[[#This Row],[Дата оплаты]])," ",(DATEDIF(Данные[[#This Row],[Дата сделки]],Данные[[#This Row],[Дата оплаты]],"d")+1))</f>
        <v>8</v>
      </c>
      <c r="O104" t="s">
        <v>301</v>
      </c>
    </row>
    <row r="105" spans="1:15" x14ac:dyDescent="0.25">
      <c r="A105" s="2" t="s">
        <v>8</v>
      </c>
      <c r="B105" s="2" t="s">
        <v>198</v>
      </c>
      <c r="C105" s="2" t="s">
        <v>201</v>
      </c>
      <c r="D105" s="2" t="s">
        <v>226</v>
      </c>
      <c r="E105" s="2" t="s">
        <v>9</v>
      </c>
      <c r="F105" s="2" t="s">
        <v>10</v>
      </c>
      <c r="G105" s="2" t="s">
        <v>272</v>
      </c>
      <c r="H105" s="3">
        <v>0</v>
      </c>
      <c r="I105" s="3">
        <v>1000</v>
      </c>
      <c r="J105" s="3" t="s">
        <v>322</v>
      </c>
      <c r="K105" s="5">
        <v>44000</v>
      </c>
      <c r="L105" s="5"/>
      <c r="M105" s="5"/>
      <c r="N105" s="8" t="str">
        <f>IF(ISBLANK(Данные[[#This Row],[Дата оплаты]])," ",(DATEDIF(Данные[[#This Row],[Дата сделки]],Данные[[#This Row],[Дата оплаты]],"d")+1))</f>
        <v xml:space="preserve"> </v>
      </c>
      <c r="O105" t="s">
        <v>302</v>
      </c>
    </row>
    <row r="106" spans="1:15" x14ac:dyDescent="0.25">
      <c r="A106" s="2" t="s">
        <v>156</v>
      </c>
      <c r="B106" s="2" t="s">
        <v>199</v>
      </c>
      <c r="C106" s="2" t="s">
        <v>204</v>
      </c>
      <c r="D106" s="2" t="s">
        <v>228</v>
      </c>
      <c r="E106" s="2" t="s">
        <v>157</v>
      </c>
      <c r="F106" s="2" t="s">
        <v>107</v>
      </c>
      <c r="G106" s="2" t="s">
        <v>271</v>
      </c>
      <c r="H106" s="3">
        <v>850</v>
      </c>
      <c r="I106" s="3">
        <v>1000</v>
      </c>
      <c r="J106" s="3" t="s">
        <v>322</v>
      </c>
      <c r="K106" s="5">
        <v>44001</v>
      </c>
      <c r="L106" s="5" t="s">
        <v>322</v>
      </c>
      <c r="M106" s="5">
        <v>44007</v>
      </c>
      <c r="N106" s="8">
        <f>IF(ISBLANK(Данные[[#This Row],[Дата оплаты]])," ",(DATEDIF(Данные[[#This Row],[Дата сделки]],Данные[[#This Row],[Дата оплаты]],"d")+1))</f>
        <v>7</v>
      </c>
      <c r="O106" t="s">
        <v>301</v>
      </c>
    </row>
    <row r="107" spans="1:15" x14ac:dyDescent="0.25">
      <c r="A107" s="2" t="s">
        <v>158</v>
      </c>
      <c r="B107" s="2" t="s">
        <v>199</v>
      </c>
      <c r="C107" s="2" t="s">
        <v>204</v>
      </c>
      <c r="D107" s="2" t="s">
        <v>228</v>
      </c>
      <c r="E107" s="2" t="s">
        <v>159</v>
      </c>
      <c r="F107" s="2" t="s">
        <v>107</v>
      </c>
      <c r="G107" s="2" t="s">
        <v>271</v>
      </c>
      <c r="H107" s="3">
        <v>850</v>
      </c>
      <c r="I107" s="3">
        <v>1000</v>
      </c>
      <c r="J107" s="3" t="s">
        <v>322</v>
      </c>
      <c r="K107" s="5">
        <v>44001</v>
      </c>
      <c r="L107" s="5" t="s">
        <v>322</v>
      </c>
      <c r="M107" s="5">
        <v>44007</v>
      </c>
      <c r="N107" s="8">
        <f>IF(ISBLANK(Данные[[#This Row],[Дата оплаты]])," ",(DATEDIF(Данные[[#This Row],[Дата сделки]],Данные[[#This Row],[Дата оплаты]],"d")+1))</f>
        <v>7</v>
      </c>
      <c r="O107" t="s">
        <v>301</v>
      </c>
    </row>
    <row r="108" spans="1:15" x14ac:dyDescent="0.25">
      <c r="A108" s="2" t="s">
        <v>66</v>
      </c>
      <c r="B108" s="2" t="s">
        <v>196</v>
      </c>
      <c r="C108" s="2" t="s">
        <v>200</v>
      </c>
      <c r="D108" s="2" t="s">
        <v>225</v>
      </c>
      <c r="E108" s="2" t="s">
        <v>243</v>
      </c>
      <c r="F108" s="2" t="s">
        <v>67</v>
      </c>
      <c r="G108" s="2" t="s">
        <v>286</v>
      </c>
      <c r="H108" s="3">
        <v>0</v>
      </c>
      <c r="I108" s="3">
        <v>500</v>
      </c>
      <c r="J108" s="3" t="s">
        <v>322</v>
      </c>
      <c r="K108" s="5">
        <v>44002</v>
      </c>
      <c r="L108" s="5"/>
      <c r="M108" s="5"/>
      <c r="N108" s="8" t="str">
        <f>IF(ISBLANK(Данные[[#This Row],[Дата оплаты]])," ",(DATEDIF(Данные[[#This Row],[Дата сделки]],Данные[[#This Row],[Дата оплаты]],"d")+1))</f>
        <v xml:space="preserve"> </v>
      </c>
      <c r="O108" t="s">
        <v>302</v>
      </c>
    </row>
    <row r="109" spans="1:15" x14ac:dyDescent="0.25">
      <c r="A109" s="2" t="s">
        <v>160</v>
      </c>
      <c r="B109" s="2" t="s">
        <v>199</v>
      </c>
      <c r="C109" s="2" t="s">
        <v>204</v>
      </c>
      <c r="D109" s="2" t="s">
        <v>228</v>
      </c>
      <c r="E109" s="2" t="s">
        <v>161</v>
      </c>
      <c r="F109" s="2" t="s">
        <v>107</v>
      </c>
      <c r="G109" s="2" t="s">
        <v>271</v>
      </c>
      <c r="H109" s="3">
        <v>0</v>
      </c>
      <c r="I109" s="3">
        <v>1000</v>
      </c>
      <c r="J109" s="3" t="s">
        <v>322</v>
      </c>
      <c r="K109" s="5">
        <v>44002</v>
      </c>
      <c r="L109" s="5"/>
      <c r="M109" s="5"/>
      <c r="N109" s="8" t="str">
        <f>IF(ISBLANK(Данные[[#This Row],[Дата оплаты]])," ",(DATEDIF(Данные[[#This Row],[Дата сделки]],Данные[[#This Row],[Дата оплаты]],"d")+1))</f>
        <v xml:space="preserve"> </v>
      </c>
      <c r="O109" t="s">
        <v>302</v>
      </c>
    </row>
    <row r="110" spans="1:15" x14ac:dyDescent="0.25">
      <c r="A110" s="2" t="s">
        <v>162</v>
      </c>
      <c r="B110" s="2" t="s">
        <v>199</v>
      </c>
      <c r="C110" s="2" t="s">
        <v>204</v>
      </c>
      <c r="D110" s="2" t="s">
        <v>228</v>
      </c>
      <c r="E110" s="2" t="s">
        <v>163</v>
      </c>
      <c r="F110" s="2" t="s">
        <v>107</v>
      </c>
      <c r="G110" s="2" t="s">
        <v>271</v>
      </c>
      <c r="H110" s="3">
        <v>0</v>
      </c>
      <c r="I110" s="3">
        <v>1000</v>
      </c>
      <c r="J110" s="3" t="s">
        <v>322</v>
      </c>
      <c r="K110" s="5">
        <v>44002</v>
      </c>
      <c r="L110" s="5"/>
      <c r="M110" s="5"/>
      <c r="N110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0" t="s">
        <v>302</v>
      </c>
    </row>
    <row r="111" spans="1:15" x14ac:dyDescent="0.25">
      <c r="A111" s="2" t="s">
        <v>164</v>
      </c>
      <c r="B111" s="2" t="s">
        <v>199</v>
      </c>
      <c r="C111" s="2" t="s">
        <v>204</v>
      </c>
      <c r="D111" s="2" t="s">
        <v>228</v>
      </c>
      <c r="E111" s="2" t="s">
        <v>151</v>
      </c>
      <c r="F111" s="2" t="s">
        <v>107</v>
      </c>
      <c r="G111" s="2" t="s">
        <v>271</v>
      </c>
      <c r="H111" s="3">
        <v>0</v>
      </c>
      <c r="I111" s="3">
        <v>1000</v>
      </c>
      <c r="J111" s="3" t="s">
        <v>322</v>
      </c>
      <c r="K111" s="5">
        <v>44002</v>
      </c>
      <c r="L111" s="5"/>
      <c r="M111" s="5"/>
      <c r="N111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1" t="s">
        <v>302</v>
      </c>
    </row>
    <row r="112" spans="1:15" x14ac:dyDescent="0.25">
      <c r="A112" s="2" t="s">
        <v>165</v>
      </c>
      <c r="B112" s="2" t="s">
        <v>199</v>
      </c>
      <c r="C112" s="2" t="s">
        <v>204</v>
      </c>
      <c r="D112" s="2" t="s">
        <v>228</v>
      </c>
      <c r="E112" s="2" t="s">
        <v>166</v>
      </c>
      <c r="F112" s="2" t="s">
        <v>107</v>
      </c>
      <c r="G112" s="2" t="s">
        <v>271</v>
      </c>
      <c r="H112" s="3">
        <v>0</v>
      </c>
      <c r="I112" s="3">
        <v>1000</v>
      </c>
      <c r="J112" s="3" t="s">
        <v>322</v>
      </c>
      <c r="K112" s="5">
        <v>44002</v>
      </c>
      <c r="L112" s="5"/>
      <c r="M112" s="5"/>
      <c r="N112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2" t="s">
        <v>302</v>
      </c>
    </row>
    <row r="113" spans="1:15" x14ac:dyDescent="0.25">
      <c r="A113" s="2" t="s">
        <v>167</v>
      </c>
      <c r="B113" s="2" t="s">
        <v>199</v>
      </c>
      <c r="C113" s="2" t="s">
        <v>204</v>
      </c>
      <c r="D113" s="2" t="s">
        <v>228</v>
      </c>
      <c r="E113" s="2" t="s">
        <v>168</v>
      </c>
      <c r="F113" s="2" t="s">
        <v>107</v>
      </c>
      <c r="G113" s="2" t="s">
        <v>271</v>
      </c>
      <c r="H113" s="3">
        <v>0</v>
      </c>
      <c r="I113" s="3">
        <v>1000</v>
      </c>
      <c r="J113" s="3" t="s">
        <v>322</v>
      </c>
      <c r="K113" s="5">
        <v>44002</v>
      </c>
      <c r="L113" s="5"/>
      <c r="M113" s="5"/>
      <c r="N113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3" t="s">
        <v>302</v>
      </c>
    </row>
    <row r="114" spans="1:15" x14ac:dyDescent="0.25">
      <c r="A114" s="2" t="s">
        <v>169</v>
      </c>
      <c r="B114" s="2" t="s">
        <v>199</v>
      </c>
      <c r="C114" s="2" t="s">
        <v>204</v>
      </c>
      <c r="D114" s="2" t="s">
        <v>228</v>
      </c>
      <c r="E114" s="2" t="s">
        <v>170</v>
      </c>
      <c r="F114" s="2" t="s">
        <v>107</v>
      </c>
      <c r="G114" s="2" t="s">
        <v>271</v>
      </c>
      <c r="H114" s="3">
        <v>0</v>
      </c>
      <c r="I114" s="3">
        <v>1000</v>
      </c>
      <c r="J114" s="3" t="s">
        <v>322</v>
      </c>
      <c r="K114" s="5">
        <v>44002</v>
      </c>
      <c r="L114" s="5"/>
      <c r="M114" s="5"/>
      <c r="N114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4" t="s">
        <v>302</v>
      </c>
    </row>
    <row r="115" spans="1:15" x14ac:dyDescent="0.25">
      <c r="A115" s="2" t="s">
        <v>171</v>
      </c>
      <c r="B115" s="2" t="s">
        <v>199</v>
      </c>
      <c r="C115" s="2" t="s">
        <v>204</v>
      </c>
      <c r="D115" s="2" t="s">
        <v>228</v>
      </c>
      <c r="E115" s="2" t="s">
        <v>172</v>
      </c>
      <c r="F115" s="2" t="s">
        <v>107</v>
      </c>
      <c r="G115" s="2" t="s">
        <v>271</v>
      </c>
      <c r="H115" s="3">
        <v>0</v>
      </c>
      <c r="I115" s="3">
        <v>1000</v>
      </c>
      <c r="J115" s="3" t="s">
        <v>322</v>
      </c>
      <c r="K115" s="5">
        <v>44002</v>
      </c>
      <c r="L115" s="5"/>
      <c r="M115" s="5"/>
      <c r="N115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5" t="s">
        <v>302</v>
      </c>
    </row>
    <row r="116" spans="1:15" x14ac:dyDescent="0.25">
      <c r="A116" s="2" t="s">
        <v>173</v>
      </c>
      <c r="B116" s="2" t="s">
        <v>199</v>
      </c>
      <c r="C116" s="2" t="s">
        <v>204</v>
      </c>
      <c r="D116" s="2" t="s">
        <v>228</v>
      </c>
      <c r="E116" s="2" t="s">
        <v>174</v>
      </c>
      <c r="F116" s="2" t="s">
        <v>107</v>
      </c>
      <c r="G116" s="2" t="s">
        <v>271</v>
      </c>
      <c r="H116" s="3">
        <v>0</v>
      </c>
      <c r="I116" s="3">
        <v>1000</v>
      </c>
      <c r="J116" s="3" t="s">
        <v>322</v>
      </c>
      <c r="K116" s="5">
        <v>44002</v>
      </c>
      <c r="L116" s="5"/>
      <c r="M116" s="5"/>
      <c r="N116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6" t="s">
        <v>302</v>
      </c>
    </row>
    <row r="117" spans="1:15" x14ac:dyDescent="0.25">
      <c r="A117" s="2" t="s">
        <v>38</v>
      </c>
      <c r="B117" s="2" t="s">
        <v>195</v>
      </c>
      <c r="C117" s="2" t="s">
        <v>200</v>
      </c>
      <c r="D117" s="2" t="s">
        <v>224</v>
      </c>
      <c r="E117" s="2" t="s">
        <v>39</v>
      </c>
      <c r="F117" s="2" t="s">
        <v>35</v>
      </c>
      <c r="G117" s="2" t="s">
        <v>273</v>
      </c>
      <c r="H117" s="3">
        <v>0</v>
      </c>
      <c r="I117" s="3">
        <v>500</v>
      </c>
      <c r="J117" s="3" t="s">
        <v>322</v>
      </c>
      <c r="K117" s="5">
        <v>44009</v>
      </c>
      <c r="L117" s="5"/>
      <c r="M117" s="5"/>
      <c r="N117" s="8" t="str">
        <f>IF(ISBLANK(Данные[[#This Row],[Дата оплаты]])," ",(DATEDIF(Данные[[#This Row],[Дата сделки]],Данные[[#This Row],[Дата оплаты]],"d")+1))</f>
        <v xml:space="preserve"> </v>
      </c>
      <c r="O117" t="s">
        <v>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6:C12"/>
  <sheetViews>
    <sheetView showGridLines="0" tabSelected="1" zoomScaleNormal="100" workbookViewId="0">
      <selection activeCell="G6" sqref="G6"/>
    </sheetView>
  </sheetViews>
  <sheetFormatPr defaultColWidth="8.85546875" defaultRowHeight="15" x14ac:dyDescent="0.25"/>
  <cols>
    <col min="1" max="1" width="20" style="15" customWidth="1"/>
    <col min="2" max="2" width="22.7109375" style="15" customWidth="1"/>
    <col min="3" max="3" width="36.7109375" style="15" bestFit="1" customWidth="1"/>
    <col min="4" max="5" width="6" style="15" customWidth="1"/>
    <col min="6" max="7" width="5" style="15" customWidth="1"/>
    <col min="8" max="8" width="7.28515625" style="15" customWidth="1"/>
    <col min="9" max="9" width="36.7109375" style="15" customWidth="1"/>
    <col min="10" max="10" width="5" style="15" customWidth="1"/>
    <col min="11" max="12" width="6" style="15" customWidth="1"/>
    <col min="13" max="14" width="5" style="15" customWidth="1"/>
    <col min="15" max="15" width="7.28515625" style="15" customWidth="1"/>
    <col min="16" max="16" width="41" style="15" customWidth="1"/>
    <col min="17" max="17" width="41.140625" style="15" customWidth="1"/>
    <col min="18" max="23" width="10.140625" style="15" customWidth="1"/>
    <col min="24" max="24" width="8.7109375" style="15" customWidth="1"/>
    <col min="25" max="38" width="10.140625" style="15" customWidth="1"/>
    <col min="39" max="39" width="8.85546875" style="15" customWidth="1"/>
    <col min="40" max="47" width="10.140625" style="15" customWidth="1"/>
    <col min="48" max="48" width="8.5703125" style="15" customWidth="1"/>
    <col min="49" max="50" width="10.140625" style="15" customWidth="1"/>
    <col min="51" max="54" width="10.140625" style="15" bestFit="1" customWidth="1"/>
    <col min="55" max="55" width="8.85546875" style="15"/>
    <col min="56" max="56" width="9.28515625" style="15" bestFit="1" customWidth="1"/>
    <col min="57" max="57" width="11.5703125" style="15" bestFit="1" customWidth="1"/>
    <col min="58" max="58" width="36.7109375" style="15" bestFit="1" customWidth="1"/>
    <col min="59" max="71" width="10.140625" style="15" bestFit="1" customWidth="1"/>
    <col min="72" max="72" width="8.42578125" style="15" customWidth="1"/>
    <col min="73" max="79" width="10.140625" style="15" bestFit="1" customWidth="1"/>
    <col min="80" max="80" width="8.7109375" style="15" customWidth="1"/>
    <col min="81" max="94" width="10.140625" style="15" bestFit="1" customWidth="1"/>
    <col min="95" max="95" width="8.85546875" style="15"/>
    <col min="96" max="103" width="10.140625" style="15" bestFit="1" customWidth="1"/>
    <col min="104" max="104" width="8.5703125" style="15" customWidth="1"/>
    <col min="105" max="110" width="10.140625" style="15" bestFit="1" customWidth="1"/>
    <col min="111" max="111" width="8.85546875" style="15"/>
    <col min="112" max="112" width="9.28515625" style="15" bestFit="1" customWidth="1"/>
    <col min="113" max="113" width="11.5703125" style="15" bestFit="1" customWidth="1"/>
    <col min="114" max="114" width="41" style="15" bestFit="1" customWidth="1"/>
    <col min="115" max="115" width="41.140625" style="15" bestFit="1" customWidth="1"/>
    <col min="116" max="16384" width="8.85546875" style="15"/>
  </cols>
  <sheetData>
    <row r="6" spans="1:3" x14ac:dyDescent="0.25">
      <c r="A6" s="16"/>
      <c r="B6" s="17"/>
      <c r="C6" s="17"/>
    </row>
    <row r="7" spans="1:3" x14ac:dyDescent="0.25">
      <c r="A7" s="16"/>
      <c r="B7" s="17"/>
      <c r="C7" s="17"/>
    </row>
    <row r="8" spans="1:3" x14ac:dyDescent="0.25">
      <c r="A8" s="16"/>
      <c r="B8" s="17"/>
      <c r="C8" s="17"/>
    </row>
    <row r="9" spans="1:3" x14ac:dyDescent="0.25">
      <c r="A9" s="16"/>
      <c r="B9" s="17"/>
      <c r="C9" s="17"/>
    </row>
    <row r="10" spans="1:3" x14ac:dyDescent="0.25">
      <c r="A10" s="16"/>
      <c r="B10" s="17"/>
      <c r="C10" s="17"/>
    </row>
    <row r="11" spans="1:3" x14ac:dyDescent="0.25">
      <c r="A11" s="16"/>
      <c r="B11" s="17"/>
      <c r="C11" s="17"/>
    </row>
    <row r="12" spans="1:3" x14ac:dyDescent="0.25">
      <c r="A12" s="16"/>
      <c r="B12" s="17"/>
      <c r="C12" s="1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C14" sqref="C14:C15"/>
    </sheetView>
  </sheetViews>
  <sheetFormatPr defaultRowHeight="15" x14ac:dyDescent="0.25"/>
  <cols>
    <col min="1" max="1" width="13.42578125" customWidth="1"/>
    <col min="2" max="2" width="22.7109375" customWidth="1"/>
    <col min="3" max="3" width="38" customWidth="1"/>
    <col min="4" max="5" width="6" customWidth="1"/>
    <col min="6" max="7" width="5" customWidth="1"/>
    <col min="8" max="8" width="7.28515625" customWidth="1"/>
    <col min="9" max="9" width="36.7109375" customWidth="1"/>
    <col min="10" max="10" width="5" customWidth="1"/>
    <col min="11" max="12" width="6" customWidth="1"/>
    <col min="13" max="14" width="5" customWidth="1"/>
    <col min="15" max="15" width="7.28515625" customWidth="1"/>
    <col min="16" max="16" width="41" customWidth="1"/>
    <col min="17" max="17" width="41.140625" customWidth="1"/>
    <col min="18" max="23" width="10.140625" customWidth="1"/>
    <col min="24" max="24" width="8.7109375" customWidth="1"/>
    <col min="25" max="38" width="10.140625" customWidth="1"/>
    <col min="39" max="39" width="8.85546875" customWidth="1"/>
    <col min="40" max="47" width="10.140625" customWidth="1"/>
    <col min="48" max="48" width="8.5703125" customWidth="1"/>
    <col min="49" max="50" width="10.140625" customWidth="1"/>
    <col min="51" max="54" width="10.140625" bestFit="1" customWidth="1"/>
    <col min="56" max="56" width="9.28515625" bestFit="1" customWidth="1"/>
    <col min="57" max="57" width="11.5703125" bestFit="1" customWidth="1"/>
    <col min="58" max="58" width="36.7109375" bestFit="1" customWidth="1"/>
    <col min="59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1" spans="1:3" x14ac:dyDescent="0.25">
      <c r="A1" s="9" t="s">
        <v>298</v>
      </c>
      <c r="B1" t="s">
        <v>313</v>
      </c>
    </row>
    <row r="2" spans="1:3" x14ac:dyDescent="0.25">
      <c r="A2" s="9" t="s">
        <v>315</v>
      </c>
      <c r="B2" t="s">
        <v>313</v>
      </c>
      <c r="C2" t="s">
        <v>328</v>
      </c>
    </row>
    <row r="3" spans="1:3" x14ac:dyDescent="0.25">
      <c r="A3" s="9" t="s">
        <v>194</v>
      </c>
      <c r="B3" t="s">
        <v>313</v>
      </c>
    </row>
    <row r="5" spans="1:3" x14ac:dyDescent="0.25">
      <c r="A5" s="9" t="s">
        <v>230</v>
      </c>
      <c r="B5" t="s">
        <v>326</v>
      </c>
      <c r="C5" t="s">
        <v>327</v>
      </c>
    </row>
    <row r="6" spans="1:3" x14ac:dyDescent="0.25">
      <c r="A6" s="10" t="s">
        <v>229</v>
      </c>
      <c r="B6" s="11">
        <v>650</v>
      </c>
      <c r="C6" s="11">
        <v>1000</v>
      </c>
    </row>
    <row r="7" spans="1:3" x14ac:dyDescent="0.25">
      <c r="A7" s="10" t="s">
        <v>224</v>
      </c>
      <c r="B7" s="11">
        <v>2260</v>
      </c>
      <c r="C7" s="11">
        <v>5000</v>
      </c>
    </row>
    <row r="8" spans="1:3" x14ac:dyDescent="0.25">
      <c r="A8" s="10" t="s">
        <v>226</v>
      </c>
      <c r="B8" s="11">
        <v>3400</v>
      </c>
      <c r="C8" s="11">
        <v>9500</v>
      </c>
    </row>
    <row r="9" spans="1:3" x14ac:dyDescent="0.25">
      <c r="A9" s="10" t="s">
        <v>227</v>
      </c>
      <c r="B9" s="11">
        <v>6950</v>
      </c>
      <c r="C9" s="11">
        <v>6000</v>
      </c>
    </row>
    <row r="10" spans="1:3" x14ac:dyDescent="0.25">
      <c r="A10" s="10" t="s">
        <v>225</v>
      </c>
      <c r="B10" s="11">
        <v>24022</v>
      </c>
      <c r="C10" s="11">
        <v>25500</v>
      </c>
    </row>
    <row r="11" spans="1:3" x14ac:dyDescent="0.25">
      <c r="A11" s="10" t="s">
        <v>228</v>
      </c>
      <c r="B11" s="11">
        <v>29929</v>
      </c>
      <c r="C11" s="11">
        <v>37500</v>
      </c>
    </row>
    <row r="12" spans="1:3" x14ac:dyDescent="0.25">
      <c r="A12" s="10" t="s">
        <v>304</v>
      </c>
      <c r="B12" s="11">
        <v>67211</v>
      </c>
      <c r="C12" s="11">
        <v>84500</v>
      </c>
    </row>
    <row r="14" spans="1:3" x14ac:dyDescent="0.25">
      <c r="C14" t="s">
        <v>329</v>
      </c>
    </row>
    <row r="15" spans="1:3" x14ac:dyDescent="0.25">
      <c r="C15" s="13">
        <f>GETPIVOTDATA("Продажи факт, тыс.руб  ",$A$5)/GETPIVOTDATA("Продажи план, тыс.руб  ",$A$5)</f>
        <v>0.79539644970414203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opLeftCell="A2" workbookViewId="0">
      <selection activeCell="C3" sqref="C3"/>
    </sheetView>
  </sheetViews>
  <sheetFormatPr defaultRowHeight="15" x14ac:dyDescent="0.25"/>
  <cols>
    <col min="1" max="1" width="20" customWidth="1"/>
    <col min="2" max="2" width="17.85546875" customWidth="1"/>
    <col min="3" max="3" width="33.7109375" customWidth="1"/>
    <col min="4" max="4" width="22.7109375" customWidth="1"/>
    <col min="5" max="50" width="10.140625" customWidth="1"/>
    <col min="51" max="56" width="10.140625" bestFit="1" customWidth="1"/>
    <col min="57" max="58" width="10.140625" customWidth="1"/>
    <col min="59" max="63" width="10.140625" bestFit="1" customWidth="1"/>
    <col min="64" max="64" width="11.28515625" bestFit="1" customWidth="1"/>
    <col min="65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2" spans="1:4" x14ac:dyDescent="0.25">
      <c r="C2" t="s">
        <v>345</v>
      </c>
    </row>
    <row r="3" spans="1:4" x14ac:dyDescent="0.25">
      <c r="A3" s="9" t="s">
        <v>231</v>
      </c>
      <c r="B3" t="s">
        <v>313</v>
      </c>
    </row>
    <row r="4" spans="1:4" x14ac:dyDescent="0.25">
      <c r="A4" s="9" t="s">
        <v>230</v>
      </c>
      <c r="B4" t="s">
        <v>313</v>
      </c>
    </row>
    <row r="6" spans="1:4" x14ac:dyDescent="0.25">
      <c r="A6" s="9" t="s">
        <v>194</v>
      </c>
      <c r="B6" t="s">
        <v>342</v>
      </c>
      <c r="C6" t="s">
        <v>343</v>
      </c>
      <c r="D6" t="s">
        <v>326</v>
      </c>
    </row>
    <row r="7" spans="1:4" x14ac:dyDescent="0.25">
      <c r="A7" s="10" t="s">
        <v>199</v>
      </c>
      <c r="B7" s="11">
        <v>36</v>
      </c>
      <c r="C7" s="12">
        <v>9.2142857142857135</v>
      </c>
      <c r="D7" s="11">
        <v>28644</v>
      </c>
    </row>
    <row r="8" spans="1:4" x14ac:dyDescent="0.25">
      <c r="A8" s="10" t="s">
        <v>195</v>
      </c>
      <c r="B8" s="11">
        <v>32</v>
      </c>
      <c r="C8" s="12">
        <v>26.44</v>
      </c>
      <c r="D8" s="11">
        <v>18035</v>
      </c>
    </row>
    <row r="9" spans="1:4" x14ac:dyDescent="0.25">
      <c r="A9" s="10" t="s">
        <v>196</v>
      </c>
      <c r="B9" s="11">
        <v>33</v>
      </c>
      <c r="C9" s="12">
        <v>44.033333333333331</v>
      </c>
      <c r="D9" s="11">
        <v>15732</v>
      </c>
    </row>
    <row r="10" spans="1:4" x14ac:dyDescent="0.25">
      <c r="A10" s="10" t="s">
        <v>198</v>
      </c>
      <c r="B10" s="11">
        <v>8</v>
      </c>
      <c r="C10" s="12">
        <v>29.8</v>
      </c>
      <c r="D10" s="11">
        <v>2450</v>
      </c>
    </row>
    <row r="11" spans="1:4" x14ac:dyDescent="0.25">
      <c r="A11" s="10" t="s">
        <v>197</v>
      </c>
      <c r="B11" s="11">
        <v>4</v>
      </c>
      <c r="C11" s="12">
        <v>57</v>
      </c>
      <c r="D11" s="11">
        <v>1550</v>
      </c>
    </row>
    <row r="12" spans="1:4" x14ac:dyDescent="0.25">
      <c r="A12" s="10" t="s">
        <v>232</v>
      </c>
      <c r="B12" s="11">
        <v>3</v>
      </c>
      <c r="C12" s="12">
        <v>20</v>
      </c>
      <c r="D12" s="11">
        <v>800</v>
      </c>
    </row>
    <row r="13" spans="1:4" x14ac:dyDescent="0.25">
      <c r="A13" s="10" t="s">
        <v>304</v>
      </c>
      <c r="B13" s="11">
        <v>116</v>
      </c>
      <c r="C13" s="12">
        <v>27.956989247311828</v>
      </c>
      <c r="D13" s="11">
        <v>67211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opLeftCell="A2" workbookViewId="0">
      <selection activeCell="C20" sqref="C20"/>
    </sheetView>
  </sheetViews>
  <sheetFormatPr defaultRowHeight="15" x14ac:dyDescent="0.25"/>
  <cols>
    <col min="1" max="1" width="20" customWidth="1"/>
    <col min="2" max="2" width="33.7109375" customWidth="1"/>
    <col min="3" max="4" width="22.7109375" customWidth="1"/>
    <col min="5" max="50" width="10.140625" customWidth="1"/>
    <col min="51" max="56" width="10.140625" bestFit="1" customWidth="1"/>
    <col min="57" max="58" width="10.140625" customWidth="1"/>
    <col min="59" max="63" width="10.140625" bestFit="1" customWidth="1"/>
    <col min="64" max="64" width="11.28515625" bestFit="1" customWidth="1"/>
    <col min="65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2" spans="1:3" x14ac:dyDescent="0.25">
      <c r="C2" t="s">
        <v>344</v>
      </c>
    </row>
    <row r="3" spans="1:3" x14ac:dyDescent="0.25">
      <c r="A3" s="9" t="s">
        <v>231</v>
      </c>
      <c r="B3" t="s">
        <v>313</v>
      </c>
    </row>
    <row r="4" spans="1:3" x14ac:dyDescent="0.25">
      <c r="A4" s="9" t="s">
        <v>230</v>
      </c>
      <c r="B4" t="s">
        <v>313</v>
      </c>
    </row>
    <row r="6" spans="1:3" x14ac:dyDescent="0.25">
      <c r="A6" s="9" t="s">
        <v>194</v>
      </c>
      <c r="B6" t="s">
        <v>343</v>
      </c>
      <c r="C6" t="s">
        <v>326</v>
      </c>
    </row>
    <row r="7" spans="1:3" x14ac:dyDescent="0.25">
      <c r="A7" s="10" t="s">
        <v>197</v>
      </c>
      <c r="B7" s="12">
        <v>57</v>
      </c>
      <c r="C7" s="11">
        <v>1550</v>
      </c>
    </row>
    <row r="8" spans="1:3" x14ac:dyDescent="0.25">
      <c r="A8" s="10" t="s">
        <v>196</v>
      </c>
      <c r="B8" s="12">
        <v>44.033333333333331</v>
      </c>
      <c r="C8" s="11">
        <v>15732</v>
      </c>
    </row>
    <row r="9" spans="1:3" x14ac:dyDescent="0.25">
      <c r="A9" s="10" t="s">
        <v>198</v>
      </c>
      <c r="B9" s="12">
        <v>29.8</v>
      </c>
      <c r="C9" s="11">
        <v>2450</v>
      </c>
    </row>
    <row r="10" spans="1:3" x14ac:dyDescent="0.25">
      <c r="A10" s="10" t="s">
        <v>195</v>
      </c>
      <c r="B10" s="12">
        <v>26.44</v>
      </c>
      <c r="C10" s="11">
        <v>18035</v>
      </c>
    </row>
    <row r="11" spans="1:3" x14ac:dyDescent="0.25">
      <c r="A11" s="10" t="s">
        <v>232</v>
      </c>
      <c r="B11" s="12">
        <v>20</v>
      </c>
      <c r="C11" s="11">
        <v>800</v>
      </c>
    </row>
    <row r="12" spans="1:3" x14ac:dyDescent="0.25">
      <c r="A12" s="10" t="s">
        <v>199</v>
      </c>
      <c r="B12" s="12">
        <v>9.2142857142857135</v>
      </c>
      <c r="C12" s="11">
        <v>28644</v>
      </c>
    </row>
    <row r="13" spans="1:3" x14ac:dyDescent="0.25">
      <c r="A13" s="10" t="s">
        <v>304</v>
      </c>
      <c r="B13" s="12">
        <v>27.956989247311828</v>
      </c>
      <c r="C13" s="11">
        <v>67211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2" workbookViewId="0">
      <selection activeCell="H26" sqref="H26"/>
    </sheetView>
  </sheetViews>
  <sheetFormatPr defaultRowHeight="15" x14ac:dyDescent="0.25"/>
  <cols>
    <col min="1" max="1" width="20" customWidth="1"/>
    <col min="2" max="2" width="22.7109375" customWidth="1"/>
    <col min="3" max="3" width="30.42578125" customWidth="1"/>
    <col min="4" max="4" width="30.7109375" customWidth="1"/>
    <col min="5" max="5" width="6" customWidth="1"/>
    <col min="6" max="7" width="5" customWidth="1"/>
    <col min="8" max="8" width="7.28515625" customWidth="1"/>
    <col min="9" max="9" width="36.7109375" customWidth="1"/>
    <col min="10" max="10" width="5" customWidth="1"/>
    <col min="11" max="12" width="6" customWidth="1"/>
    <col min="13" max="14" width="5" customWidth="1"/>
    <col min="15" max="15" width="7.28515625" customWidth="1"/>
    <col min="16" max="16" width="41" customWidth="1"/>
    <col min="17" max="17" width="41.140625" customWidth="1"/>
    <col min="18" max="23" width="10.140625" customWidth="1"/>
    <col min="24" max="24" width="8.7109375" customWidth="1"/>
    <col min="25" max="38" width="10.140625" customWidth="1"/>
    <col min="39" max="39" width="8.85546875" customWidth="1"/>
    <col min="40" max="47" width="10.140625" customWidth="1"/>
    <col min="48" max="48" width="8.5703125" customWidth="1"/>
    <col min="49" max="50" width="10.140625" customWidth="1"/>
    <col min="51" max="54" width="10.140625" bestFit="1" customWidth="1"/>
    <col min="56" max="56" width="9.28515625" bestFit="1" customWidth="1"/>
    <col min="57" max="57" width="11.5703125" bestFit="1" customWidth="1"/>
    <col min="58" max="58" width="36.7109375" bestFit="1" customWidth="1"/>
    <col min="59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1" spans="1:9" x14ac:dyDescent="0.25">
      <c r="A1" s="9" t="s">
        <v>230</v>
      </c>
      <c r="B1" t="s">
        <v>313</v>
      </c>
    </row>
    <row r="2" spans="1:9" x14ac:dyDescent="0.25">
      <c r="A2" s="9" t="s">
        <v>300</v>
      </c>
      <c r="B2" t="s">
        <v>313</v>
      </c>
      <c r="C2" t="s">
        <v>336</v>
      </c>
    </row>
    <row r="3" spans="1:9" x14ac:dyDescent="0.25">
      <c r="A3" s="9" t="s">
        <v>231</v>
      </c>
      <c r="B3" t="s">
        <v>313</v>
      </c>
      <c r="H3" t="s">
        <v>334</v>
      </c>
      <c r="I3">
        <v>93</v>
      </c>
    </row>
    <row r="4" spans="1:9" x14ac:dyDescent="0.25">
      <c r="H4" t="s">
        <v>331</v>
      </c>
      <c r="I4">
        <v>116</v>
      </c>
    </row>
    <row r="5" spans="1:9" x14ac:dyDescent="0.25">
      <c r="A5" s="9" t="s">
        <v>194</v>
      </c>
      <c r="B5" t="s">
        <v>326</v>
      </c>
      <c r="C5" t="s">
        <v>327</v>
      </c>
      <c r="D5" t="s">
        <v>333</v>
      </c>
      <c r="H5" t="s">
        <v>335</v>
      </c>
      <c r="I5">
        <v>9</v>
      </c>
    </row>
    <row r="6" spans="1:9" x14ac:dyDescent="0.25">
      <c r="A6" s="10" t="s">
        <v>199</v>
      </c>
      <c r="B6" s="11">
        <v>28644</v>
      </c>
      <c r="C6" s="11">
        <v>35500</v>
      </c>
      <c r="D6" s="11">
        <v>28</v>
      </c>
    </row>
    <row r="7" spans="1:9" x14ac:dyDescent="0.25">
      <c r="A7" s="10" t="s">
        <v>232</v>
      </c>
      <c r="B7" s="11">
        <v>800</v>
      </c>
      <c r="C7" s="11">
        <v>2000</v>
      </c>
      <c r="D7" s="11">
        <v>2</v>
      </c>
      <c r="H7" t="s">
        <v>332</v>
      </c>
      <c r="I7" s="13">
        <f>I3/I4</f>
        <v>0.80172413793103448</v>
      </c>
    </row>
    <row r="8" spans="1:9" x14ac:dyDescent="0.25">
      <c r="A8" s="10" t="s">
        <v>198</v>
      </c>
      <c r="B8" s="11">
        <v>2450</v>
      </c>
      <c r="C8" s="11">
        <v>7000</v>
      </c>
      <c r="D8" s="11">
        <v>5</v>
      </c>
    </row>
    <row r="9" spans="1:9" x14ac:dyDescent="0.25">
      <c r="A9" s="10" t="s">
        <v>197</v>
      </c>
      <c r="B9" s="11">
        <v>1550</v>
      </c>
      <c r="C9" s="11">
        <v>3500</v>
      </c>
      <c r="D9" s="11">
        <v>3</v>
      </c>
    </row>
    <row r="10" spans="1:9" x14ac:dyDescent="0.25">
      <c r="A10" s="10" t="s">
        <v>195</v>
      </c>
      <c r="B10" s="11">
        <v>18035</v>
      </c>
      <c r="C10" s="11">
        <v>17000</v>
      </c>
      <c r="D10" s="11">
        <v>25</v>
      </c>
    </row>
    <row r="11" spans="1:9" x14ac:dyDescent="0.25">
      <c r="A11" s="10" t="s">
        <v>196</v>
      </c>
      <c r="B11" s="11">
        <v>15732</v>
      </c>
      <c r="C11" s="11">
        <v>19500</v>
      </c>
      <c r="D11" s="11">
        <v>30</v>
      </c>
    </row>
    <row r="12" spans="1:9" x14ac:dyDescent="0.25">
      <c r="A12" s="10" t="s">
        <v>304</v>
      </c>
      <c r="B12" s="11">
        <v>67211</v>
      </c>
      <c r="C12" s="11">
        <v>84500</v>
      </c>
      <c r="D12" s="11">
        <v>93</v>
      </c>
    </row>
    <row r="16" spans="1:9" x14ac:dyDescent="0.25">
      <c r="A16" s="10"/>
      <c r="B16" s="13"/>
    </row>
    <row r="17" spans="1:3" x14ac:dyDescent="0.25">
      <c r="A17" s="10"/>
      <c r="B17" s="13"/>
    </row>
    <row r="18" spans="1:3" x14ac:dyDescent="0.25">
      <c r="A18" s="10"/>
      <c r="B18" s="13"/>
    </row>
    <row r="19" spans="1:3" x14ac:dyDescent="0.25">
      <c r="A19" s="10"/>
      <c r="B19" s="13"/>
    </row>
    <row r="20" spans="1:3" x14ac:dyDescent="0.25">
      <c r="A20" s="10"/>
      <c r="B20" s="13"/>
    </row>
    <row r="21" spans="1:3" x14ac:dyDescent="0.25">
      <c r="A21" s="10"/>
      <c r="B21" s="13"/>
    </row>
    <row r="22" spans="1:3" x14ac:dyDescent="0.25">
      <c r="C22" s="14"/>
    </row>
    <row r="23" spans="1:3" x14ac:dyDescent="0.25">
      <c r="A23" s="10"/>
      <c r="B23" s="13"/>
      <c r="C23" s="14"/>
    </row>
    <row r="24" spans="1:3" x14ac:dyDescent="0.25">
      <c r="A24" s="10"/>
      <c r="B24" s="13"/>
      <c r="C24" s="14"/>
    </row>
    <row r="25" spans="1:3" x14ac:dyDescent="0.25">
      <c r="A25" s="10"/>
      <c r="B25" s="13"/>
      <c r="C25" s="14"/>
    </row>
    <row r="26" spans="1:3" x14ac:dyDescent="0.25">
      <c r="A26" s="10"/>
      <c r="B26" s="13"/>
    </row>
    <row r="27" spans="1:3" x14ac:dyDescent="0.25">
      <c r="A27" s="10"/>
      <c r="B27" s="13"/>
    </row>
    <row r="28" spans="1:3" x14ac:dyDescent="0.25">
      <c r="A28" s="10"/>
      <c r="B28" s="13"/>
    </row>
  </sheetData>
  <sortState ref="A16:B21">
    <sortCondition descending="1" ref="A16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31" sqref="D31"/>
    </sheetView>
  </sheetViews>
  <sheetFormatPr defaultRowHeight="15" x14ac:dyDescent="0.25"/>
  <cols>
    <col min="1" max="2" width="22.7109375" customWidth="1"/>
    <col min="3" max="3" width="18.7109375" customWidth="1"/>
    <col min="4" max="4" width="19.28515625" customWidth="1"/>
    <col min="5" max="5" width="6" customWidth="1"/>
    <col min="6" max="7" width="5" customWidth="1"/>
    <col min="8" max="8" width="7.28515625" customWidth="1"/>
    <col min="9" max="9" width="36.7109375" customWidth="1"/>
    <col min="10" max="10" width="5" customWidth="1"/>
    <col min="11" max="12" width="6" customWidth="1"/>
    <col min="13" max="14" width="5" customWidth="1"/>
    <col min="15" max="15" width="7.28515625" customWidth="1"/>
    <col min="16" max="16" width="41" customWidth="1"/>
    <col min="17" max="17" width="41.140625" customWidth="1"/>
    <col min="18" max="23" width="10.140625" customWidth="1"/>
    <col min="24" max="24" width="8.7109375" customWidth="1"/>
    <col min="25" max="38" width="10.140625" customWidth="1"/>
    <col min="39" max="39" width="8.85546875" customWidth="1"/>
    <col min="40" max="47" width="10.140625" customWidth="1"/>
    <col min="48" max="48" width="8.5703125" customWidth="1"/>
    <col min="49" max="50" width="10.140625" customWidth="1"/>
    <col min="51" max="54" width="10.140625" bestFit="1" customWidth="1"/>
    <col min="56" max="56" width="9.28515625" bestFit="1" customWidth="1"/>
    <col min="57" max="57" width="11.5703125" bestFit="1" customWidth="1"/>
    <col min="58" max="58" width="36.7109375" bestFit="1" customWidth="1"/>
    <col min="59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1" spans="1:9" x14ac:dyDescent="0.25">
      <c r="A1" s="9" t="s">
        <v>230</v>
      </c>
      <c r="B1" t="s">
        <v>313</v>
      </c>
    </row>
    <row r="2" spans="1:9" x14ac:dyDescent="0.25">
      <c r="A2" s="9" t="s">
        <v>300</v>
      </c>
      <c r="B2" t="s">
        <v>313</v>
      </c>
      <c r="C2" t="s">
        <v>340</v>
      </c>
    </row>
    <row r="3" spans="1:9" x14ac:dyDescent="0.25">
      <c r="A3" s="9" t="s">
        <v>194</v>
      </c>
      <c r="B3" t="s">
        <v>313</v>
      </c>
    </row>
    <row r="5" spans="1:9" x14ac:dyDescent="0.25">
      <c r="A5" s="9" t="s">
        <v>337</v>
      </c>
      <c r="B5" t="s">
        <v>326</v>
      </c>
      <c r="C5" t="s">
        <v>339</v>
      </c>
    </row>
    <row r="6" spans="1:9" x14ac:dyDescent="0.25">
      <c r="A6" s="10" t="s">
        <v>204</v>
      </c>
      <c r="B6" s="11">
        <v>35099</v>
      </c>
      <c r="C6" s="11">
        <v>36</v>
      </c>
    </row>
    <row r="7" spans="1:9" x14ac:dyDescent="0.25">
      <c r="A7" s="10" t="s">
        <v>202</v>
      </c>
      <c r="B7" s="11">
        <v>7225</v>
      </c>
      <c r="C7" s="11">
        <v>8</v>
      </c>
      <c r="I7" s="13"/>
    </row>
    <row r="8" spans="1:9" x14ac:dyDescent="0.25">
      <c r="A8" s="10" t="s">
        <v>206</v>
      </c>
      <c r="B8" s="11">
        <v>6950</v>
      </c>
      <c r="C8" s="11">
        <v>11</v>
      </c>
    </row>
    <row r="9" spans="1:9" x14ac:dyDescent="0.25">
      <c r="A9" s="10" t="s">
        <v>200</v>
      </c>
      <c r="B9" s="11">
        <v>5712</v>
      </c>
      <c r="C9" s="11">
        <v>16</v>
      </c>
    </row>
    <row r="10" spans="1:9" x14ac:dyDescent="0.25">
      <c r="A10" s="10" t="s">
        <v>203</v>
      </c>
      <c r="B10" s="11">
        <v>4650</v>
      </c>
      <c r="C10" s="11">
        <v>5</v>
      </c>
    </row>
    <row r="11" spans="1:9" x14ac:dyDescent="0.25">
      <c r="A11" s="10" t="s">
        <v>201</v>
      </c>
      <c r="B11" s="11">
        <v>2130</v>
      </c>
      <c r="C11" s="11">
        <v>5</v>
      </c>
    </row>
    <row r="12" spans="1:9" x14ac:dyDescent="0.25">
      <c r="A12" s="10" t="s">
        <v>304</v>
      </c>
      <c r="B12" s="11">
        <v>61766</v>
      </c>
      <c r="C12" s="11">
        <v>81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9" sqref="I19"/>
    </sheetView>
  </sheetViews>
  <sheetFormatPr defaultRowHeight="15" x14ac:dyDescent="0.25"/>
  <cols>
    <col min="1" max="1" width="20" customWidth="1"/>
    <col min="2" max="2" width="22.7109375" customWidth="1"/>
    <col min="3" max="3" width="25" bestFit="1" customWidth="1"/>
    <col min="4" max="5" width="6" customWidth="1"/>
    <col min="6" max="7" width="5" customWidth="1"/>
    <col min="8" max="8" width="7.28515625" customWidth="1"/>
    <col min="9" max="9" width="36.7109375" customWidth="1"/>
    <col min="10" max="10" width="5" customWidth="1"/>
    <col min="11" max="12" width="6" customWidth="1"/>
    <col min="13" max="14" width="5" customWidth="1"/>
    <col min="15" max="15" width="7.28515625" customWidth="1"/>
    <col min="16" max="16" width="41" customWidth="1"/>
    <col min="17" max="17" width="41.140625" customWidth="1"/>
    <col min="18" max="23" width="10.140625" customWidth="1"/>
    <col min="24" max="24" width="8.7109375" customWidth="1"/>
    <col min="25" max="38" width="10.140625" customWidth="1"/>
    <col min="39" max="39" width="8.85546875" customWidth="1"/>
    <col min="40" max="47" width="10.140625" customWidth="1"/>
    <col min="48" max="48" width="8.5703125" customWidth="1"/>
    <col min="49" max="50" width="10.140625" customWidth="1"/>
    <col min="51" max="54" width="10.140625" bestFit="1" customWidth="1"/>
    <col min="56" max="56" width="9.28515625" bestFit="1" customWidth="1"/>
    <col min="57" max="57" width="11.5703125" bestFit="1" customWidth="1"/>
    <col min="58" max="58" width="36.7109375" bestFit="1" customWidth="1"/>
    <col min="59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1" spans="1:3" x14ac:dyDescent="0.25">
      <c r="A1" s="9" t="s">
        <v>298</v>
      </c>
      <c r="B1" t="s">
        <v>313</v>
      </c>
    </row>
    <row r="2" spans="1:3" x14ac:dyDescent="0.25">
      <c r="A2" s="9" t="s">
        <v>231</v>
      </c>
      <c r="B2" t="s">
        <v>313</v>
      </c>
      <c r="C2" t="s">
        <v>338</v>
      </c>
    </row>
    <row r="3" spans="1:3" x14ac:dyDescent="0.25">
      <c r="A3" s="9" t="s">
        <v>194</v>
      </c>
      <c r="B3" t="s">
        <v>313</v>
      </c>
    </row>
    <row r="5" spans="1:3" x14ac:dyDescent="0.25">
      <c r="A5" s="9" t="s">
        <v>330</v>
      </c>
      <c r="B5" t="s">
        <v>326</v>
      </c>
      <c r="C5" t="s">
        <v>327</v>
      </c>
    </row>
    <row r="6" spans="1:3" x14ac:dyDescent="0.25">
      <c r="A6" s="10" t="s">
        <v>320</v>
      </c>
      <c r="B6" s="11">
        <v>8500</v>
      </c>
      <c r="C6" s="11">
        <v>7500</v>
      </c>
    </row>
    <row r="7" spans="1:3" x14ac:dyDescent="0.25">
      <c r="A7" s="10" t="s">
        <v>324</v>
      </c>
      <c r="B7" s="11">
        <v>11759</v>
      </c>
      <c r="C7" s="11">
        <v>12000</v>
      </c>
    </row>
    <row r="8" spans="1:3" x14ac:dyDescent="0.25">
      <c r="A8" s="10" t="s">
        <v>319</v>
      </c>
      <c r="B8" s="11">
        <v>16900</v>
      </c>
      <c r="C8" s="11">
        <v>16500</v>
      </c>
    </row>
    <row r="9" spans="1:3" x14ac:dyDescent="0.25">
      <c r="A9" s="10" t="s">
        <v>321</v>
      </c>
      <c r="B9" s="11">
        <v>8567</v>
      </c>
      <c r="C9" s="11">
        <v>9000</v>
      </c>
    </row>
    <row r="10" spans="1:3" x14ac:dyDescent="0.25">
      <c r="A10" s="10" t="s">
        <v>325</v>
      </c>
      <c r="B10" s="11">
        <v>4205</v>
      </c>
      <c r="C10" s="11">
        <v>7000</v>
      </c>
    </row>
    <row r="11" spans="1:3" x14ac:dyDescent="0.25">
      <c r="A11" s="10" t="s">
        <v>322</v>
      </c>
      <c r="B11" s="11">
        <v>17280</v>
      </c>
      <c r="C11" s="11">
        <v>15000</v>
      </c>
    </row>
    <row r="12" spans="1:3" x14ac:dyDescent="0.25">
      <c r="A12" s="10" t="s">
        <v>304</v>
      </c>
      <c r="B12" s="11">
        <v>67211</v>
      </c>
      <c r="C12" s="11">
        <v>67000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2" sqref="C22"/>
    </sheetView>
  </sheetViews>
  <sheetFormatPr defaultRowHeight="15" x14ac:dyDescent="0.25"/>
  <cols>
    <col min="1" max="1" width="20" customWidth="1"/>
    <col min="2" max="2" width="22.7109375" customWidth="1"/>
    <col min="3" max="3" width="24.85546875" bestFit="1" customWidth="1"/>
    <col min="4" max="5" width="6" customWidth="1"/>
    <col min="6" max="7" width="5" customWidth="1"/>
    <col min="8" max="8" width="7.28515625" customWidth="1"/>
    <col min="9" max="9" width="36.7109375" customWidth="1"/>
    <col min="10" max="10" width="5" customWidth="1"/>
    <col min="11" max="12" width="6" customWidth="1"/>
    <col min="13" max="14" width="5" customWidth="1"/>
    <col min="15" max="15" width="7.28515625" customWidth="1"/>
    <col min="16" max="16" width="41" customWidth="1"/>
    <col min="17" max="17" width="41.140625" customWidth="1"/>
    <col min="18" max="23" width="10.140625" customWidth="1"/>
    <col min="24" max="24" width="8.7109375" customWidth="1"/>
    <col min="25" max="38" width="10.140625" customWidth="1"/>
    <col min="39" max="39" width="8.85546875" customWidth="1"/>
    <col min="40" max="47" width="10.140625" customWidth="1"/>
    <col min="48" max="48" width="8.5703125" customWidth="1"/>
    <col min="49" max="50" width="10.140625" customWidth="1"/>
    <col min="51" max="54" width="10.140625" bestFit="1" customWidth="1"/>
    <col min="56" max="56" width="9.28515625" bestFit="1" customWidth="1"/>
    <col min="57" max="57" width="11.5703125" bestFit="1" customWidth="1"/>
    <col min="58" max="58" width="36.7109375" bestFit="1" customWidth="1"/>
    <col min="59" max="71" width="10.140625" bestFit="1" customWidth="1"/>
    <col min="72" max="72" width="8.42578125" customWidth="1"/>
    <col min="73" max="79" width="10.140625" bestFit="1" customWidth="1"/>
    <col min="80" max="80" width="8.7109375" customWidth="1"/>
    <col min="81" max="94" width="10.140625" bestFit="1" customWidth="1"/>
    <col min="96" max="103" width="10.140625" bestFit="1" customWidth="1"/>
    <col min="104" max="104" width="8.5703125" customWidth="1"/>
    <col min="105" max="110" width="10.140625" bestFit="1" customWidth="1"/>
    <col min="112" max="112" width="9.28515625" bestFit="1" customWidth="1"/>
    <col min="113" max="113" width="11.5703125" bestFit="1" customWidth="1"/>
    <col min="114" max="114" width="41" bestFit="1" customWidth="1"/>
    <col min="115" max="115" width="41.140625" bestFit="1" customWidth="1"/>
  </cols>
  <sheetData>
    <row r="1" spans="1:3" x14ac:dyDescent="0.25">
      <c r="A1" s="9" t="s">
        <v>231</v>
      </c>
      <c r="B1" t="s">
        <v>313</v>
      </c>
    </row>
    <row r="2" spans="1:3" x14ac:dyDescent="0.25">
      <c r="A2" s="9" t="s">
        <v>194</v>
      </c>
      <c r="B2" t="s">
        <v>313</v>
      </c>
      <c r="C2" t="s">
        <v>341</v>
      </c>
    </row>
    <row r="3" spans="1:3" x14ac:dyDescent="0.25">
      <c r="A3" s="9" t="s">
        <v>230</v>
      </c>
      <c r="B3" t="s">
        <v>313</v>
      </c>
    </row>
    <row r="5" spans="1:3" x14ac:dyDescent="0.25">
      <c r="A5" s="9" t="s">
        <v>293</v>
      </c>
      <c r="B5" t="s">
        <v>326</v>
      </c>
      <c r="C5" t="s">
        <v>327</v>
      </c>
    </row>
    <row r="6" spans="1:3" x14ac:dyDescent="0.25">
      <c r="A6" s="10" t="s">
        <v>279</v>
      </c>
      <c r="B6" s="11">
        <v>8700</v>
      </c>
      <c r="C6" s="11">
        <v>6000</v>
      </c>
    </row>
    <row r="7" spans="1:3" x14ac:dyDescent="0.25">
      <c r="A7" s="10" t="s">
        <v>276</v>
      </c>
      <c r="B7" s="11">
        <v>8040</v>
      </c>
      <c r="C7" s="11">
        <v>7000</v>
      </c>
    </row>
    <row r="8" spans="1:3" x14ac:dyDescent="0.25">
      <c r="A8" s="10" t="s">
        <v>271</v>
      </c>
      <c r="B8" s="11">
        <v>7680</v>
      </c>
      <c r="C8" s="11">
        <v>17000</v>
      </c>
    </row>
    <row r="9" spans="1:3" x14ac:dyDescent="0.25">
      <c r="A9" s="10" t="s">
        <v>274</v>
      </c>
      <c r="B9" s="11">
        <v>6950</v>
      </c>
      <c r="C9" s="11">
        <v>5500</v>
      </c>
    </row>
    <row r="10" spans="1:3" x14ac:dyDescent="0.25">
      <c r="A10" s="10" t="s">
        <v>275</v>
      </c>
      <c r="B10" s="11">
        <v>5725</v>
      </c>
      <c r="C10" s="11">
        <v>6500</v>
      </c>
    </row>
    <row r="11" spans="1:3" x14ac:dyDescent="0.25">
      <c r="A11" s="10" t="s">
        <v>278</v>
      </c>
      <c r="B11" s="11">
        <v>5574</v>
      </c>
      <c r="C11" s="11">
        <v>7500</v>
      </c>
    </row>
    <row r="12" spans="1:3" x14ac:dyDescent="0.25">
      <c r="A12" s="10" t="s">
        <v>304</v>
      </c>
      <c r="B12" s="11">
        <v>42669</v>
      </c>
      <c r="C12" s="11">
        <v>49500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Data_base</vt:lpstr>
      <vt:lpstr>Дашборд</vt:lpstr>
      <vt:lpstr>Мен - план</vt:lpstr>
      <vt:lpstr>Канал-мен</vt:lpstr>
      <vt:lpstr>Дни</vt:lpstr>
      <vt:lpstr>Канал-длит</vt:lpstr>
      <vt:lpstr>Продукты</vt:lpstr>
      <vt:lpstr>Помесяч продажи</vt:lpstr>
      <vt:lpstr>Регионы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Valeriya Lebedeva</cp:lastModifiedBy>
  <dcterms:created xsi:type="dcterms:W3CDTF">2020-06-11T11:52:35Z</dcterms:created>
  <dcterms:modified xsi:type="dcterms:W3CDTF">2022-03-21T08:10:17Z</dcterms:modified>
</cp:coreProperties>
</file>