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072" activeTab="3"/>
  </bookViews>
  <sheets>
    <sheet name="Data" sheetId="1" r:id="rId1"/>
    <sheet name="По номенклатуре" sheetId="28" r:id="rId2"/>
    <sheet name="По товарным группам" sheetId="29" r:id="rId3"/>
    <sheet name="По номенклатуре (Д2)" sheetId="30" r:id="rId4"/>
    <sheet name="СТН" sheetId="25" state="hidden" r:id="rId5"/>
    <sheet name="Аналоги площади" sheetId="27" state="hidden" r:id="rId6"/>
    <sheet name="Категории мощности" sheetId="26" state="hidden" r:id="rId7"/>
    <sheet name="Ресурсы" sheetId="2" state="hidden" r:id="rId8"/>
  </sheets>
  <definedNames>
    <definedName name="_xlnm._FilterDatabase" localSheetId="0" hidden="1">Data!$A$1:$O$300</definedName>
    <definedName name="_xlnm._FilterDatabase" localSheetId="5" hidden="1">'Аналоги площади'!$A$1:$A$33</definedName>
    <definedName name="Срез_Бренд">#N/A</definedName>
    <definedName name="Срез_Бренд1">#N/A</definedName>
    <definedName name="Срез_Бренд2">#N/A</definedName>
    <definedName name="Срез_Категория_аналога_СТН">#N/A</definedName>
    <definedName name="Срез_Категория_аналога_СТН1">#N/A</definedName>
    <definedName name="Срез_Категория_аналога_СТН2">#N/A</definedName>
    <definedName name="Срез_Ресурс">#N/A</definedName>
    <definedName name="Срез_Ресурс1">#N/A</definedName>
    <definedName name="Срез_Ресурс2">#N/A</definedName>
  </definedNames>
  <calcPr calcId="162913"/>
  <pivotCaches>
    <pivotCache cacheId="40" r:id="rId9"/>
    <pivotCache cacheId="50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2" i="1"/>
  <c r="A3" i="25" l="1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2" i="25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2" i="1"/>
  <c r="F300" i="1"/>
  <c r="F298" i="1"/>
  <c r="F284" i="1"/>
  <c r="F283" i="1"/>
  <c r="F281" i="1"/>
  <c r="F266" i="1"/>
  <c r="F264" i="1"/>
  <c r="F249" i="1"/>
  <c r="F238" i="1"/>
  <c r="F218" i="1"/>
  <c r="F211" i="1"/>
  <c r="F210" i="1"/>
  <c r="F209" i="1"/>
  <c r="F208" i="1"/>
  <c r="F207" i="1"/>
  <c r="F206" i="1"/>
  <c r="F205" i="1"/>
  <c r="F204" i="1"/>
  <c r="F202" i="1"/>
  <c r="F169" i="1"/>
  <c r="F167" i="1"/>
  <c r="F165" i="1"/>
  <c r="F149" i="1"/>
  <c r="F147" i="1"/>
  <c r="F145" i="1"/>
  <c r="F101" i="1"/>
  <c r="F100" i="1"/>
  <c r="F99" i="1"/>
  <c r="F94" i="1"/>
  <c r="F92" i="1"/>
  <c r="F91" i="1"/>
  <c r="F90" i="1"/>
  <c r="F87" i="1"/>
  <c r="F86" i="1"/>
  <c r="F67" i="1"/>
  <c r="F66" i="1"/>
  <c r="F65" i="1"/>
  <c r="F62" i="1"/>
  <c r="F61" i="1"/>
  <c r="F59" i="1"/>
  <c r="F58" i="1"/>
  <c r="F57" i="1"/>
  <c r="F56" i="1"/>
  <c r="F55" i="1"/>
  <c r="F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60" i="1"/>
  <c r="F63" i="1"/>
  <c r="F64" i="1"/>
  <c r="F68" i="1"/>
  <c r="F69" i="1"/>
  <c r="F70" i="1"/>
  <c r="F71" i="1"/>
  <c r="F72" i="1"/>
  <c r="F73" i="1"/>
  <c r="F74" i="1"/>
  <c r="F75" i="1"/>
  <c r="F76" i="1"/>
  <c r="F77" i="1"/>
  <c r="F78" i="1"/>
  <c r="N78" i="1" s="1"/>
  <c r="O78" i="1" s="1"/>
  <c r="F79" i="1"/>
  <c r="F80" i="1"/>
  <c r="F81" i="1"/>
  <c r="F82" i="1"/>
  <c r="F83" i="1"/>
  <c r="F84" i="1"/>
  <c r="F85" i="1"/>
  <c r="F88" i="1"/>
  <c r="F89" i="1"/>
  <c r="F93" i="1"/>
  <c r="F95" i="1"/>
  <c r="F96" i="1"/>
  <c r="F97" i="1"/>
  <c r="F98" i="1"/>
  <c r="F102" i="1"/>
  <c r="N102" i="1" s="1"/>
  <c r="O102" i="1" s="1"/>
  <c r="F103" i="1"/>
  <c r="F104" i="1"/>
  <c r="F105" i="1"/>
  <c r="F106" i="1"/>
  <c r="F107" i="1"/>
  <c r="F108" i="1"/>
  <c r="F109" i="1"/>
  <c r="F110" i="1"/>
  <c r="F111" i="1"/>
  <c r="F112" i="1"/>
  <c r="F113" i="1"/>
  <c r="F114" i="1"/>
  <c r="N114" i="1" s="1"/>
  <c r="O114" i="1" s="1"/>
  <c r="F115" i="1"/>
  <c r="F116" i="1"/>
  <c r="F117" i="1"/>
  <c r="F118" i="1"/>
  <c r="F119" i="1"/>
  <c r="F120" i="1"/>
  <c r="F121" i="1"/>
  <c r="F122" i="1"/>
  <c r="F123" i="1"/>
  <c r="F124" i="1"/>
  <c r="F125" i="1"/>
  <c r="N125" i="1" s="1"/>
  <c r="O125" i="1" s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6" i="1"/>
  <c r="F148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6" i="1"/>
  <c r="N166" i="1" s="1"/>
  <c r="O166" i="1" s="1"/>
  <c r="F168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3" i="1"/>
  <c r="F212" i="1"/>
  <c r="F213" i="1"/>
  <c r="F214" i="1"/>
  <c r="F215" i="1"/>
  <c r="F216" i="1"/>
  <c r="F217" i="1"/>
  <c r="F219" i="1"/>
  <c r="F220" i="1"/>
  <c r="F221" i="1"/>
  <c r="F222" i="1"/>
  <c r="F223" i="1"/>
  <c r="F224" i="1"/>
  <c r="F225" i="1"/>
  <c r="F226" i="1"/>
  <c r="N226" i="1" s="1"/>
  <c r="O226" i="1" s="1"/>
  <c r="F227" i="1"/>
  <c r="F228" i="1"/>
  <c r="F229" i="1"/>
  <c r="F230" i="1"/>
  <c r="F231" i="1"/>
  <c r="F232" i="1"/>
  <c r="F233" i="1"/>
  <c r="F234" i="1"/>
  <c r="F235" i="1"/>
  <c r="F236" i="1"/>
  <c r="F237" i="1"/>
  <c r="F239" i="1"/>
  <c r="F240" i="1"/>
  <c r="F241" i="1"/>
  <c r="F242" i="1"/>
  <c r="F243" i="1"/>
  <c r="F244" i="1"/>
  <c r="F245" i="1"/>
  <c r="F246" i="1"/>
  <c r="F247" i="1"/>
  <c r="F248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5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2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9" i="1"/>
  <c r="F2" i="1"/>
  <c r="N73" i="1" l="1"/>
  <c r="O73" i="1" s="1"/>
  <c r="N300" i="1"/>
  <c r="O300" i="1" s="1"/>
  <c r="N83" i="1"/>
  <c r="O83" i="1" s="1"/>
  <c r="N71" i="1"/>
  <c r="O71" i="1" s="1"/>
  <c r="N148" i="1"/>
  <c r="O148" i="1" s="1"/>
  <c r="N136" i="1"/>
  <c r="O136" i="1" s="1"/>
  <c r="N154" i="1"/>
  <c r="O154" i="1" s="1"/>
  <c r="N84" i="1"/>
  <c r="O84" i="1" s="1"/>
  <c r="N237" i="1"/>
  <c r="O237" i="1" s="1"/>
  <c r="N59" i="1"/>
  <c r="O59" i="1" s="1"/>
  <c r="N177" i="1"/>
  <c r="O177" i="1" s="1"/>
  <c r="N213" i="1"/>
  <c r="O213" i="1" s="1"/>
  <c r="N153" i="1"/>
  <c r="O153" i="1" s="1"/>
  <c r="N225" i="1"/>
  <c r="O225" i="1" s="1"/>
  <c r="N261" i="1"/>
  <c r="O261" i="1" s="1"/>
  <c r="N201" i="1"/>
  <c r="O201" i="1" s="1"/>
  <c r="N273" i="1"/>
  <c r="O273" i="1" s="1"/>
  <c r="N189" i="1"/>
  <c r="O189" i="1" s="1"/>
  <c r="N95" i="1"/>
  <c r="O95" i="1" s="1"/>
  <c r="N2" i="1"/>
  <c r="O2" i="1" s="1"/>
  <c r="N265" i="1"/>
  <c r="O265" i="1" s="1"/>
  <c r="N253" i="1"/>
  <c r="O253" i="1" s="1"/>
  <c r="N241" i="1"/>
  <c r="O241" i="1" s="1"/>
  <c r="N229" i="1"/>
  <c r="O229" i="1" s="1"/>
  <c r="N217" i="1"/>
  <c r="O217" i="1" s="1"/>
  <c r="N205" i="1"/>
  <c r="O205" i="1" s="1"/>
  <c r="N169" i="1"/>
  <c r="O169" i="1" s="1"/>
  <c r="N145" i="1"/>
  <c r="O145" i="1" s="1"/>
  <c r="N297" i="1"/>
  <c r="O297" i="1" s="1"/>
  <c r="N130" i="1"/>
  <c r="O130" i="1" s="1"/>
  <c r="N118" i="1"/>
  <c r="O118" i="1" s="1"/>
  <c r="N107" i="1"/>
  <c r="O107" i="1" s="1"/>
  <c r="N141" i="1"/>
  <c r="O141" i="1" s="1"/>
  <c r="N165" i="1"/>
  <c r="O165" i="1" s="1"/>
  <c r="N287" i="1"/>
  <c r="O287" i="1" s="1"/>
  <c r="N227" i="1"/>
  <c r="O227" i="1" s="1"/>
  <c r="N215" i="1"/>
  <c r="O215" i="1" s="1"/>
  <c r="N167" i="1"/>
  <c r="O167" i="1" s="1"/>
  <c r="N155" i="1"/>
  <c r="O155" i="1" s="1"/>
  <c r="N296" i="1"/>
  <c r="O296" i="1" s="1"/>
  <c r="N298" i="1"/>
  <c r="O298" i="1" s="1"/>
  <c r="N238" i="1"/>
  <c r="O238" i="1" s="1"/>
  <c r="N72" i="1"/>
  <c r="O72" i="1" s="1"/>
  <c r="N193" i="1"/>
  <c r="O193" i="1" s="1"/>
  <c r="N181" i="1"/>
  <c r="O181" i="1" s="1"/>
  <c r="N157" i="1"/>
  <c r="O157" i="1" s="1"/>
  <c r="N133" i="1"/>
  <c r="O133" i="1" s="1"/>
  <c r="N122" i="1"/>
  <c r="O122" i="1" s="1"/>
  <c r="N111" i="1"/>
  <c r="O111" i="1" s="1"/>
  <c r="N99" i="1"/>
  <c r="O99" i="1" s="1"/>
  <c r="N87" i="1"/>
  <c r="O87" i="1" s="1"/>
  <c r="N63" i="1"/>
  <c r="O63" i="1" s="1"/>
  <c r="N51" i="1"/>
  <c r="O51" i="1" s="1"/>
  <c r="N39" i="1"/>
  <c r="O39" i="1" s="1"/>
  <c r="N27" i="1"/>
  <c r="O27" i="1" s="1"/>
  <c r="N15" i="1"/>
  <c r="O15" i="1" s="1"/>
  <c r="N196" i="1"/>
  <c r="O196" i="1" s="1"/>
  <c r="N184" i="1"/>
  <c r="O184" i="1" s="1"/>
  <c r="N172" i="1"/>
  <c r="O172" i="1" s="1"/>
  <c r="N288" i="1"/>
  <c r="O288" i="1" s="1"/>
  <c r="N276" i="1"/>
  <c r="O276" i="1" s="1"/>
  <c r="N264" i="1"/>
  <c r="O264" i="1" s="1"/>
  <c r="N252" i="1"/>
  <c r="O252" i="1" s="1"/>
  <c r="N240" i="1"/>
  <c r="O240" i="1" s="1"/>
  <c r="N228" i="1"/>
  <c r="O228" i="1" s="1"/>
  <c r="N216" i="1"/>
  <c r="O216" i="1" s="1"/>
  <c r="N204" i="1"/>
  <c r="O204" i="1" s="1"/>
  <c r="N192" i="1"/>
  <c r="O192" i="1" s="1"/>
  <c r="N180" i="1"/>
  <c r="O180" i="1" s="1"/>
  <c r="N168" i="1"/>
  <c r="O168" i="1" s="1"/>
  <c r="N156" i="1"/>
  <c r="O156" i="1" s="1"/>
  <c r="N144" i="1"/>
  <c r="O144" i="1" s="1"/>
  <c r="N132" i="1"/>
  <c r="O132" i="1" s="1"/>
  <c r="N121" i="1"/>
  <c r="O121" i="1" s="1"/>
  <c r="N110" i="1"/>
  <c r="O110" i="1" s="1"/>
  <c r="N98" i="1"/>
  <c r="O98" i="1" s="1"/>
  <c r="N62" i="1"/>
  <c r="O62" i="1" s="1"/>
  <c r="N50" i="1"/>
  <c r="O50" i="1" s="1"/>
  <c r="N38" i="1"/>
  <c r="O38" i="1" s="1"/>
  <c r="N26" i="1"/>
  <c r="O26" i="1" s="1"/>
  <c r="N263" i="1"/>
  <c r="O263" i="1" s="1"/>
  <c r="N251" i="1"/>
  <c r="O251" i="1" s="1"/>
  <c r="N239" i="1"/>
  <c r="O239" i="1" s="1"/>
  <c r="N143" i="1"/>
  <c r="O143" i="1" s="1"/>
  <c r="N131" i="1"/>
  <c r="O131" i="1" s="1"/>
  <c r="N120" i="1"/>
  <c r="O120" i="1" s="1"/>
  <c r="N109" i="1"/>
  <c r="O109" i="1" s="1"/>
  <c r="N85" i="1"/>
  <c r="O85" i="1" s="1"/>
  <c r="N49" i="1"/>
  <c r="O49" i="1" s="1"/>
  <c r="N37" i="1"/>
  <c r="O37" i="1" s="1"/>
  <c r="N25" i="1"/>
  <c r="O25" i="1" s="1"/>
  <c r="N13" i="1"/>
  <c r="O13" i="1" s="1"/>
  <c r="N277" i="1"/>
  <c r="O277" i="1" s="1"/>
  <c r="N203" i="1"/>
  <c r="O203" i="1" s="1"/>
  <c r="N191" i="1"/>
  <c r="O191" i="1" s="1"/>
  <c r="N179" i="1"/>
  <c r="O179" i="1" s="1"/>
  <c r="N90" i="1"/>
  <c r="O90" i="1" s="1"/>
  <c r="N286" i="1"/>
  <c r="O286" i="1" s="1"/>
  <c r="N262" i="1"/>
  <c r="O262" i="1" s="1"/>
  <c r="N250" i="1"/>
  <c r="O250" i="1" s="1"/>
  <c r="N214" i="1"/>
  <c r="O214" i="1" s="1"/>
  <c r="N202" i="1"/>
  <c r="O202" i="1" s="1"/>
  <c r="N190" i="1"/>
  <c r="O190" i="1" s="1"/>
  <c r="N178" i="1"/>
  <c r="O178" i="1" s="1"/>
  <c r="N142" i="1"/>
  <c r="O142" i="1" s="1"/>
  <c r="N119" i="1"/>
  <c r="O119" i="1" s="1"/>
  <c r="N108" i="1"/>
  <c r="O108" i="1" s="1"/>
  <c r="N60" i="1"/>
  <c r="O60" i="1" s="1"/>
  <c r="N285" i="1"/>
  <c r="O285" i="1" s="1"/>
  <c r="N249" i="1"/>
  <c r="O249" i="1" s="1"/>
  <c r="N289" i="1"/>
  <c r="O289" i="1" s="1"/>
  <c r="N284" i="1"/>
  <c r="O284" i="1" s="1"/>
  <c r="N43" i="1"/>
  <c r="O43" i="1" s="1"/>
  <c r="N31" i="1"/>
  <c r="O31" i="1" s="1"/>
  <c r="N7" i="1"/>
  <c r="O7" i="1" s="1"/>
  <c r="N267" i="1"/>
  <c r="O267" i="1" s="1"/>
  <c r="N207" i="1"/>
  <c r="O207" i="1" s="1"/>
  <c r="N19" i="1"/>
  <c r="O19" i="1" s="1"/>
  <c r="N160" i="1"/>
  <c r="O160" i="1" s="1"/>
  <c r="N208" i="1"/>
  <c r="O208" i="1" s="1"/>
  <c r="N279" i="1"/>
  <c r="O279" i="1" s="1"/>
  <c r="N66" i="1"/>
  <c r="O66" i="1" s="1"/>
  <c r="N266" i="1"/>
  <c r="O266" i="1" s="1"/>
  <c r="N290" i="1"/>
  <c r="O290" i="1" s="1"/>
  <c r="N278" i="1"/>
  <c r="O278" i="1" s="1"/>
  <c r="N254" i="1"/>
  <c r="O254" i="1" s="1"/>
  <c r="N242" i="1"/>
  <c r="O242" i="1" s="1"/>
  <c r="N230" i="1"/>
  <c r="O230" i="1" s="1"/>
  <c r="N218" i="1"/>
  <c r="O218" i="1" s="1"/>
  <c r="N206" i="1"/>
  <c r="O206" i="1" s="1"/>
  <c r="N194" i="1"/>
  <c r="O194" i="1" s="1"/>
  <c r="N182" i="1"/>
  <c r="O182" i="1" s="1"/>
  <c r="N170" i="1"/>
  <c r="O170" i="1" s="1"/>
  <c r="N158" i="1"/>
  <c r="O158" i="1" s="1"/>
  <c r="N146" i="1"/>
  <c r="O146" i="1" s="1"/>
  <c r="N134" i="1"/>
  <c r="O134" i="1" s="1"/>
  <c r="N123" i="1"/>
  <c r="O123" i="1" s="1"/>
  <c r="N112" i="1"/>
  <c r="O112" i="1" s="1"/>
  <c r="N100" i="1"/>
  <c r="O100" i="1" s="1"/>
  <c r="N88" i="1"/>
  <c r="O88" i="1" s="1"/>
  <c r="N76" i="1"/>
  <c r="O76" i="1" s="1"/>
  <c r="N64" i="1"/>
  <c r="O64" i="1" s="1"/>
  <c r="N52" i="1"/>
  <c r="O52" i="1" s="1"/>
  <c r="N40" i="1"/>
  <c r="O40" i="1" s="1"/>
  <c r="N28" i="1"/>
  <c r="O28" i="1" s="1"/>
  <c r="N16" i="1"/>
  <c r="O16" i="1" s="1"/>
  <c r="N4" i="1"/>
  <c r="O4" i="1" s="1"/>
  <c r="N14" i="1"/>
  <c r="O14" i="1" s="1"/>
  <c r="N299" i="1"/>
  <c r="O299" i="1" s="1"/>
  <c r="N48" i="1"/>
  <c r="O48" i="1" s="1"/>
  <c r="N36" i="1"/>
  <c r="O36" i="1" s="1"/>
  <c r="N24" i="1"/>
  <c r="O24" i="1" s="1"/>
  <c r="N12" i="1"/>
  <c r="O12" i="1" s="1"/>
  <c r="N47" i="1"/>
  <c r="O47" i="1" s="1"/>
  <c r="N35" i="1"/>
  <c r="O35" i="1" s="1"/>
  <c r="N23" i="1"/>
  <c r="O23" i="1" s="1"/>
  <c r="N11" i="1"/>
  <c r="O11" i="1" s="1"/>
  <c r="N74" i="1"/>
  <c r="O74" i="1" s="1"/>
  <c r="N272" i="1"/>
  <c r="O272" i="1" s="1"/>
  <c r="N260" i="1"/>
  <c r="O260" i="1" s="1"/>
  <c r="N248" i="1"/>
  <c r="O248" i="1" s="1"/>
  <c r="N236" i="1"/>
  <c r="O236" i="1" s="1"/>
  <c r="N224" i="1"/>
  <c r="O224" i="1" s="1"/>
  <c r="N212" i="1"/>
  <c r="O212" i="1" s="1"/>
  <c r="N200" i="1"/>
  <c r="O200" i="1" s="1"/>
  <c r="N188" i="1"/>
  <c r="O188" i="1" s="1"/>
  <c r="N176" i="1"/>
  <c r="O176" i="1" s="1"/>
  <c r="N164" i="1"/>
  <c r="O164" i="1" s="1"/>
  <c r="N152" i="1"/>
  <c r="O152" i="1" s="1"/>
  <c r="N140" i="1"/>
  <c r="O140" i="1" s="1"/>
  <c r="N129" i="1"/>
  <c r="O129" i="1" s="1"/>
  <c r="N117" i="1"/>
  <c r="O117" i="1" s="1"/>
  <c r="N106" i="1"/>
  <c r="O106" i="1" s="1"/>
  <c r="N94" i="1"/>
  <c r="O94" i="1" s="1"/>
  <c r="N82" i="1"/>
  <c r="O82" i="1" s="1"/>
  <c r="N70" i="1"/>
  <c r="O70" i="1" s="1"/>
  <c r="N58" i="1"/>
  <c r="O58" i="1" s="1"/>
  <c r="N46" i="1"/>
  <c r="O46" i="1" s="1"/>
  <c r="N34" i="1"/>
  <c r="O34" i="1" s="1"/>
  <c r="N22" i="1"/>
  <c r="O22" i="1" s="1"/>
  <c r="N10" i="1"/>
  <c r="O10" i="1" s="1"/>
  <c r="N86" i="1"/>
  <c r="O86" i="1" s="1"/>
  <c r="N295" i="1"/>
  <c r="O295" i="1" s="1"/>
  <c r="N283" i="1"/>
  <c r="O283" i="1" s="1"/>
  <c r="N271" i="1"/>
  <c r="O271" i="1" s="1"/>
  <c r="N259" i="1"/>
  <c r="O259" i="1" s="1"/>
  <c r="N247" i="1"/>
  <c r="O247" i="1" s="1"/>
  <c r="N235" i="1"/>
  <c r="O235" i="1" s="1"/>
  <c r="N223" i="1"/>
  <c r="O223" i="1" s="1"/>
  <c r="N211" i="1"/>
  <c r="O211" i="1" s="1"/>
  <c r="N199" i="1"/>
  <c r="O199" i="1" s="1"/>
  <c r="N187" i="1"/>
  <c r="O187" i="1" s="1"/>
  <c r="N175" i="1"/>
  <c r="O175" i="1" s="1"/>
  <c r="N163" i="1"/>
  <c r="O163" i="1" s="1"/>
  <c r="N151" i="1"/>
  <c r="O151" i="1" s="1"/>
  <c r="N139" i="1"/>
  <c r="O139" i="1" s="1"/>
  <c r="N128" i="1"/>
  <c r="O128" i="1" s="1"/>
  <c r="N116" i="1"/>
  <c r="O116" i="1" s="1"/>
  <c r="N105" i="1"/>
  <c r="O105" i="1" s="1"/>
  <c r="N93" i="1"/>
  <c r="O93" i="1" s="1"/>
  <c r="N81" i="1"/>
  <c r="O81" i="1" s="1"/>
  <c r="N69" i="1"/>
  <c r="O69" i="1" s="1"/>
  <c r="N57" i="1"/>
  <c r="O57" i="1" s="1"/>
  <c r="N45" i="1"/>
  <c r="O45" i="1" s="1"/>
  <c r="N33" i="1"/>
  <c r="O33" i="1" s="1"/>
  <c r="N21" i="1"/>
  <c r="O21" i="1" s="1"/>
  <c r="N9" i="1"/>
  <c r="O9" i="1" s="1"/>
  <c r="N294" i="1"/>
  <c r="O294" i="1" s="1"/>
  <c r="N282" i="1"/>
  <c r="O282" i="1" s="1"/>
  <c r="N270" i="1"/>
  <c r="O270" i="1" s="1"/>
  <c r="N258" i="1"/>
  <c r="O258" i="1" s="1"/>
  <c r="N246" i="1"/>
  <c r="O246" i="1" s="1"/>
  <c r="N234" i="1"/>
  <c r="O234" i="1" s="1"/>
  <c r="N222" i="1"/>
  <c r="O222" i="1" s="1"/>
  <c r="N210" i="1"/>
  <c r="O210" i="1" s="1"/>
  <c r="N198" i="1"/>
  <c r="O198" i="1" s="1"/>
  <c r="N186" i="1"/>
  <c r="O186" i="1" s="1"/>
  <c r="N174" i="1"/>
  <c r="O174" i="1" s="1"/>
  <c r="N162" i="1"/>
  <c r="O162" i="1" s="1"/>
  <c r="N150" i="1"/>
  <c r="O150" i="1" s="1"/>
  <c r="N138" i="1"/>
  <c r="O138" i="1" s="1"/>
  <c r="N127" i="1"/>
  <c r="O127" i="1" s="1"/>
  <c r="N104" i="1"/>
  <c r="O104" i="1" s="1"/>
  <c r="N92" i="1"/>
  <c r="O92" i="1" s="1"/>
  <c r="N80" i="1"/>
  <c r="O80" i="1" s="1"/>
  <c r="N68" i="1"/>
  <c r="O68" i="1" s="1"/>
  <c r="N56" i="1"/>
  <c r="O56" i="1" s="1"/>
  <c r="N44" i="1"/>
  <c r="O44" i="1" s="1"/>
  <c r="N32" i="1"/>
  <c r="O32" i="1" s="1"/>
  <c r="N20" i="1"/>
  <c r="O20" i="1" s="1"/>
  <c r="N8" i="1"/>
  <c r="O8" i="1" s="1"/>
  <c r="N275" i="1"/>
  <c r="O275" i="1" s="1"/>
  <c r="N97" i="1"/>
  <c r="O97" i="1" s="1"/>
  <c r="N61" i="1"/>
  <c r="O61" i="1" s="1"/>
  <c r="N293" i="1"/>
  <c r="O293" i="1" s="1"/>
  <c r="N281" i="1"/>
  <c r="O281" i="1" s="1"/>
  <c r="N269" i="1"/>
  <c r="O269" i="1" s="1"/>
  <c r="N257" i="1"/>
  <c r="O257" i="1" s="1"/>
  <c r="N245" i="1"/>
  <c r="O245" i="1" s="1"/>
  <c r="N233" i="1"/>
  <c r="O233" i="1" s="1"/>
  <c r="N221" i="1"/>
  <c r="O221" i="1" s="1"/>
  <c r="N209" i="1"/>
  <c r="O209" i="1" s="1"/>
  <c r="N197" i="1"/>
  <c r="O197" i="1" s="1"/>
  <c r="N185" i="1"/>
  <c r="O185" i="1" s="1"/>
  <c r="N173" i="1"/>
  <c r="O173" i="1" s="1"/>
  <c r="N161" i="1"/>
  <c r="O161" i="1" s="1"/>
  <c r="N149" i="1"/>
  <c r="O149" i="1" s="1"/>
  <c r="N137" i="1"/>
  <c r="O137" i="1" s="1"/>
  <c r="N126" i="1"/>
  <c r="O126" i="1" s="1"/>
  <c r="N115" i="1"/>
  <c r="O115" i="1" s="1"/>
  <c r="N103" i="1"/>
  <c r="O103" i="1" s="1"/>
  <c r="N91" i="1"/>
  <c r="O91" i="1" s="1"/>
  <c r="N79" i="1"/>
  <c r="O79" i="1" s="1"/>
  <c r="N67" i="1"/>
  <c r="O67" i="1" s="1"/>
  <c r="N55" i="1"/>
  <c r="O55" i="1" s="1"/>
  <c r="N75" i="1"/>
  <c r="O75" i="1" s="1"/>
  <c r="N274" i="1"/>
  <c r="O274" i="1" s="1"/>
  <c r="N96" i="1"/>
  <c r="O96" i="1" s="1"/>
  <c r="N292" i="1"/>
  <c r="O292" i="1" s="1"/>
  <c r="N280" i="1"/>
  <c r="O280" i="1" s="1"/>
  <c r="N268" i="1"/>
  <c r="O268" i="1" s="1"/>
  <c r="N256" i="1"/>
  <c r="O256" i="1" s="1"/>
  <c r="N244" i="1"/>
  <c r="O244" i="1" s="1"/>
  <c r="N232" i="1"/>
  <c r="O232" i="1" s="1"/>
  <c r="N220" i="1"/>
  <c r="O220" i="1" s="1"/>
  <c r="N54" i="1"/>
  <c r="O54" i="1" s="1"/>
  <c r="N42" i="1"/>
  <c r="O42" i="1" s="1"/>
  <c r="N30" i="1"/>
  <c r="O30" i="1" s="1"/>
  <c r="N18" i="1"/>
  <c r="O18" i="1" s="1"/>
  <c r="N6" i="1"/>
  <c r="O6" i="1" s="1"/>
  <c r="N3" i="1"/>
  <c r="O3" i="1" s="1"/>
  <c r="N291" i="1"/>
  <c r="O291" i="1" s="1"/>
  <c r="N255" i="1"/>
  <c r="O255" i="1" s="1"/>
  <c r="N243" i="1"/>
  <c r="O243" i="1" s="1"/>
  <c r="N231" i="1"/>
  <c r="O231" i="1" s="1"/>
  <c r="N219" i="1"/>
  <c r="O219" i="1" s="1"/>
  <c r="N195" i="1"/>
  <c r="O195" i="1" s="1"/>
  <c r="N183" i="1"/>
  <c r="O183" i="1" s="1"/>
  <c r="N171" i="1"/>
  <c r="O171" i="1" s="1"/>
  <c r="N159" i="1"/>
  <c r="O159" i="1" s="1"/>
  <c r="N147" i="1"/>
  <c r="O147" i="1" s="1"/>
  <c r="N135" i="1"/>
  <c r="O135" i="1" s="1"/>
  <c r="N124" i="1"/>
  <c r="O124" i="1" s="1"/>
  <c r="N113" i="1"/>
  <c r="O113" i="1" s="1"/>
  <c r="N101" i="1"/>
  <c r="O101" i="1" s="1"/>
  <c r="N89" i="1"/>
  <c r="O89" i="1" s="1"/>
  <c r="N77" i="1"/>
  <c r="O77" i="1" s="1"/>
  <c r="N65" i="1"/>
  <c r="O65" i="1" s="1"/>
  <c r="N53" i="1"/>
  <c r="O53" i="1" s="1"/>
  <c r="N41" i="1"/>
  <c r="O41" i="1" s="1"/>
  <c r="N29" i="1"/>
  <c r="O29" i="1" s="1"/>
  <c r="N17" i="1"/>
  <c r="O17" i="1" s="1"/>
  <c r="N5" i="1"/>
  <c r="O5" i="1" s="1"/>
  <c r="G285" i="1" l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20" i="1"/>
</calcChain>
</file>

<file path=xl/sharedStrings.xml><?xml version="1.0" encoding="utf-8"?>
<sst xmlns="http://schemas.openxmlformats.org/spreadsheetml/2006/main" count="1661" uniqueCount="425">
  <si>
    <t>Ресурс</t>
  </si>
  <si>
    <t>Ссылка</t>
  </si>
  <si>
    <t>Наименование</t>
  </si>
  <si>
    <t>Мощность</t>
  </si>
  <si>
    <t>Комментарий</t>
  </si>
  <si>
    <t>https://b2b.warm-on.ru/catalog_all/category?manufacturer%5B%5D=7832&amp;price=0%3B23765&amp;mins=0&amp;maxs=23765&amp;area=0.2%3B30.9&amp;area-mins=0.2&amp;area-maxs=30.9&amp;id=464</t>
  </si>
  <si>
    <t>Русское тепло</t>
  </si>
  <si>
    <t>https://b2b.warm-on.ru/catalog_all/category?manufacturer%5B%5D=6110&amp;price=2704%3B23765&amp;mins=2704&amp;maxs=23765&amp;area=0.2%3B30.9&amp;area-mins=0.2&amp;area-maxs=30.9&amp;id=464</t>
  </si>
  <si>
    <t>One Key Electro</t>
  </si>
  <si>
    <t>https://www.stnmoscow.ru/catalog/elektricheskiy-teplyy-pol/kabelnyy-pol-na-matakh/</t>
  </si>
  <si>
    <t>СТН</t>
  </si>
  <si>
    <t>https://polnomer1.ru/product/tsp/</t>
  </si>
  <si>
    <t>Пол номер 1 (150 Вт)</t>
  </si>
  <si>
    <t>Пол номер 1 (200 Вт)</t>
  </si>
  <si>
    <t>https://polnomer1.ru/product/tsp-200/</t>
  </si>
  <si>
    <t>https://www.teploluxe.ru/bytovye_resheniya/elektricheskiy/nagrevatelnye-maty/product/teplolyuks-tropix-mnn-nagrevatelnyy-mat-dlya-teplogo-pola/</t>
  </si>
  <si>
    <t>Теплолюкс Tropix</t>
  </si>
  <si>
    <t>Warmstad</t>
  </si>
  <si>
    <t>https://www.teploluxe.ru/bytovye_resheniya/elektricheskiy/nagrevatelnye-maty/product/wsm-nagrevatelnyy-mat-warmstad/</t>
  </si>
  <si>
    <t>ProfiMat</t>
  </si>
  <si>
    <t>https://www.teploluxe.ru/bytovye_resheniya/elektricheskiy/nagrevatelnye-maty/product/teplolyuks-profimat-nagrevatelnyy-mat-dlya-teplogo-pola/</t>
  </si>
  <si>
    <t>https://gsgold.ru/product/mat-gs/</t>
  </si>
  <si>
    <t>ЗОЛОТОЕ СЕЧЕНИЕ</t>
  </si>
  <si>
    <t>https://www.nunicho.com/teplyy-pol-pod-plitku</t>
  </si>
  <si>
    <t>NUNICHO (150 Вт)</t>
  </si>
  <si>
    <t>https://www.nunicho.com/teplyy-pol-pod-plitku-200w</t>
  </si>
  <si>
    <t>NUNICHO (200 Вт)</t>
  </si>
  <si>
    <t>https://chtk.ru/production/nagrevatel'nyj_mat/dvuzhilnyie_150_vt_m/nagrevatelniy_mat_pod_pilty_elekticheskiy</t>
  </si>
  <si>
    <t>ЧТК (150 Вт)</t>
  </si>
  <si>
    <t>https://chtk.ru/production/nagrevatel'nyj_mat/dvuzhilnyie_160_vt_m/mnd_0,5_80</t>
  </si>
  <si>
    <t>ЧТК (160 Вт)</t>
  </si>
  <si>
    <t>https://spyheat.ru/maty-tyoplogo-pola-klassik-150-vt-m-bez-termostata/</t>
  </si>
  <si>
    <t>SpyHeat "Классик" 150 Вт/м²</t>
  </si>
  <si>
    <t>https://spyheat.ru/maty-tyoplogo-pola-ekonom-160-vt-m/?sku=2835</t>
  </si>
  <si>
    <t>Spy Heat "Эконом" 160 Вт/м²</t>
  </si>
  <si>
    <t>https://spyheat.ru/maty-tyoplogo-pola-praktik-180-vt-m-bez-termostata/</t>
  </si>
  <si>
    <t>Spy Heat "Практик" 180 Вт/м²</t>
  </si>
  <si>
    <t>https://eastec.ru/teplyy-pol/kabelnyj-teplyj-pol/komplekt-teplogo-pola-na-setke-eastec-ecm-1-0</t>
  </si>
  <si>
    <t>EASTEC</t>
  </si>
  <si>
    <t>https://grandeks.ru/catalog/teplyy_pol/nagrevatelnye_maty/nagrevatelnye_maty_grandeks_150_vt_kv_m/</t>
  </si>
  <si>
    <t>https://grandeks.ru/catalog/teplyy_pol/nagrevatelnye_maty/nagrevatelnye_maty_grandeks_prime_160_vt_kv_m/</t>
  </si>
  <si>
    <t>https://grandeks.ru/catalog/teplyy_pol/nagrevatelnye_maty/nagrevatelnye_maty_matrix_150_vt_kv_m_1/</t>
  </si>
  <si>
    <t>https://grandeks.ru/catalog/teplyy_pol/nagrevatelnye_maty/nagrevatelnye_maty_genesis_180_vt_kv_m/</t>
  </si>
  <si>
    <t>Grandeks</t>
  </si>
  <si>
    <t>https://grei-ka.ru/catalog/elektricheskiy_teplyy_pol_nagrevatelnye_maty/nagrevatelnye_maty_150_vtm2/</t>
  </si>
  <si>
    <t>Грейка</t>
  </si>
  <si>
    <t>Бренд</t>
  </si>
  <si>
    <t>Мат нагревательный "Русское тепло" РТ-320-2,00</t>
  </si>
  <si>
    <t>https://b2b.warm-on.ru/mat-nagrevatel-nyj-russkoe-teplo-rt-320-2-00</t>
  </si>
  <si>
    <t>Мощность, Вт/м2</t>
  </si>
  <si>
    <t>Площадь, м2</t>
  </si>
  <si>
    <t>Мат нагревательный "Русское тепло" РТ-240-1,50</t>
  </si>
  <si>
    <t>Цена со скидкой</t>
  </si>
  <si>
    <t>Цена без скидки</t>
  </si>
  <si>
    <t>Мат нагревательный "Русское тепло" РТ-80-0,50</t>
  </si>
  <si>
    <t>Мат нагревательный "Русское тепло" РТ-800-5,00</t>
  </si>
  <si>
    <t>Мат нагревательный "Русское тепло" РТ-480-3,00</t>
  </si>
  <si>
    <t>Мат нагревательный "Русское тепло" РТ-1120-7,00</t>
  </si>
  <si>
    <t>Мат нагревательный "Русское тепло" РТ-560-3,50</t>
  </si>
  <si>
    <t>Мат нагревательный "Русское тепло" РТ-160-1,00</t>
  </si>
  <si>
    <t>Мат нагревательный "Русское тепло" РТ-720-4,50</t>
  </si>
  <si>
    <t>Мат нагревательный "Русское тепло" РТ-2240-14,00</t>
  </si>
  <si>
    <t>Мат нагревательный "Русское тепло" РТ-960-6,00</t>
  </si>
  <si>
    <t>Мат нагревательный "Русское тепло" РТ-1280-8,00</t>
  </si>
  <si>
    <t>Мат нагревательный "Русское тепло" РТ-640-4,00</t>
  </si>
  <si>
    <t>Мат нагревательный "Русское тепло" РТ-1920-12,00</t>
  </si>
  <si>
    <t>Мат нагревательный "Русское тепло" РТ-400-2,50</t>
  </si>
  <si>
    <t>Мат нагревательный "Русское тепло" РТ-960-6,00 c Терморегулятор РТ-05 в комплекте</t>
  </si>
  <si>
    <t>Мат нагревательный "Русское тепло" РТ-1600-10,00</t>
  </si>
  <si>
    <t>Мат нагревательный "Русское тепло" РТ-320-2,00 c Терморегулятор РТ-05 в комплекте</t>
  </si>
  <si>
    <t>Мат нагревательный "Русское тепло" РТ-640-4,00 c Терморегулятор РТ-05 в комплекте</t>
  </si>
  <si>
    <t>Мат нагревательный "Русское тепло" РТ-800-5,00 c Терморегулятор РТ-05 в комплекте</t>
  </si>
  <si>
    <t>Мат нагревательный "Русское тепло" РТ-480-3,00 c Терморегулятор РТ-05 в комплекте</t>
  </si>
  <si>
    <t>Мат нагревательный "Русское тепло" РТ-160-1,00 c Терморегулятор РТ-05 в комплекте</t>
  </si>
  <si>
    <t>https://b2b.warm-on.ru/mat-nagrevatel-nyj-russkoe-teplo-rt-240-1-50</t>
  </si>
  <si>
    <t>https://b2b.warm-on.ru/mat-nagrevatel-nyj-russkoe-teplo-rt-80-0-50</t>
  </si>
  <si>
    <t>https://b2b.warm-on.ru/mat-nagrevatel-nyj-russkoe-teplo-rt-800-5-00</t>
  </si>
  <si>
    <t>https://b2b.warm-on.ru/mat-nagrevatel-nyj-russkoe-teplo-rt-480-3-00</t>
  </si>
  <si>
    <t>https://b2b.warm-on.ru/mat-nagrevatel-nyj-russkoe-teplo-rt-1120-7-00</t>
  </si>
  <si>
    <t>https://b2b.warm-on.ru/mat-nagrevatel-nyj-russkoe-teplo-rt-560-3-50</t>
  </si>
  <si>
    <t>https://b2b.warm-on.ru/mat-nagrevatel-nyj-russkoe-teplo-rt-160-1-00</t>
  </si>
  <si>
    <t>https://b2b.warm-on.ru/mat-nagrevatel-nyj-russkoe-teplo-rt-720-4-50</t>
  </si>
  <si>
    <t>https://b2b.warm-on.ru/mat-nagrevatel-nyj-russkoe-teplo-rt-2240-14-00</t>
  </si>
  <si>
    <t>https://b2b.warm-on.ru/mat-nagrevatel-nyj-russkoe-teplo-rt-960-6-00</t>
  </si>
  <si>
    <t>https://b2b.warm-on.ru/mat-nagrevatel-nyj-russkoe-teplo-rt-1280-8-00</t>
  </si>
  <si>
    <t>https://b2b.warm-on.ru/mat-nagrevatel-nyj-russkoe-teplo-rt-640-4-00</t>
  </si>
  <si>
    <t>https://b2b.warm-on.ru/mat-nagrevatel-nyj-russkoe-teplo-rt-1920-12-00</t>
  </si>
  <si>
    <t>https://b2b.warm-on.ru/mat-nagrevatel-nyj-russkoe-teplo-rt-400-2-50</t>
  </si>
  <si>
    <t>https://b2b.warm-on.ru/mat-nagrevatel-nyj-russkoe-teplo-rt-960-6-1</t>
  </si>
  <si>
    <t>https://b2b.warm-on.ru/mat-nagrevatel-nyj-russkoe-teplo-rt-1600-10-00</t>
  </si>
  <si>
    <t>https://b2b.warm-on.ru/mat-nagrevatel-nyj-russkoe-teplo-rt-320-2-1</t>
  </si>
  <si>
    <t>https://b2b.warm-on.ru/mat-nagrevatel-nyj-russkoe-teplo-rt-640-4-1</t>
  </si>
  <si>
    <t>https://b2b.warm-on.ru/mat-nagrevatel-nyj-russkoe-teplo-rt-800-5-1</t>
  </si>
  <si>
    <t>https://b2b.warm-on.ru/mat-nagrevatel-nyj-russkoe-teplo-rt-480-3-1</t>
  </si>
  <si>
    <t>https://b2b.warm-on.ru/mat-nagrevatel-nyj-russkoe-teplo-rt-160-1-1</t>
  </si>
  <si>
    <t>Warn-on</t>
  </si>
  <si>
    <t>Категория</t>
  </si>
  <si>
    <t>Особенности</t>
  </si>
  <si>
    <t>ТР</t>
  </si>
  <si>
    <t>Мат нагревательный "OneKeyElectro" OKE-1500-10,00</t>
  </si>
  <si>
    <t>Мат нагревательный "OneKeyElectro" OKE-675-4,50</t>
  </si>
  <si>
    <t>Мат нагревательный "OneKeyElectro" OKE-375-2,50</t>
  </si>
  <si>
    <t>Мат нагревательный "OneKeyElectro" OKE-1050-7,00</t>
  </si>
  <si>
    <t>Мат нагревательный "OneKeyElectro" OKE-525-3,50</t>
  </si>
  <si>
    <t>OneKeyElectro Нагреват. мат 2ж 8,00 кв. м 1200Вт</t>
  </si>
  <si>
    <t>Мат нагревательный "OneKeyElectro" OKE-300-2,00</t>
  </si>
  <si>
    <t>Мат нагревательный "OneKeyElectro" OKE-900-6,00</t>
  </si>
  <si>
    <t>Мат нагревательный "OneKeyElectro" OKE-450-3,00</t>
  </si>
  <si>
    <t>Мат нагревательный "OneKeyElectro" OKE-1200-8,00</t>
  </si>
  <si>
    <t>Мат нагревательный "OneKeyElectro" OKE-600-4,00</t>
  </si>
  <si>
    <t>OneKeyElectro Нагреват. мат 2ж 10,00 кв. м 1500Вт</t>
  </si>
  <si>
    <t>Мат нагревательный "OneKeyElectro" OKE-1800-12,00</t>
  </si>
  <si>
    <t>Мат нагревательный "OneKeyElectro" OKE-750-5,00</t>
  </si>
  <si>
    <t>https://b2b.warm-on.ru/mat-nagrevatel-nyj-onekeyelectro-oke-375-2-50</t>
  </si>
  <si>
    <t>https://b2b.warm-on.ru/mat-nagrevatel-nyj-onekeyelectro-oke-1050-7-00</t>
  </si>
  <si>
    <t>https://b2b.warm-on.ru/mat-nagrevatel-nyj-onekeyelectro-oke-525-3-50</t>
  </si>
  <si>
    <t>https://b2b.warm-on.ru/onekeyelectro-nagrevat-mat-2zh-8-00-kv-m-1200vt</t>
  </si>
  <si>
    <t>https://b2b.warm-on.ru/mat-nagrevatel-nyj-onekeyelectro-oke-1500-10-00</t>
  </si>
  <si>
    <t>https://b2b.warm-on.ru/mat-nagrevatel-nyj-onekeyelectro-oke-675-4-50</t>
  </si>
  <si>
    <t>https://b2b.warm-on.ru/mat-nagrevatel-nyj-onekeyelectro-oke-300-2-00</t>
  </si>
  <si>
    <t>https://b2b.warm-on.ru/mat-nagrevatel-nyj-onekeyelectro-oke-900-6-00</t>
  </si>
  <si>
    <t>https://b2b.warm-on.ru/mat-nagrevatel-nyj-onekeyelectro-oke-450-3-00</t>
  </si>
  <si>
    <t>https://b2b.warm-on.ru/mat-nagrevatel-nyj-onekeyelectro-oke-1200-8-00</t>
  </si>
  <si>
    <t>https://b2b.warm-on.ru/mat-nagrevatel-nyj-onekeyelectro-oke-600-4-00</t>
  </si>
  <si>
    <t>https://b2b.warm-on.ru/onekeyelectro-nagrevat-mat-2zh-10-00-kv-m-1500vt</t>
  </si>
  <si>
    <t>https://b2b.warm-on.ru/mat-nagrevatel-nyj-onekeyelectro-oke-1800-12-00</t>
  </si>
  <si>
    <t>https://b2b.warm-on.ru/mat-nagrevatel-nyj-onekeyelectro-oke-750-5-00</t>
  </si>
  <si>
    <t>Русское тепло (с ТР)</t>
  </si>
  <si>
    <t>OKE</t>
  </si>
  <si>
    <t>2ж</t>
  </si>
  <si>
    <t>Теплый пол №1</t>
  </si>
  <si>
    <t>Нагревательный мат «ТЁПЛЫЙ ПОЛ №1» 200 Вт/м²</t>
  </si>
  <si>
    <t>Нагревательный мат «ТЁПЛЫЙ ПОЛ №1» 150 Вт/м²</t>
  </si>
  <si>
    <t>Теплый пол №1 150</t>
  </si>
  <si>
    <t>Теплый пол №1 200</t>
  </si>
  <si>
    <t>Теплолюкс</t>
  </si>
  <si>
    <t>Теплолюкс Tropix 0,5 м2</t>
  </si>
  <si>
    <t>Теплолюкс Tropix 1 м2</t>
  </si>
  <si>
    <t>Теплолюкс Tropix 1,5 м2</t>
  </si>
  <si>
    <t>Теплолюкс Tropix 2 м2</t>
  </si>
  <si>
    <t>Теплолюкс Tropix 2,5 м2</t>
  </si>
  <si>
    <t>Теплолюкс Tropix 3 м2</t>
  </si>
  <si>
    <t>Теплолюкс Tropix 3,5 м2</t>
  </si>
  <si>
    <t>Теплолюкс Tropix 4 м2</t>
  </si>
  <si>
    <t>Теплолюкс Tropix 4,5 м2</t>
  </si>
  <si>
    <t>Теплолюкс Tropix 5 м2</t>
  </si>
  <si>
    <t>Теплолюкс Tropix 6 м2</t>
  </si>
  <si>
    <t>Теплолюкс Tropix 7 м2</t>
  </si>
  <si>
    <t>Теплолюкс Tropix 8 м2</t>
  </si>
  <si>
    <t>Теплолюкс Tropix 10 м2</t>
  </si>
  <si>
    <t>Теплолюкс Tropix 12 м2</t>
  </si>
  <si>
    <t>Теплолюкс Tropix 14 м2</t>
  </si>
  <si>
    <t>https://www.teploluxe.ru/bytovye_resheniya/elektricheskiy/nagrevatelnye-maty/product/wsm-100-vt-0-65-kv-m-nagrevatelnyy-mat-warmstad/</t>
  </si>
  <si>
    <t>Warmstad 0,65 м2</t>
  </si>
  <si>
    <t>Warmstad 1,2 м2</t>
  </si>
  <si>
    <t>Warmstad 1,5 м2</t>
  </si>
  <si>
    <t>Warmstad 2 м2</t>
  </si>
  <si>
    <t>Warmstad 2,7 м2</t>
  </si>
  <si>
    <t>Warmstad 3,2 м2</t>
  </si>
  <si>
    <t>Warmstad 3,85 м2</t>
  </si>
  <si>
    <t>Warmstad 4,5 м2</t>
  </si>
  <si>
    <t>Warmstad 5,25 м2</t>
  </si>
  <si>
    <t>Warmstad 6 м2</t>
  </si>
  <si>
    <t>Warmstad 7 м2</t>
  </si>
  <si>
    <t>Warmstad 8 м2</t>
  </si>
  <si>
    <t>Warmstad 9 м2</t>
  </si>
  <si>
    <t>Warmstad 10,2 м2</t>
  </si>
  <si>
    <t>Warmstad 12,5 м2</t>
  </si>
  <si>
    <t>Warmstad 14,5 м2</t>
  </si>
  <si>
    <t>ProfiMat 1 м2</t>
  </si>
  <si>
    <t>ProfiMat 1,5 м2</t>
  </si>
  <si>
    <t>ProfiMat 2 м2</t>
  </si>
  <si>
    <t>ProfiMat 2,5 м2</t>
  </si>
  <si>
    <t>ProfiMat 3 м2</t>
  </si>
  <si>
    <t>ProfiMat 3,5 м2</t>
  </si>
  <si>
    <t>ProfiMat 4 м2</t>
  </si>
  <si>
    <t>ProfiMat 5 м2</t>
  </si>
  <si>
    <t>ProfiMat 6 м2</t>
  </si>
  <si>
    <t>ProfiMat 7 м2</t>
  </si>
  <si>
    <t>ProfiMat 8 м2</t>
  </si>
  <si>
    <t>ProfiMat 9 м2</t>
  </si>
  <si>
    <t>ProfiMat 10 м2</t>
  </si>
  <si>
    <t>ProfiMat 12 м2</t>
  </si>
  <si>
    <t>Нагревательный мат «ЗОЛОТОЕ СЕЧЕНИЕ»</t>
  </si>
  <si>
    <t>https://chtk.ru/production/nagrevatel'nyj_mat/dvuzhilnyie_150_vt_m/mnd_1,0_150</t>
  </si>
  <si>
    <t>https://chtk.ru/production/nagrevatel'nyj_mat/dvuzhilnyie_150_vt_m/mnd_1,5_225</t>
  </si>
  <si>
    <t>https://chtk.ru/production/nagrevatel'nyj_mat/dvuzhilnyie_150_vt_m/mnd_2,0_300</t>
  </si>
  <si>
    <t>https://chtk.ru/production/nagrevatel'nyj_mat/dvuzhilnyie_150_vt_m/mnd_2,5_375</t>
  </si>
  <si>
    <t>https://chtk.ru/production/nagrevatel'nyj_mat/dvuzhilnyie_150_vt_m/mnd_3,0_450</t>
  </si>
  <si>
    <t>https://chtk.ru/production/nagrevatel'nyj_mat/dvuzhilnyie_150_vt_m/mnd_4,0_600</t>
  </si>
  <si>
    <t>https://chtk.ru/production/nagrevatel'nyj_mat/dvuzhilnyie_150_vt_m/mnd_5,0_750</t>
  </si>
  <si>
    <t>https://chtk.ru/production/nagrevatel'nyj_mat/dvuzhilnyie_150_vt_m/mnd_6,0_900</t>
  </si>
  <si>
    <t>https://chtk.ru/production/nagrevatel'nyj_mat/dvuzhilnyie_150_vt_m/mnd_7,0_1050</t>
  </si>
  <si>
    <t>https://chtk.ru/production/nagrevatel'nyj_mat/dvuzhilnyie_150_vt_m/mnd_8,0_1200</t>
  </si>
  <si>
    <t>https://chtk.ru/production/nagrevatel'nyj_mat/dvuzhilnyie_150_vt_m/mnd_9,0_1350</t>
  </si>
  <si>
    <t>https://chtk.ru/production/nagrevatel'nyj_mat/dvuzhilnyie_150_vt_m/mnd_10,0_1500</t>
  </si>
  <si>
    <t>https://chtk.ru/production/nagrevatel'nyj_mat/dvuzhilnyie_150_vt_m/mnd_12,0_1800</t>
  </si>
  <si>
    <t>https://chtk.ru/production/nagrevatel'nyj_mat/dvuzhilnyie_150_vt_m/mnd_14,0_2100</t>
  </si>
  <si>
    <t>МНД-0,5-75</t>
  </si>
  <si>
    <t>МНД-1,0-150</t>
  </si>
  <si>
    <t>МНД-1,5-225</t>
  </si>
  <si>
    <t>МНД-2,0-300</t>
  </si>
  <si>
    <t>МНД-2,5-375</t>
  </si>
  <si>
    <t>МНД-3,0-450</t>
  </si>
  <si>
    <t>МНД-3,5-525</t>
  </si>
  <si>
    <t>МНД-4,0-600</t>
  </si>
  <si>
    <t>МНД-5,0-750</t>
  </si>
  <si>
    <t>МНД-6,0-900</t>
  </si>
  <si>
    <t>МНД-7,0-1050</t>
  </si>
  <si>
    <t>МНД-8,0-1200</t>
  </si>
  <si>
    <t>МНД-9,0-1350</t>
  </si>
  <si>
    <t>МНД-10,0-1500</t>
  </si>
  <si>
    <t>МНД-11,0-1650</t>
  </si>
  <si>
    <t>МНД-12,0-1800</t>
  </si>
  <si>
    <t>МНД-13,0-1950</t>
  </si>
  <si>
    <t>МНД-14,0-2100</t>
  </si>
  <si>
    <t>МНД-15,0-2250</t>
  </si>
  <si>
    <t>https://chtk.ru/production/nagrevatel'nyj_mat/dvuzhilnyie_150_vt_m/mnd_3,5_525</t>
  </si>
  <si>
    <t>https://chtk.ru/production/nagrevatel'nyj_mat/dvuzhilnyie_150_vt_m/mnd_11,0_1650</t>
  </si>
  <si>
    <t>https://chtk.ru/production/nagrevatel'nyj_mat/dvuzhilnyie_150_vt_m/mnd_13,0_1950</t>
  </si>
  <si>
    <t>https://chtk.ru/production/nagrevatel'nyj_mat/dvuzhilnyie_150_vt_m/mnd_15,0_2250</t>
  </si>
  <si>
    <t>ЧТК 150</t>
  </si>
  <si>
    <t>ЧТК</t>
  </si>
  <si>
    <t>МНД-0,5-80</t>
  </si>
  <si>
    <t>МНД-1,0-160</t>
  </si>
  <si>
    <t>МНД-1,5-240</t>
  </si>
  <si>
    <t>МНД-2,0-320</t>
  </si>
  <si>
    <t>МНД-2,5-400</t>
  </si>
  <si>
    <t>МНД-3,0-480</t>
  </si>
  <si>
    <t>МНД-3,5-560</t>
  </si>
  <si>
    <t>МНД-4,0-640</t>
  </si>
  <si>
    <t>МНД-4,5-720</t>
  </si>
  <si>
    <t>МНД-5,0-800</t>
  </si>
  <si>
    <t>МНД-6,0-960</t>
  </si>
  <si>
    <t>МНД-7,0-1120</t>
  </si>
  <si>
    <t>МНД-8,0-1280</t>
  </si>
  <si>
    <t>МНД-9,0-1440</t>
  </si>
  <si>
    <t>МНД-10,0-1600</t>
  </si>
  <si>
    <t>МНД-11,0-1760</t>
  </si>
  <si>
    <t>МНД-12,0-1920</t>
  </si>
  <si>
    <t>МНД-13,0-2080</t>
  </si>
  <si>
    <t>МНД-14,0-2240</t>
  </si>
  <si>
    <t>МНД-15,0-2400</t>
  </si>
  <si>
    <t>https://chtk.ru/production/nagrevatel'nyj_mat/dvuzhilnyie_160_vt_m/mnd_1,0_160</t>
  </si>
  <si>
    <t>https://chtk.ru/production/nagrevatel'nyj_mat/dvuzhilnyie_160_vt_m/mnd_1,5_240</t>
  </si>
  <si>
    <t>https://chtk.ru/production/nagrevatel'nyj_mat/dvuzhilnyie_160_vt_m/mnd_2,0_320</t>
  </si>
  <si>
    <t>https://chtk.ru/production/nagrevatel'nyj_mat/dvuzhilnyie_160_vt_m/mnd_2,5_400</t>
  </si>
  <si>
    <t>https://chtk.ru/production/nagrevatel'nyj_mat/dvuzhilnyie_160_vt_m/mnd_3,0_480</t>
  </si>
  <si>
    <t>https://chtk.ru/production/nagrevatel'nyj_mat/dvuzhilnyie_160_vt_m/mnd_3,5_560</t>
  </si>
  <si>
    <t>https://chtk.ru/production/nagrevatel'nyj_mat/dvuzhilnyie_160_vt_m/mnd_4,0_640</t>
  </si>
  <si>
    <t>https://chtk.ru/production/nagrevatel'nyj_mat/dvuzhilnyie_160_vt_m/mnd_4,5_720</t>
  </si>
  <si>
    <t>https://chtk.ru/production/nagrevatel'nyj_mat/dvuzhilnyie_160_vt_m/mnd_5,0_800</t>
  </si>
  <si>
    <t>https://chtk.ru/production/nagrevatel'nyj_mat/dvuzhilnyie_160_vt_m/mnd_5,5_960</t>
  </si>
  <si>
    <t>https://chtk.ru/production/nagrevatel'nyj_mat/dvuzhilnyie_160_vt_m/mnd_6,0_960</t>
  </si>
  <si>
    <t>https://chtk.ru/production/nagrevatel'nyj_mat/dvuzhilnyie_160_vt_m/mnd_10,0_1600</t>
  </si>
  <si>
    <t>https://chtk.ru/production/nagrevatel'nyj_mat/dvuzhilnyie_160_vt_m/mnd_7,0_1120</t>
  </si>
  <si>
    <t>https://chtk.ru/production/nagrevatel'nyj_mat/dvuzhilnyie_160_vt_m/mnd_8,0_1280</t>
  </si>
  <si>
    <t>https://chtk.ru/production/nagrevatel'nyj_mat/dvuzhilnyie_160_vt_m/mnd_9,0_1440</t>
  </si>
  <si>
    <t>https://chtk.ru/production/nagrevatel'nyj_mat/dvuzhilnyie_160_vt_m/mnd_11,0_1760</t>
  </si>
  <si>
    <t>https://chtk.ru/production/nagrevatel'nyj_mat/dvuzhilnyie_160_vt_m/mnd_12,0_1920</t>
  </si>
  <si>
    <t>https://chtk.ru/production/nagrevatel'nyj_mat/dvuzhilnyie_160_vt_m/mnd_13,0_2080</t>
  </si>
  <si>
    <t>https://chtk.ru/production/nagrevatel'nyj_mat/dvuzhilnyie_160_vt_m/mnd_14,0_2240</t>
  </si>
  <si>
    <t>ЧТК 160</t>
  </si>
  <si>
    <t>Маты тёплого пола "Классик" 150 Вт/м²</t>
  </si>
  <si>
    <t>SpyHeat</t>
  </si>
  <si>
    <t>Маты тёплого пола "Эконом" 160 Вт/м²</t>
  </si>
  <si>
    <t>Маты тёплого пола "Практик" 180 Вт/м²</t>
  </si>
  <si>
    <t>SpyHeat "Эконом" 160 Вт/м²</t>
  </si>
  <si>
    <t>SpyHeat "Практик" 180 Вт/м²</t>
  </si>
  <si>
    <t>https://eastec.ru/teplyy-pol/kabelnyj-teplyj-pol/komplekt-teplogo-pola-na-setke-eastec-ecm-0-5</t>
  </si>
  <si>
    <t>https://eastec.ru/teplyy-pol/kabelnyj-teplyj-pol/komplekt-teplogo-pola-na-setke-eastec-ecm-1-5</t>
  </si>
  <si>
    <t>https://eastec.ru/teplyy-pol/kabelnyj-teplyj-pol/komplekt-teplogo-pola-na-setke-eastec-ecm-2-0</t>
  </si>
  <si>
    <t>https://eastec.ru/teplyy-pol/kabelnyj-teplyj-pol/komplekt-teplogo-pola-na-setke-eastec-ecm-2-5</t>
  </si>
  <si>
    <t>https://eastec.ru/teplyy-pol/kabelnyj-teplyj-pol/komplekt-teplogo-pola-na-setke-eastec-ecm-3-0</t>
  </si>
  <si>
    <t>https://eastec.ru/teplyy-pol/kabelnyj-teplyj-pol/komplekt-teplogo-pola-na-setke-eastec-ecm-3-5</t>
  </si>
  <si>
    <t>https://eastec.ru/teplyy-pol/kabelnyj-teplyj-pol/komplekt-teplogo-pola-na-setke-eastec-ecm-4-0</t>
  </si>
  <si>
    <t>https://eastec.ru/teplyy-pol/kabelnyj-teplyj-pol/komplekt-teplogo-pola-na-setke-eastec-ecm-5-0</t>
  </si>
  <si>
    <t>https://eastec.ru/teplyy-pol/kabelnyj-teplyj-pol/komplekt-teplogo-pola-na-setke-eastec-ecm-6-0</t>
  </si>
  <si>
    <t>https://eastec.ru/teplyy-pol/kabelnyj-teplyj-pol/komplekt-teplogo-pola-na-setke-eastec-ecm-7-0</t>
  </si>
  <si>
    <t>https://eastec.ru/teplyy-pol/kabelnyj-teplyj-pol/komplekt-teplogo-pola-na-setke-eastec-ecm-8-0</t>
  </si>
  <si>
    <t>https://eastec.ru/teplyy-pol/kabelnyj-teplyj-pol/komplekt-teplogo-pola-na-setke-eastec-ecm-10-0</t>
  </si>
  <si>
    <t>https://eastec.ru/teplyy-pol/kabelnyj-teplyj-pol/komplekt-teplogo-pola-na-setke-eastec-ecm-12-0</t>
  </si>
  <si>
    <t>Система мат двухжильный Grandeks G2 - 03,5 / 525</t>
  </si>
  <si>
    <t>Система мат двухжильный Grandeks G2 - 09,0 / 1350</t>
  </si>
  <si>
    <t>Система мат двухжильный Grandeks G2 - 08,0 / 1200</t>
  </si>
  <si>
    <t>Система мат двухжильный Grandeks G2 - 07,0 / 1000</t>
  </si>
  <si>
    <t>Система мат двухжильный Grandeks G2 - 06,0 / 900</t>
  </si>
  <si>
    <t>Система мат двухжильный Grandeks G2 - 05,0 / 750</t>
  </si>
  <si>
    <t>Система мат двухжильный Grandeks G2 - 04,0 / 600</t>
  </si>
  <si>
    <t>Система мат двухжильный Grandeks G2 - 03,0 / 450</t>
  </si>
  <si>
    <t>Система мат двухжильный Grandeks G2 - 02,5 / 360</t>
  </si>
  <si>
    <t>Система мат двухжильный Grandeks G2 - 02,0 / 300</t>
  </si>
  <si>
    <t>Система мат двухжильный Grandeks G2 - 10,0 / 1500</t>
  </si>
  <si>
    <t>Система мат двухжильный Grandeks G2 - 01,5 / 225</t>
  </si>
  <si>
    <t>Система мат двухжильный Grandeks G2 - 13,0 / 1950</t>
  </si>
  <si>
    <t>Система мат двухжильный Grandeks G2 - 12,0 / 1800</t>
  </si>
  <si>
    <t>Система мат двухжильный Grandeks G2 - 01,0 / 150</t>
  </si>
  <si>
    <t>Система мат двухжильный Grandeks G2 - 00,5 / 75</t>
  </si>
  <si>
    <t>Grandeks 150</t>
  </si>
  <si>
    <t>Система мат двухжильный GRANDEKS prime - 13,0 / 2080</t>
  </si>
  <si>
    <t>Система мат двухжильный GRANDEKS prime - 12,0 / 1920</t>
  </si>
  <si>
    <t>Система мат двухжильный GRANDEKS prime - 11,0 / 1760</t>
  </si>
  <si>
    <t>Система мат двухжильный GRANDEKS prime - 10,0 / 1600</t>
  </si>
  <si>
    <t>Система мат двухжильный GRANDEKS prime - 09,0 / 1440</t>
  </si>
  <si>
    <t>Система мат двухжильный GRANDEKS prime - 08,0 / 1280</t>
  </si>
  <si>
    <t>Система мат двухжильный GRANDEKS prime - 07,0 / 1120</t>
  </si>
  <si>
    <t>Система мат двухжильный GRANDEKS prime - 06,0 / 960</t>
  </si>
  <si>
    <t>Система мат двухжильный GRANDEKS prime - 05,0 / 800</t>
  </si>
  <si>
    <t>Система мат двухжильный GRANDEKS prime - 04,0 / 640</t>
  </si>
  <si>
    <t>Система мат двухжильный GRANDEKS prime - 03,5 / 560</t>
  </si>
  <si>
    <t>Система мат двухжильный GRANDEKS prime - 03,0 / 480</t>
  </si>
  <si>
    <t>Система мат двухжильный GRANDEKS prime - 02,5 / 400</t>
  </si>
  <si>
    <t>Система мат двухжильный GRANDEKS prime - 02,0 / 320</t>
  </si>
  <si>
    <t>Система мат двухжильный GRANDEKS prime - 01,5 / 240</t>
  </si>
  <si>
    <t>Система мат двухжильный GRANDEKS prime - 01,0 / 160</t>
  </si>
  <si>
    <t>Система мат двухжильный GRANDEKS prime - 00,5 / 80</t>
  </si>
  <si>
    <t>Grandeks 160</t>
  </si>
  <si>
    <t>Система мат двухжильный MATRIX - 15,0 / 2250</t>
  </si>
  <si>
    <t>Система мат двухжильный MATRIX - 13,0 / 1950</t>
  </si>
  <si>
    <t>Система мат двухжильный MATRIX - 12,0 / 1800</t>
  </si>
  <si>
    <t>Система мат двухжильный MATRIX - 11,0 / 1650</t>
  </si>
  <si>
    <t>Система мат двухжильный MATRIX - 10,0 / 1500</t>
  </si>
  <si>
    <t>Система мат двухжильный MATRIX - 09,0 / 1350</t>
  </si>
  <si>
    <t>Система мат двухжильный MATRIX - 08,0 / 1200</t>
  </si>
  <si>
    <t>Система мат двухжильный MATRIX - 07,0 / 1000</t>
  </si>
  <si>
    <t>Система мат двухжильный MATRIX - 06,0 / 900</t>
  </si>
  <si>
    <t>Система мат двухжильный MATRIX - 05,0 / 750</t>
  </si>
  <si>
    <t>Система мат двухжильный MATRIX - 04,0 / 600</t>
  </si>
  <si>
    <t>Система мат двухжильный MATRIX - 03,5 / 525</t>
  </si>
  <si>
    <t>Система мат двухжильный MATRIX - 03,0 / 450</t>
  </si>
  <si>
    <t>Система мат двухжильный MATRIX - 02,5 / 360</t>
  </si>
  <si>
    <t>Система мат двухжильный MATRIX - 02,0 / 300</t>
  </si>
  <si>
    <t>Система мат двухжильный MATRIX - 01,5 / 225</t>
  </si>
  <si>
    <t>Система мат двухжильный MATRIX - 01,0 / 150</t>
  </si>
  <si>
    <t>Система мат двухжильный MATRIX - 00,5 / 75</t>
  </si>
  <si>
    <t>Grandeks Matrix 150</t>
  </si>
  <si>
    <t>Система мат двухжильный Genesis - 13,0 / 2340</t>
  </si>
  <si>
    <t>Система мат двухжильный Genesis - 12,0 / 2160</t>
  </si>
  <si>
    <t>Система мат двухжильный Genesis - 11,0 / 1980</t>
  </si>
  <si>
    <t>Система мат двухжильный Genesis - 10,0 / 1800</t>
  </si>
  <si>
    <t>Система мат двухжильный Genesis - 09,0 / 1620</t>
  </si>
  <si>
    <t>Система мат двухжильный Genesis - 08,0 / 1440</t>
  </si>
  <si>
    <t>Система мат двухжильный Genesis - 07,0 / 1260</t>
  </si>
  <si>
    <t>Система мат двухжильный Genesis - 05,0 / 900</t>
  </si>
  <si>
    <t>Система мат двухжильный Genesis - 04,0 / 720</t>
  </si>
  <si>
    <t>Система мат двухжильный Genesis - 03,5 / 630</t>
  </si>
  <si>
    <t>Система мат двухжильный Genesis - 03,0 / 540</t>
  </si>
  <si>
    <t>Система мат двухжильный Genesis - 02,5 / 450</t>
  </si>
  <si>
    <t>Система мат двухжильный Genesis - 02,0 / 360</t>
  </si>
  <si>
    <t>Система мат двухжильный Genesis - 01,5 / 270</t>
  </si>
  <si>
    <t>Система мат двухжильный Genesis - 01,0 / 180</t>
  </si>
  <si>
    <t>Система мат двухжильный Genesis - 06,0 / 1080</t>
  </si>
  <si>
    <t>Grandeks Genesis 180</t>
  </si>
  <si>
    <t>КМ-75-0,5.010</t>
  </si>
  <si>
    <t>КМ-150-1.010</t>
  </si>
  <si>
    <t>КМ-225-1,5.010</t>
  </si>
  <si>
    <t>КМ-300-2.010</t>
  </si>
  <si>
    <t>КМ-375-2,5.010</t>
  </si>
  <si>
    <t>КМ-450-3.010</t>
  </si>
  <si>
    <t>КМ-525-3,5.010</t>
  </si>
  <si>
    <t>КМ-600-4.010</t>
  </si>
  <si>
    <t>КМ-675-4,5.010</t>
  </si>
  <si>
    <t>КМ-750-5.010</t>
  </si>
  <si>
    <t>КМ-900-6.010</t>
  </si>
  <si>
    <t>КМ-1050-7.010</t>
  </si>
  <si>
    <t>КМ-1200-8.010</t>
  </si>
  <si>
    <t>КМ-1350-9.010</t>
  </si>
  <si>
    <t>КМ-1500-10.010</t>
  </si>
  <si>
    <t>КМ-1800-12.010</t>
  </si>
  <si>
    <t>КМ-2100-14.010</t>
  </si>
  <si>
    <t>КМ-2400-16.010</t>
  </si>
  <si>
    <t>КМ-2700-18.010</t>
  </si>
  <si>
    <t>code_ap</t>
  </si>
  <si>
    <t>subcategory</t>
  </si>
  <si>
    <t>КМ</t>
  </si>
  <si>
    <t>accounting_price</t>
  </si>
  <si>
    <t>КМ-75-0,5.0.010</t>
  </si>
  <si>
    <t>КМ-150-1.0.010</t>
  </si>
  <si>
    <t>КМ-225-1,5.0.010</t>
  </si>
  <si>
    <t>КМ-300-2.0.010</t>
  </si>
  <si>
    <t>КМ-375-2,5.0.010</t>
  </si>
  <si>
    <t>КМ-450-3.0.010</t>
  </si>
  <si>
    <t>КМ-525-3,5.0.010</t>
  </si>
  <si>
    <t>КМ-600-4.0.010</t>
  </si>
  <si>
    <t>КМ-750-5.0.010</t>
  </si>
  <si>
    <t>КМ-900-6.0.010</t>
  </si>
  <si>
    <t>КМ-1050-7.0.010</t>
  </si>
  <si>
    <t>КМ-1200-8.0.010</t>
  </si>
  <si>
    <t>КМ-1350-9.0.010</t>
  </si>
  <si>
    <t>КМ-1500-10.0.010</t>
  </si>
  <si>
    <t>КМ-1800-12.0.010</t>
  </si>
  <si>
    <t>КМ Light</t>
  </si>
  <si>
    <t>КМ Plus</t>
  </si>
  <si>
    <t>КМ plus-200-1.010</t>
  </si>
  <si>
    <t>КМ plus-300-1,5.010</t>
  </si>
  <si>
    <t>КМ plus-400-2.010</t>
  </si>
  <si>
    <t>КМ plus-500-2,5.010</t>
  </si>
  <si>
    <t>КМ plus-600-3.010</t>
  </si>
  <si>
    <t>КМ plus-700-3,5.010</t>
  </si>
  <si>
    <t>КМ plus-800-4.010</t>
  </si>
  <si>
    <t>КМ plus-900-4,5.010</t>
  </si>
  <si>
    <t>КМ plus-1000-5.010</t>
  </si>
  <si>
    <t>КМ plus-1200-6.010</t>
  </si>
  <si>
    <t>КМ plus-1400-7.010</t>
  </si>
  <si>
    <t>КМ plus-1600-8.010</t>
  </si>
  <si>
    <t>КМ plus-1800-9.010</t>
  </si>
  <si>
    <t>КМ plus-2000-10.010</t>
  </si>
  <si>
    <t>КМ plus-2400-12.010</t>
  </si>
  <si>
    <t>square</t>
  </si>
  <si>
    <t>Площадь (аналог)</t>
  </si>
  <si>
    <t>Площадь</t>
  </si>
  <si>
    <t>Аналог</t>
  </si>
  <si>
    <t>Аналог СТН</t>
  </si>
  <si>
    <t>Категория аналога СТН</t>
  </si>
  <si>
    <t>Сцепка</t>
  </si>
  <si>
    <t>РРЦ аналога СТН</t>
  </si>
  <si>
    <t>Названия столбцов</t>
  </si>
  <si>
    <t>Названия строк</t>
  </si>
  <si>
    <t xml:space="preserve"> Цена без скидки</t>
  </si>
  <si>
    <t xml:space="preserve"> %</t>
  </si>
  <si>
    <t>Анализ цен конкурентов на их сайтах на 14.06.2024</t>
  </si>
  <si>
    <t>Д2 конкурента</t>
  </si>
  <si>
    <t>Д2 аналога СТН</t>
  </si>
  <si>
    <t xml:space="preserve"> % (Д2)</t>
  </si>
  <si>
    <t xml:space="preserve"> Д2 конкурента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</si>
</sst>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\ _₽_-;\-* #,##0\ _₽_-;_-* &quot;-&quot;??\ _₽_-;_-@_-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9"/>
      <color rgb="FF555555"/>
      <name val="Arial"/>
      <family val="2"/>
      <charset val="204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1"/>
    <xf numFmtId="0" fontId="0" fillId="2" borderId="0" xfId="0" applyFill="1"/>
    <xf numFmtId="0" fontId="0" fillId="0" borderId="0" xfId="0" applyFill="1"/>
    <xf numFmtId="0" fontId="2" fillId="0" borderId="0" xfId="1" applyFill="1"/>
    <xf numFmtId="0" fontId="1" fillId="0" borderId="0" xfId="0" applyFont="1"/>
    <xf numFmtId="0" fontId="3" fillId="0" borderId="0" xfId="0" applyFont="1"/>
    <xf numFmtId="0" fontId="0" fillId="3" borderId="0" xfId="0" applyFill="1"/>
    <xf numFmtId="9" fontId="0" fillId="0" borderId="0" xfId="0" applyNumberFormat="1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4" borderId="0" xfId="0" applyFill="1"/>
    <xf numFmtId="164" fontId="0" fillId="0" borderId="0" xfId="0" applyNumberFormat="1"/>
    <xf numFmtId="0" fontId="3" fillId="4" borderId="0" xfId="0" applyFont="1" applyFill="1" applyAlignment="1">
      <alignment horizontal="center" vertical="center" wrapText="1"/>
    </xf>
    <xf numFmtId="0" fontId="0" fillId="0" borderId="0" xfId="0" applyNumberFormat="1"/>
    <xf numFmtId="9" fontId="1" fillId="0" borderId="0" xfId="0" applyNumberFormat="1" applyFont="1"/>
  </cellXfs>
  <cellStyles count="2">
    <cellStyle name="Гиперссылка" xfId="1" builtinId="8"/>
    <cellStyle name="Обычный" xfId="0" builtinId="0"/>
  </cellStyles>
  <dxfs count="22">
    <dxf>
      <numFmt numFmtId="13" formatCode="0%"/>
    </dxf>
    <dxf>
      <font>
        <b/>
      </font>
    </dxf>
    <dxf>
      <numFmt numFmtId="13" formatCode="0%"/>
    </dxf>
    <dxf>
      <font>
        <b/>
      </font>
    </dxf>
    <dxf>
      <font>
        <b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numFmt numFmtId="13" formatCode="0%"/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numFmt numFmtId="13" formatCode="0%"/>
    </dxf>
    <dxf>
      <numFmt numFmtId="164" formatCode="_-* #,##0\ _₽_-;\-* #,##0\ _₽_-;_-* &quot;-&quot;??\ _₽_-;_-@_-"/>
    </dxf>
    <dxf>
      <numFmt numFmtId="165" formatCode="_-* #,##0.0\ _₽_-;\-* #,##0.0\ _₽_-;_-* &quot;-&quot;??\ _₽_-;_-@_-"/>
    </dxf>
    <dxf>
      <numFmt numFmtId="35" formatCode="_-* #,##0.00\ _₽_-;\-* #,##0.00\ _₽_-;_-* &quot;-&quot;??\ _₽_-;_-@_-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95794</xdr:colOff>
      <xdr:row>0</xdr:row>
      <xdr:rowOff>89264</xdr:rowOff>
    </xdr:from>
    <xdr:to>
      <xdr:col>2</xdr:col>
      <xdr:colOff>694508</xdr:colOff>
      <xdr:row>1</xdr:row>
      <xdr:rowOff>555172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Категория аналога СТН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атегория аналога СТ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6737" y="89264"/>
              <a:ext cx="1828800" cy="9339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113211</xdr:colOff>
      <xdr:row>7</xdr:row>
      <xdr:rowOff>33746</xdr:rowOff>
    </xdr:from>
    <xdr:to>
      <xdr:col>0</xdr:col>
      <xdr:colOff>1942011</xdr:colOff>
      <xdr:row>20</xdr:row>
      <xdr:rowOff>94978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Бренд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Брен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211" y="2047603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125185</xdr:colOff>
      <xdr:row>20</xdr:row>
      <xdr:rowOff>121920</xdr:rowOff>
    </xdr:from>
    <xdr:to>
      <xdr:col>0</xdr:col>
      <xdr:colOff>1953985</xdr:colOff>
      <xdr:row>33</xdr:row>
      <xdr:rowOff>183152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Ресурс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есурс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185" y="45415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95794</xdr:colOff>
      <xdr:row>0</xdr:row>
      <xdr:rowOff>89264</xdr:rowOff>
    </xdr:from>
    <xdr:to>
      <xdr:col>2</xdr:col>
      <xdr:colOff>176348</xdr:colOff>
      <xdr:row>1</xdr:row>
      <xdr:rowOff>555172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Категория аналога СТН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атегория аналога СТН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3535" y="89264"/>
              <a:ext cx="1837637" cy="9410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120831</xdr:colOff>
      <xdr:row>1</xdr:row>
      <xdr:rowOff>559526</xdr:rowOff>
    </xdr:from>
    <xdr:to>
      <xdr:col>0</xdr:col>
      <xdr:colOff>1949631</xdr:colOff>
      <xdr:row>15</xdr:row>
      <xdr:rowOff>3538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Бренд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Бренд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831" y="1034655"/>
              <a:ext cx="1828800" cy="23934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125185</xdr:colOff>
      <xdr:row>15</xdr:row>
      <xdr:rowOff>45720</xdr:rowOff>
    </xdr:from>
    <xdr:to>
      <xdr:col>0</xdr:col>
      <xdr:colOff>1953985</xdr:colOff>
      <xdr:row>28</xdr:row>
      <xdr:rowOff>109723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Ресурс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есурс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185" y="3470238"/>
              <a:ext cx="1828800" cy="239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95794</xdr:colOff>
      <xdr:row>0</xdr:row>
      <xdr:rowOff>89264</xdr:rowOff>
    </xdr:from>
    <xdr:to>
      <xdr:col>2</xdr:col>
      <xdr:colOff>694508</xdr:colOff>
      <xdr:row>1</xdr:row>
      <xdr:rowOff>555172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Категория аналога СТН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атегория аналога СТН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6737" y="89264"/>
              <a:ext cx="1828800" cy="9339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113211</xdr:colOff>
      <xdr:row>7</xdr:row>
      <xdr:rowOff>33746</xdr:rowOff>
    </xdr:from>
    <xdr:to>
      <xdr:col>0</xdr:col>
      <xdr:colOff>1942011</xdr:colOff>
      <xdr:row>20</xdr:row>
      <xdr:rowOff>94978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Бренд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Бренд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211" y="2047603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125185</xdr:colOff>
      <xdr:row>20</xdr:row>
      <xdr:rowOff>121920</xdr:rowOff>
    </xdr:from>
    <xdr:to>
      <xdr:col>0</xdr:col>
      <xdr:colOff>1953985</xdr:colOff>
      <xdr:row>33</xdr:row>
      <xdr:rowOff>183152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Ресурс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есурс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185" y="45415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teB002@outlook.com" refreshedDate="45460.404571412037" createdVersion="6" refreshedVersion="6" minRefreshableVersion="3" recordCount="299">
  <cacheSource type="worksheet">
    <worksheetSource ref="A1:O300" sheet="Data"/>
  </cacheSource>
  <cacheFields count="15">
    <cacheField name="Бренд" numFmtId="0">
      <sharedItems count="20">
        <s v="2ж"/>
        <s v="OKE"/>
        <s v="Русское тепло"/>
        <s v="Русское тепло (с ТР)"/>
        <s v="Теплый пол №1 150"/>
        <s v="Теплый пол №1 200"/>
        <s v="Теплолюкс Tropix"/>
        <s v="Warmstad"/>
        <s v="ProfiMat"/>
        <s v="ЗОЛОТОЕ СЕЧЕНИЕ"/>
        <s v="ЧТК 150"/>
        <s v="ЧТК 160"/>
        <s v="SpyHeat &quot;Классик&quot; 150 Вт/м²"/>
        <s v="SpyHeat &quot;Эконом&quot; 160 Вт/м²"/>
        <s v="SpyHeat &quot;Практик&quot; 180 Вт/м²"/>
        <s v="EASTEC"/>
        <s v="Grandeks 150"/>
        <s v="Grandeks 160"/>
        <s v="Grandeks Matrix 150"/>
        <s v="Grandeks Genesis 180"/>
      </sharedItems>
    </cacheField>
    <cacheField name="Ресурс" numFmtId="0">
      <sharedItems count="8">
        <s v="Warn-on"/>
        <s v="Теплый пол №1"/>
        <s v="Теплолюкс"/>
        <s v="ЗОЛОТОЕ СЕЧЕНИЕ"/>
        <s v="ЧТК"/>
        <s v="SpyHeat"/>
        <s v="EASTEC"/>
        <s v="Grandeks"/>
      </sharedItems>
    </cacheField>
    <cacheField name="Ссылка" numFmtId="0">
      <sharedItems containsBlank="1"/>
    </cacheField>
    <cacheField name="Наименование" numFmtId="0">
      <sharedItems/>
    </cacheField>
    <cacheField name="Площадь, м2" numFmtId="0">
      <sharedItems containsSemiMixedTypes="0" containsString="0" containsNumber="1" minValue="0.5" maxValue="16"/>
    </cacheField>
    <cacheField name="Площадь (аналог)" numFmtId="0">
      <sharedItems containsSemiMixedTypes="0" containsString="0" containsNumber="1" minValue="0.5" maxValue="16" count="18">
        <n v="8"/>
        <n v="10"/>
        <n v="2"/>
        <n v="2.5"/>
        <n v="3"/>
        <n v="3.5"/>
        <n v="4"/>
        <n v="4.5"/>
        <n v="5"/>
        <n v="6"/>
        <n v="7"/>
        <n v="12"/>
        <n v="0.5"/>
        <n v="1"/>
        <n v="1.5"/>
        <n v="14"/>
        <n v="9"/>
        <n v="16"/>
      </sharedItems>
    </cacheField>
    <cacheField name="Мощность" numFmtId="0">
      <sharedItems containsSemiMixedTypes="0" containsString="0" containsNumber="1" minValue="75" maxValue="2400"/>
    </cacheField>
    <cacheField name="Мощность, Вт/м2" numFmtId="0">
      <sharedItems containsSemiMixedTypes="0" containsString="0" containsNumber="1" containsInteger="1" minValue="150" maxValue="200"/>
    </cacheField>
    <cacheField name="Особенности" numFmtId="0">
      <sharedItems containsBlank="1"/>
    </cacheField>
    <cacheField name="Цена со скидкой" numFmtId="0">
      <sharedItems containsSemiMixedTypes="0" containsString="0" containsNumber="1" minValue="1690" maxValue="34934"/>
    </cacheField>
    <cacheField name="Цена без скидки" numFmtId="0">
      <sharedItems containsSemiMixedTypes="0" containsString="0" containsNumber="1" minValue="1690" maxValue="37382"/>
    </cacheField>
    <cacheField name="Категория аналога СТН" numFmtId="0">
      <sharedItems count="2">
        <s v="КМ"/>
        <s v="КМ Plus"/>
      </sharedItems>
    </cacheField>
    <cacheField name="Аналог СТН" numFmtId="0">
      <sharedItems count="34">
        <s v="КМ-1200-8.010"/>
        <s v="КМ-1500-10.010"/>
        <s v="КМ-300-2.010"/>
        <s v="КМ-375-2,5.010"/>
        <s v="КМ-450-3.010"/>
        <s v="КМ-525-3,5.010"/>
        <s v="КМ-600-4.010"/>
        <s v="КМ-675-4,5.010"/>
        <s v="КМ-750-5.010"/>
        <s v="КМ-900-6.010"/>
        <s v="КМ-1050-7.010"/>
        <s v="КМ-1800-12.010"/>
        <s v="КМ-75-0,5.010"/>
        <s v="КМ-150-1.010"/>
        <s v="КМ-225-1,5.010"/>
        <s v="КМ-2100-14.010"/>
        <s v="КМ-1350-9.010"/>
        <s v="КМ plus-200-1.010"/>
        <s v="КМ plus-300-1,5.010"/>
        <s v="КМ plus-400-2.010"/>
        <s v="КМ plus-500-2,5.010"/>
        <s v="КМ plus-600-3.010"/>
        <s v="КМ plus-700-3,5.010"/>
        <s v="КМ plus-800-4.010"/>
        <s v="КМ plus-1000-5.010"/>
        <s v="КМ plus-1200-6.010"/>
        <s v="КМ plus-1400-7.010"/>
        <s v="КМ plus-1600-8.010"/>
        <s v="КМ plus-2000-10.010"/>
        <s v="КМ plus-2400-12.010"/>
        <s v="КМ plus-1800-9.010"/>
        <s v="КМ plus-900-4,5.010"/>
        <s v="КМ-2400-16.010"/>
        <e v="#N/A" u="1"/>
      </sharedItems>
    </cacheField>
    <cacheField name="РРЦ аналога СТН" numFmtId="0">
      <sharedItems containsSemiMixedTypes="0" containsString="0" containsNumber="1" minValue="1945" maxValue="32192.400000000001" count="33">
        <n v="8870"/>
        <n v="10500"/>
        <n v="3380"/>
        <n v="3890"/>
        <n v="4540"/>
        <n v="5175"/>
        <n v="5495"/>
        <n v="5825"/>
        <n v="6740"/>
        <n v="7365"/>
        <n v="8020"/>
        <n v="12210"/>
        <n v="1945"/>
        <n v="2260"/>
        <n v="2800"/>
        <n v="14635"/>
        <n v="10055"/>
        <n v="7812"/>
        <n v="8620.7999999999993"/>
        <n v="10375.200000000001"/>
        <n v="11635.2"/>
        <n v="12931.2"/>
        <n v="14228.4"/>
        <n v="15626.4"/>
        <n v="17641.2"/>
        <n v="19876.8"/>
        <n v="22035.599999999999"/>
        <n v="23821.200000000001"/>
        <n v="29402.400000000001"/>
        <n v="32192.400000000001"/>
        <n v="26545.200000000001"/>
        <n v="16296"/>
        <n v="16320"/>
      </sharedItems>
    </cacheField>
    <cacheField name="%" numFmtId="0" formula="'Цена без скидки'/'РРЦ аналога СТН'-1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oteB002@outlook.com" refreshedDate="45460.410783564817" createdVersion="6" refreshedVersion="6" minRefreshableVersion="3" recordCount="299">
  <cacheSource type="worksheet">
    <worksheetSource ref="A1:P300" sheet="Data"/>
  </cacheSource>
  <cacheFields count="18">
    <cacheField name="Бренд" numFmtId="0">
      <sharedItems count="20">
        <s v="2ж"/>
        <s v="OKE"/>
        <s v="Русское тепло"/>
        <s v="Русское тепло (с ТР)"/>
        <s v="Теплый пол №1 150"/>
        <s v="Теплый пол №1 200"/>
        <s v="Теплолюкс Tropix"/>
        <s v="Warmstad"/>
        <s v="ProfiMat"/>
        <s v="ЗОЛОТОЕ СЕЧЕНИЕ"/>
        <s v="ЧТК 150"/>
        <s v="ЧТК 160"/>
        <s v="SpyHeat &quot;Классик&quot; 150 Вт/м²"/>
        <s v="SpyHeat &quot;Эконом&quot; 160 Вт/м²"/>
        <s v="SpyHeat &quot;Практик&quot; 180 Вт/м²"/>
        <s v="EASTEC"/>
        <s v="Grandeks 150"/>
        <s v="Grandeks 160"/>
        <s v="Grandeks Matrix 150"/>
        <s v="Grandeks Genesis 180"/>
      </sharedItems>
    </cacheField>
    <cacheField name="Ресурс" numFmtId="0">
      <sharedItems count="8">
        <s v="Warn-on"/>
        <s v="Теплый пол №1"/>
        <s v="Теплолюкс"/>
        <s v="ЗОЛОТОЕ СЕЧЕНИЕ"/>
        <s v="ЧТК"/>
        <s v="SpyHeat"/>
        <s v="EASTEC"/>
        <s v="Grandeks"/>
      </sharedItems>
    </cacheField>
    <cacheField name="Ссылка" numFmtId="0">
      <sharedItems containsBlank="1"/>
    </cacheField>
    <cacheField name="Наименование" numFmtId="0">
      <sharedItems/>
    </cacheField>
    <cacheField name="Площадь, м2" numFmtId="0">
      <sharedItems containsSemiMixedTypes="0" containsString="0" containsNumber="1" minValue="0.5" maxValue="16"/>
    </cacheField>
    <cacheField name="Площадь (аналог)" numFmtId="0">
      <sharedItems containsSemiMixedTypes="0" containsString="0" containsNumber="1" minValue="0.5" maxValue="16" count="18">
        <n v="8"/>
        <n v="10"/>
        <n v="2"/>
        <n v="2.5"/>
        <n v="3"/>
        <n v="3.5"/>
        <n v="4"/>
        <n v="4.5"/>
        <n v="5"/>
        <n v="6"/>
        <n v="7"/>
        <n v="12"/>
        <n v="0.5"/>
        <n v="1"/>
        <n v="1.5"/>
        <n v="14"/>
        <n v="9"/>
        <n v="16"/>
      </sharedItems>
    </cacheField>
    <cacheField name="Мощность" numFmtId="0">
      <sharedItems containsSemiMixedTypes="0" containsString="0" containsNumber="1" minValue="75" maxValue="2400"/>
    </cacheField>
    <cacheField name="Мощность, Вт/м2" numFmtId="0">
      <sharedItems containsSemiMixedTypes="0" containsString="0" containsNumber="1" containsInteger="1" minValue="150" maxValue="200"/>
    </cacheField>
    <cacheField name="Особенности" numFmtId="0">
      <sharedItems containsBlank="1"/>
    </cacheField>
    <cacheField name="Цена со скидкой" numFmtId="0">
      <sharedItems containsSemiMixedTypes="0" containsString="0" containsNumber="1" minValue="1690" maxValue="34934"/>
    </cacheField>
    <cacheField name="Цена без скидки" numFmtId="0">
      <sharedItems containsSemiMixedTypes="0" containsString="0" containsNumber="1" minValue="1690" maxValue="37382"/>
    </cacheField>
    <cacheField name="Д2 конкурента" numFmtId="0">
      <sharedItems containsSemiMixedTypes="0" containsString="0" containsNumber="1" minValue="676" maxValue="14952.800000000001"/>
    </cacheField>
    <cacheField name="Категория аналога СТН" numFmtId="0">
      <sharedItems count="2">
        <s v="КМ"/>
        <s v="КМ Plus"/>
      </sharedItems>
    </cacheField>
    <cacheField name="Аналог СТН" numFmtId="0">
      <sharedItems count="33">
        <s v="КМ-1200-8.010"/>
        <s v="КМ-1500-10.010"/>
        <s v="КМ-300-2.010"/>
        <s v="КМ-375-2,5.010"/>
        <s v="КМ-450-3.010"/>
        <s v="КМ-525-3,5.010"/>
        <s v="КМ-600-4.010"/>
        <s v="КМ-675-4,5.010"/>
        <s v="КМ-750-5.010"/>
        <s v="КМ-900-6.010"/>
        <s v="КМ-1050-7.010"/>
        <s v="КМ-1800-12.010"/>
        <s v="КМ-75-0,5.010"/>
        <s v="КМ-150-1.010"/>
        <s v="КМ-225-1,5.010"/>
        <s v="КМ-2100-14.010"/>
        <s v="КМ-1350-9.010"/>
        <s v="КМ plus-200-1.010"/>
        <s v="КМ plus-300-1,5.010"/>
        <s v="КМ plus-400-2.010"/>
        <s v="КМ plus-500-2,5.010"/>
        <s v="КМ plus-600-3.010"/>
        <s v="КМ plus-700-3,5.010"/>
        <s v="КМ plus-800-4.010"/>
        <s v="КМ plus-1000-5.010"/>
        <s v="КМ plus-1200-6.010"/>
        <s v="КМ plus-1400-7.010"/>
        <s v="КМ plus-1600-8.010"/>
        <s v="КМ plus-2000-10.010"/>
        <s v="КМ plus-2400-12.010"/>
        <s v="КМ plus-1800-9.010"/>
        <s v="КМ plus-900-4,5.010"/>
        <s v="КМ-2400-16.010"/>
      </sharedItems>
    </cacheField>
    <cacheField name="РРЦ аналога СТН" numFmtId="0">
      <sharedItems containsSemiMixedTypes="0" containsString="0" containsNumber="1" minValue="1945" maxValue="32192.400000000001" count="33">
        <n v="8870"/>
        <n v="10500"/>
        <n v="3380"/>
        <n v="3890"/>
        <n v="4540"/>
        <n v="5175"/>
        <n v="5495"/>
        <n v="5825"/>
        <n v="6740"/>
        <n v="7365"/>
        <n v="8020"/>
        <n v="12210"/>
        <n v="1945"/>
        <n v="2260"/>
        <n v="2800"/>
        <n v="14635"/>
        <n v="10055"/>
        <n v="7812"/>
        <n v="8620.7999999999993"/>
        <n v="10375.200000000001"/>
        <n v="11635.2"/>
        <n v="12931.2"/>
        <n v="14228.4"/>
        <n v="15626.4"/>
        <n v="17641.2"/>
        <n v="19876.8"/>
        <n v="22035.599999999999"/>
        <n v="23821.200000000001"/>
        <n v="29402.400000000001"/>
        <n v="32192.400000000001"/>
        <n v="26545.200000000001"/>
        <n v="16296"/>
        <n v="16320"/>
      </sharedItems>
    </cacheField>
    <cacheField name="Д2 аналога СТН" numFmtId="0">
      <sharedItems containsSemiMixedTypes="0" containsString="0" containsNumber="1" minValue="739.1" maxValue="12233.112000000001" count="33">
        <n v="3370.6"/>
        <n v="3990"/>
        <n v="1284.4000000000001"/>
        <n v="1478.2"/>
        <n v="1725.2"/>
        <n v="1966.5"/>
        <n v="2088.1"/>
        <n v="2213.5"/>
        <n v="2561.1999999999998"/>
        <n v="2798.7"/>
        <n v="3047.6"/>
        <n v="4639.8"/>
        <n v="739.1"/>
        <n v="858.8"/>
        <n v="1064"/>
        <n v="5561.3"/>
        <n v="3820.9"/>
        <n v="2968.56"/>
        <n v="3275.9039999999995"/>
        <n v="3942.5760000000005"/>
        <n v="4421.3760000000002"/>
        <n v="4913.8560000000007"/>
        <n v="5406.7920000000004"/>
        <n v="5938.0320000000002"/>
        <n v="6703.6559999999999"/>
        <n v="7553.1840000000002"/>
        <n v="8373.5280000000002"/>
        <n v="9052.0560000000005"/>
        <n v="11172.912"/>
        <n v="12233.112000000001"/>
        <n v="10087.176000000001"/>
        <n v="6192.4800000000005"/>
        <n v="6201.6"/>
      </sharedItems>
    </cacheField>
    <cacheField name="%" numFmtId="0" formula="'Цена без скидки'/'РРЦ аналога СТН'-1" databaseField="0"/>
    <cacheField name="% (Д2)" numFmtId="0" formula="'Д2 конкурента' /'Д2 аналога СТН' -1" databaseField="0"/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">
  <r>
    <x v="0"/>
    <x v="0"/>
    <s v="https://b2b.warm-on.ru/onekeyelectro-nagrevat-mat-2zh-8-00-kv-m-1200vt"/>
    <s v="OneKeyElectro Нагреват. мат 2ж 8,00 кв. м 1200Вт"/>
    <n v="8"/>
    <x v="0"/>
    <n v="1200"/>
    <n v="150"/>
    <m/>
    <n v="3868"/>
    <n v="3868"/>
    <x v="0"/>
    <x v="0"/>
    <x v="0"/>
  </r>
  <r>
    <x v="0"/>
    <x v="0"/>
    <s v="https://b2b.warm-on.ru/onekeyelectro-nagrevat-mat-2zh-10-00-kv-m-1500vt"/>
    <s v="OneKeyElectro Нагреват. мат 2ж 10,00 кв. м 1500Вт"/>
    <n v="10"/>
    <x v="1"/>
    <n v="1500"/>
    <n v="150"/>
    <m/>
    <n v="4335"/>
    <n v="4335"/>
    <x v="0"/>
    <x v="1"/>
    <x v="1"/>
  </r>
  <r>
    <x v="1"/>
    <x v="0"/>
    <s v="https://b2b.warm-on.ru/mat-nagrevatel-nyj-onekeyelectro-oke-300-2-00"/>
    <s v="Мат нагревательный &quot;OneKeyElectro&quot; OKE-300-2,00"/>
    <n v="2"/>
    <x v="2"/>
    <n v="300"/>
    <n v="150"/>
    <m/>
    <n v="3516"/>
    <n v="3516"/>
    <x v="0"/>
    <x v="2"/>
    <x v="2"/>
  </r>
  <r>
    <x v="1"/>
    <x v="0"/>
    <s v="https://b2b.warm-on.ru/mat-nagrevatel-nyj-onekeyelectro-oke-375-2-50"/>
    <s v="Мат нагревательный &quot;OneKeyElectro&quot; OKE-375-2,50"/>
    <n v="2.5"/>
    <x v="3"/>
    <n v="375"/>
    <n v="150"/>
    <m/>
    <n v="4056"/>
    <n v="4056"/>
    <x v="0"/>
    <x v="3"/>
    <x v="3"/>
  </r>
  <r>
    <x v="1"/>
    <x v="0"/>
    <s v="https://b2b.warm-on.ru/mat-nagrevatel-nyj-onekeyelectro-oke-450-3-00"/>
    <s v="Мат нагревательный &quot;OneKeyElectro&quot; OKE-450-3,00"/>
    <n v="3"/>
    <x v="4"/>
    <n v="450"/>
    <n v="150"/>
    <m/>
    <n v="4728"/>
    <n v="4728"/>
    <x v="0"/>
    <x v="4"/>
    <x v="4"/>
  </r>
  <r>
    <x v="1"/>
    <x v="0"/>
    <s v="https://b2b.warm-on.ru/mat-nagrevatel-nyj-onekeyelectro-oke-525-3-50"/>
    <s v="Мат нагревательный &quot;OneKeyElectro&quot; OKE-525-3,50"/>
    <n v="3.5"/>
    <x v="5"/>
    <n v="525"/>
    <n v="150"/>
    <m/>
    <n v="5388"/>
    <n v="5388"/>
    <x v="0"/>
    <x v="5"/>
    <x v="5"/>
  </r>
  <r>
    <x v="1"/>
    <x v="0"/>
    <s v="https://b2b.warm-on.ru/mat-nagrevatel-nyj-onekeyelectro-oke-600-4-00"/>
    <s v="Мат нагревательный &quot;OneKeyElectro&quot; OKE-600-4,00"/>
    <n v="4"/>
    <x v="6"/>
    <n v="600"/>
    <n v="150"/>
    <m/>
    <n v="6060"/>
    <n v="6060"/>
    <x v="0"/>
    <x v="6"/>
    <x v="6"/>
  </r>
  <r>
    <x v="1"/>
    <x v="0"/>
    <s v="https://b2b.warm-on.ru/mat-nagrevatel-nyj-onekeyelectro-oke-675-4-50"/>
    <s v="Мат нагревательный &quot;OneKeyElectro&quot; OKE-675-4,50"/>
    <n v="4.5"/>
    <x v="7"/>
    <n v="675"/>
    <n v="150"/>
    <m/>
    <n v="6660"/>
    <n v="6660"/>
    <x v="0"/>
    <x v="7"/>
    <x v="7"/>
  </r>
  <r>
    <x v="1"/>
    <x v="0"/>
    <s v="https://b2b.warm-on.ru/mat-nagrevatel-nyj-onekeyelectro-oke-750-5-00"/>
    <s v="Мат нагревательный &quot;OneKeyElectro&quot; OKE-750-5,00"/>
    <n v="5"/>
    <x v="8"/>
    <n v="750"/>
    <n v="150"/>
    <m/>
    <n v="7284"/>
    <n v="7284"/>
    <x v="0"/>
    <x v="8"/>
    <x v="8"/>
  </r>
  <r>
    <x v="1"/>
    <x v="0"/>
    <s v="https://b2b.warm-on.ru/mat-nagrevatel-nyj-onekeyelectro-oke-900-6-00"/>
    <s v="Мат нагревательный &quot;OneKeyElectro&quot; OKE-900-6,00"/>
    <n v="6"/>
    <x v="9"/>
    <n v="900"/>
    <n v="150"/>
    <m/>
    <n v="8352"/>
    <n v="8352"/>
    <x v="0"/>
    <x v="9"/>
    <x v="9"/>
  </r>
  <r>
    <x v="1"/>
    <x v="0"/>
    <s v="https://b2b.warm-on.ru/mat-nagrevatel-nyj-onekeyelectro-oke-1050-7-00"/>
    <s v="Мат нагревательный &quot;OneKeyElectro&quot; OKE-1050-7,00"/>
    <n v="7"/>
    <x v="10"/>
    <n v="1050"/>
    <n v="150"/>
    <m/>
    <n v="9228"/>
    <n v="9228"/>
    <x v="0"/>
    <x v="10"/>
    <x v="10"/>
  </r>
  <r>
    <x v="1"/>
    <x v="0"/>
    <s v="https://b2b.warm-on.ru/mat-nagrevatel-nyj-onekeyelectro-oke-1200-8-00"/>
    <s v="Мат нагревательный &quot;OneKeyElectro&quot; OKE-1200-8,00"/>
    <n v="8"/>
    <x v="0"/>
    <n v="1200"/>
    <n v="150"/>
    <m/>
    <n v="10464"/>
    <n v="10464"/>
    <x v="0"/>
    <x v="0"/>
    <x v="0"/>
  </r>
  <r>
    <x v="1"/>
    <x v="0"/>
    <s v="https://b2b.warm-on.ru/mat-nagrevatel-nyj-onekeyelectro-oke-1500-10-00"/>
    <s v="Мат нагревательный &quot;OneKeyElectro&quot; OKE-1500-10,00"/>
    <n v="10"/>
    <x v="1"/>
    <n v="1500"/>
    <n v="150"/>
    <m/>
    <n v="10932"/>
    <n v="10932"/>
    <x v="0"/>
    <x v="1"/>
    <x v="1"/>
  </r>
  <r>
    <x v="1"/>
    <x v="0"/>
    <s v="https://b2b.warm-on.ru/mat-nagrevatel-nyj-onekeyelectro-oke-1800-12-00"/>
    <s v="Мат нагревательный &quot;OneKeyElectro&quot; OKE-1800-12,00"/>
    <n v="12"/>
    <x v="11"/>
    <n v="1800"/>
    <n v="150"/>
    <m/>
    <n v="12708"/>
    <n v="12708"/>
    <x v="0"/>
    <x v="11"/>
    <x v="11"/>
  </r>
  <r>
    <x v="2"/>
    <x v="0"/>
    <s v="https://b2b.warm-on.ru/mat-nagrevatel-nyj-russkoe-teplo-rt-80-0-50"/>
    <s v="Мат нагревательный &quot;Русское тепло&quot; РТ-80-0,50"/>
    <n v="0.5"/>
    <x v="12"/>
    <n v="80"/>
    <n v="160"/>
    <m/>
    <n v="2928"/>
    <n v="2928"/>
    <x v="0"/>
    <x v="12"/>
    <x v="12"/>
  </r>
  <r>
    <x v="2"/>
    <x v="0"/>
    <s v="https://b2b.warm-on.ru/mat-nagrevatel-nyj-russkoe-teplo-rt-160-1-00"/>
    <s v="Мат нагревательный &quot;Русское тепло&quot; РТ-160-1,00"/>
    <n v="1"/>
    <x v="13"/>
    <n v="160"/>
    <n v="160"/>
    <m/>
    <n v="3486"/>
    <n v="3486"/>
    <x v="0"/>
    <x v="13"/>
    <x v="13"/>
  </r>
  <r>
    <x v="2"/>
    <x v="0"/>
    <s v="https://b2b.warm-on.ru/mat-nagrevatel-nyj-russkoe-teplo-rt-240-1-50"/>
    <s v="Мат нагревательный &quot;Русское тепло&quot; РТ-240-1,50"/>
    <n v="1.5"/>
    <x v="14"/>
    <n v="240"/>
    <n v="160"/>
    <m/>
    <n v="4024"/>
    <n v="4024"/>
    <x v="0"/>
    <x v="14"/>
    <x v="14"/>
  </r>
  <r>
    <x v="2"/>
    <x v="0"/>
    <s v="https://b2b.warm-on.ru/mat-nagrevatel-nyj-russkoe-teplo-rt-320-2-00"/>
    <s v="Мат нагревательный &quot;Русское тепло&quot; РТ-320-2,00"/>
    <n v="2"/>
    <x v="2"/>
    <n v="320"/>
    <n v="160"/>
    <m/>
    <n v="4582"/>
    <n v="4582"/>
    <x v="0"/>
    <x v="2"/>
    <x v="2"/>
  </r>
  <r>
    <x v="2"/>
    <x v="0"/>
    <s v="https://b2b.warm-on.ru/mat-nagrevatel-nyj-russkoe-teplo-rt-400-2-50"/>
    <s v="Мат нагревательный &quot;Русское тепло&quot; РТ-400-2,50"/>
    <n v="2.5"/>
    <x v="3"/>
    <n v="400"/>
    <n v="160"/>
    <m/>
    <n v="5358"/>
    <n v="5358"/>
    <x v="0"/>
    <x v="3"/>
    <x v="3"/>
  </r>
  <r>
    <x v="2"/>
    <x v="0"/>
    <s v="https://b2b.warm-on.ru/mat-nagrevatel-nyj-russkoe-teplo-rt-480-3-00"/>
    <s v="Мат нагревательный &quot;Русское тепло&quot; РТ-480-3,00"/>
    <n v="3"/>
    <x v="4"/>
    <n v="480"/>
    <n v="160"/>
    <m/>
    <n v="5936"/>
    <n v="5936"/>
    <x v="0"/>
    <x v="4"/>
    <x v="4"/>
  </r>
  <r>
    <x v="2"/>
    <x v="0"/>
    <s v="https://b2b.warm-on.ru/mat-nagrevatel-nyj-russkoe-teplo-rt-560-3-50"/>
    <s v="Мат нагревательный &quot;Русское тепло&quot; РТ-560-3,50"/>
    <n v="3.5"/>
    <x v="5"/>
    <n v="560"/>
    <n v="160"/>
    <m/>
    <n v="6544"/>
    <n v="6544"/>
    <x v="0"/>
    <x v="5"/>
    <x v="5"/>
  </r>
  <r>
    <x v="2"/>
    <x v="0"/>
    <s v="https://b2b.warm-on.ru/mat-nagrevatel-nyj-russkoe-teplo-rt-640-4-00"/>
    <s v="Мат нагревательный &quot;Русское тепло&quot; РТ-640-4,00"/>
    <n v="4"/>
    <x v="6"/>
    <n v="640"/>
    <n v="160"/>
    <m/>
    <n v="6922"/>
    <n v="6922"/>
    <x v="0"/>
    <x v="6"/>
    <x v="6"/>
  </r>
  <r>
    <x v="2"/>
    <x v="0"/>
    <s v="https://b2b.warm-on.ru/mat-nagrevatel-nyj-russkoe-teplo-rt-720-4-50"/>
    <s v="Мат нагревательный &quot;Русское тепло&quot; РТ-720-4,50"/>
    <n v="4.5"/>
    <x v="7"/>
    <n v="720"/>
    <n v="160"/>
    <m/>
    <n v="7311"/>
    <n v="7311"/>
    <x v="0"/>
    <x v="7"/>
    <x v="7"/>
  </r>
  <r>
    <x v="2"/>
    <x v="0"/>
    <s v="https://b2b.warm-on.ru/mat-nagrevatel-nyj-russkoe-teplo-rt-800-5-00"/>
    <s v="Мат нагревательный &quot;Русское тепло&quot; РТ-800-5,00"/>
    <n v="5"/>
    <x v="8"/>
    <n v="800"/>
    <n v="160"/>
    <m/>
    <n v="7759"/>
    <n v="7759"/>
    <x v="0"/>
    <x v="8"/>
    <x v="8"/>
  </r>
  <r>
    <x v="2"/>
    <x v="0"/>
    <s v="https://b2b.warm-on.ru/mat-nagrevatel-nyj-russkoe-teplo-rt-960-6-00"/>
    <s v="Мат нагревательный &quot;Русское тепло&quot; РТ-960-6,00"/>
    <n v="6"/>
    <x v="9"/>
    <n v="960"/>
    <n v="160"/>
    <m/>
    <n v="9014"/>
    <n v="9014"/>
    <x v="0"/>
    <x v="9"/>
    <x v="9"/>
  </r>
  <r>
    <x v="2"/>
    <x v="0"/>
    <s v="https://b2b.warm-on.ru/mat-nagrevatel-nyj-russkoe-teplo-rt-1120-7-00"/>
    <s v="Мат нагревательный &quot;Русское тепло&quot; РТ-1120-7,00"/>
    <n v="7"/>
    <x v="10"/>
    <n v="1120"/>
    <n v="160"/>
    <m/>
    <n v="10179"/>
    <n v="10179"/>
    <x v="0"/>
    <x v="10"/>
    <x v="10"/>
  </r>
  <r>
    <x v="2"/>
    <x v="0"/>
    <s v="https://b2b.warm-on.ru/mat-nagrevatel-nyj-russkoe-teplo-rt-1280-8-00"/>
    <s v="Мат нагревательный &quot;Русское тепло&quot; РТ-1280-8,00"/>
    <n v="8"/>
    <x v="0"/>
    <n v="1280"/>
    <n v="160"/>
    <m/>
    <n v="11245"/>
    <n v="11245"/>
    <x v="0"/>
    <x v="0"/>
    <x v="0"/>
  </r>
  <r>
    <x v="2"/>
    <x v="0"/>
    <s v="https://b2b.warm-on.ru/mat-nagrevatel-nyj-russkoe-teplo-rt-1600-10-00"/>
    <s v="Мат нагревательный &quot;Русское тепло&quot; РТ-1600-10,00"/>
    <n v="10"/>
    <x v="1"/>
    <n v="1600"/>
    <n v="160"/>
    <m/>
    <n v="12988"/>
    <n v="12988"/>
    <x v="0"/>
    <x v="1"/>
    <x v="1"/>
  </r>
  <r>
    <x v="2"/>
    <x v="0"/>
    <s v="https://b2b.warm-on.ru/mat-nagrevatel-nyj-russkoe-teplo-rt-1920-12-00"/>
    <s v="Мат нагревательный &quot;Русское тепло&quot; РТ-1920-12,00"/>
    <n v="12"/>
    <x v="11"/>
    <n v="1920"/>
    <n v="160"/>
    <m/>
    <n v="14163"/>
    <n v="14163"/>
    <x v="0"/>
    <x v="11"/>
    <x v="11"/>
  </r>
  <r>
    <x v="2"/>
    <x v="0"/>
    <s v="https://b2b.warm-on.ru/mat-nagrevatel-nyj-russkoe-teplo-rt-2240-14-00"/>
    <s v="Мат нагревательный &quot;Русское тепло&quot; РТ-2240-14,00"/>
    <n v="14"/>
    <x v="15"/>
    <n v="2240"/>
    <n v="160"/>
    <m/>
    <n v="15488"/>
    <n v="15488"/>
    <x v="0"/>
    <x v="15"/>
    <x v="15"/>
  </r>
  <r>
    <x v="3"/>
    <x v="0"/>
    <s v="https://b2b.warm-on.ru/mat-nagrevatel-nyj-russkoe-teplo-rt-160-1-1"/>
    <s v="Мат нагревательный &quot;Русское тепло&quot; РТ-160-1,00 c Терморегулятор РТ-05 в комплекте"/>
    <n v="1"/>
    <x v="13"/>
    <n v="160"/>
    <n v="160"/>
    <s v="ТР"/>
    <n v="3836"/>
    <n v="3836"/>
    <x v="0"/>
    <x v="13"/>
    <x v="13"/>
  </r>
  <r>
    <x v="3"/>
    <x v="0"/>
    <s v="https://b2b.warm-on.ru/mat-nagrevatel-nyj-russkoe-teplo-rt-320-2-1"/>
    <s v="Мат нагревательный &quot;Русское тепло&quot; РТ-320-2,00 c Терморегулятор РТ-05 в комплекте"/>
    <n v="2"/>
    <x v="2"/>
    <n v="320"/>
    <n v="160"/>
    <s v="ТР"/>
    <n v="4932"/>
    <n v="4932"/>
    <x v="0"/>
    <x v="2"/>
    <x v="2"/>
  </r>
  <r>
    <x v="3"/>
    <x v="0"/>
    <s v="https://b2b.warm-on.ru/mat-nagrevatel-nyj-russkoe-teplo-rt-480-3-1"/>
    <s v="Мат нагревательный &quot;Русское тепло&quot; РТ-480-3,00 c Терморегулятор РТ-05 в комплекте"/>
    <n v="3"/>
    <x v="4"/>
    <n v="480"/>
    <n v="160"/>
    <s v="ТР"/>
    <n v="6286"/>
    <n v="6286"/>
    <x v="0"/>
    <x v="4"/>
    <x v="4"/>
  </r>
  <r>
    <x v="3"/>
    <x v="0"/>
    <s v="https://b2b.warm-on.ru/mat-nagrevatel-nyj-russkoe-teplo-rt-640-4-1"/>
    <s v="Мат нагревательный &quot;Русское тепло&quot; РТ-640-4,00 c Терморегулятор РТ-05 в комплекте"/>
    <n v="4"/>
    <x v="6"/>
    <n v="640"/>
    <n v="160"/>
    <s v="ТР"/>
    <n v="7272"/>
    <n v="7272"/>
    <x v="0"/>
    <x v="6"/>
    <x v="6"/>
  </r>
  <r>
    <x v="3"/>
    <x v="0"/>
    <s v="https://b2b.warm-on.ru/mat-nagrevatel-nyj-russkoe-teplo-rt-800-5-1"/>
    <s v="Мат нагревательный &quot;Русское тепло&quot; РТ-800-5,00 c Терморегулятор РТ-05 в комплекте"/>
    <n v="5"/>
    <x v="8"/>
    <n v="800"/>
    <n v="160"/>
    <s v="ТР"/>
    <n v="8109"/>
    <n v="8109"/>
    <x v="0"/>
    <x v="8"/>
    <x v="8"/>
  </r>
  <r>
    <x v="3"/>
    <x v="0"/>
    <s v="https://b2b.warm-on.ru/mat-nagrevatel-nyj-russkoe-teplo-rt-960-6-1"/>
    <s v="Мат нагревательный &quot;Русское тепло&quot; РТ-960-6,00 c Терморегулятор РТ-05 в комплекте"/>
    <n v="6"/>
    <x v="9"/>
    <n v="960"/>
    <n v="160"/>
    <s v="ТР"/>
    <n v="9364"/>
    <n v="9364"/>
    <x v="0"/>
    <x v="9"/>
    <x v="9"/>
  </r>
  <r>
    <x v="4"/>
    <x v="1"/>
    <s v="https://polnomer1.ru/product/tsp/"/>
    <s v="Нагревательный мат «ТЁПЛЫЙ ПОЛ №1» 150 Вт/м²"/>
    <n v="0.5"/>
    <x v="12"/>
    <n v="75"/>
    <n v="150"/>
    <m/>
    <n v="2095"/>
    <n v="2328"/>
    <x v="0"/>
    <x v="12"/>
    <x v="12"/>
  </r>
  <r>
    <x v="4"/>
    <x v="1"/>
    <s v="https://polnomer1.ru/product/tsp/"/>
    <s v="Теплый пол №1"/>
    <n v="1"/>
    <x v="13"/>
    <n v="150"/>
    <n v="150"/>
    <m/>
    <n v="2370"/>
    <n v="2633"/>
    <x v="0"/>
    <x v="13"/>
    <x v="13"/>
  </r>
  <r>
    <x v="4"/>
    <x v="1"/>
    <s v="https://polnomer1.ru/product/tsp/"/>
    <s v="Нагревательный мат «ТЁПЛЫЙ ПОЛ №1» 150 Вт/м²"/>
    <n v="1.5"/>
    <x v="14"/>
    <n v="225"/>
    <n v="150"/>
    <m/>
    <n v="2935"/>
    <n v="3261"/>
    <x v="0"/>
    <x v="14"/>
    <x v="14"/>
  </r>
  <r>
    <x v="4"/>
    <x v="1"/>
    <s v="https://polnomer1.ru/product/tsp/"/>
    <s v="Нагревательный мат «ТЁПЛЫЙ ПОЛ №1» 150 Вт/м²"/>
    <n v="2"/>
    <x v="2"/>
    <n v="300"/>
    <n v="150"/>
    <m/>
    <n v="3544"/>
    <n v="3938"/>
    <x v="0"/>
    <x v="2"/>
    <x v="2"/>
  </r>
  <r>
    <x v="4"/>
    <x v="1"/>
    <s v="https://polnomer1.ru/product/tsp/"/>
    <s v="Нагревательный мат «ТЁПЛЫЙ ПОЛ №1» 150 Вт/м²"/>
    <n v="2.5"/>
    <x v="3"/>
    <n v="375"/>
    <n v="150"/>
    <m/>
    <n v="4183"/>
    <n v="4648"/>
    <x v="0"/>
    <x v="3"/>
    <x v="3"/>
  </r>
  <r>
    <x v="4"/>
    <x v="1"/>
    <s v="https://polnomer1.ru/product/tsp/"/>
    <s v="Нагревательный мат «ТЁПЛЫЙ ПОЛ №1» 150 Вт/м²"/>
    <n v="3"/>
    <x v="4"/>
    <n v="450"/>
    <n v="150"/>
    <m/>
    <n v="4755"/>
    <n v="5283"/>
    <x v="0"/>
    <x v="4"/>
    <x v="4"/>
  </r>
  <r>
    <x v="4"/>
    <x v="1"/>
    <s v="https://polnomer1.ru/product/tsp/"/>
    <s v="Нагревательный мат «ТЁПЛЫЙ ПОЛ №1» 150 Вт/м²"/>
    <n v="3.5"/>
    <x v="5"/>
    <n v="525"/>
    <n v="150"/>
    <m/>
    <n v="5230"/>
    <n v="5811"/>
    <x v="0"/>
    <x v="5"/>
    <x v="5"/>
  </r>
  <r>
    <x v="4"/>
    <x v="1"/>
    <s v="https://polnomer1.ru/product/tsp/"/>
    <s v="Нагревательный мат «ТЁПЛЫЙ ПОЛ №1» 150 Вт/м²"/>
    <n v="4"/>
    <x v="6"/>
    <n v="600"/>
    <n v="150"/>
    <m/>
    <n v="5557"/>
    <n v="6174"/>
    <x v="0"/>
    <x v="6"/>
    <x v="6"/>
  </r>
  <r>
    <x v="4"/>
    <x v="1"/>
    <s v="https://polnomer1.ru/product/tsp/"/>
    <s v="Нагревательный мат «ТЁПЛЫЙ ПОЛ №1» 150 Вт/м²"/>
    <n v="4.5"/>
    <x v="7"/>
    <n v="675"/>
    <n v="150"/>
    <m/>
    <n v="6242"/>
    <n v="6935"/>
    <x v="0"/>
    <x v="7"/>
    <x v="7"/>
  </r>
  <r>
    <x v="4"/>
    <x v="1"/>
    <s v="https://polnomer1.ru/product/tsp/"/>
    <s v="Нагревательный мат «ТЁПЛЫЙ ПОЛ №1» 150 Вт/м²"/>
    <n v="5"/>
    <x v="8"/>
    <n v="750"/>
    <n v="150"/>
    <m/>
    <n v="7051"/>
    <n v="7834"/>
    <x v="0"/>
    <x v="8"/>
    <x v="8"/>
  </r>
  <r>
    <x v="4"/>
    <x v="1"/>
    <s v="https://polnomer1.ru/product/tsp/"/>
    <s v="Нагревательный мат «ТЁПЛЫЙ ПОЛ №1» 150 Вт/м²"/>
    <n v="6"/>
    <x v="9"/>
    <n v="900"/>
    <n v="150"/>
    <m/>
    <n v="7901"/>
    <n v="8779"/>
    <x v="0"/>
    <x v="9"/>
    <x v="9"/>
  </r>
  <r>
    <x v="4"/>
    <x v="1"/>
    <s v="https://polnomer1.ru/product/tsp/"/>
    <s v="Нагревательный мат «ТЁПЛЫЙ ПОЛ №1» 150 Вт/м²"/>
    <n v="7"/>
    <x v="10"/>
    <n v="1050"/>
    <n v="150"/>
    <m/>
    <n v="8520"/>
    <n v="9467"/>
    <x v="0"/>
    <x v="10"/>
    <x v="10"/>
  </r>
  <r>
    <x v="4"/>
    <x v="1"/>
    <s v="https://polnomer1.ru/product/tsp/"/>
    <s v="Нагревательный мат «ТЁПЛЫЙ ПОЛ №1» 150 Вт/м²"/>
    <n v="8"/>
    <x v="0"/>
    <n v="1200"/>
    <n v="150"/>
    <m/>
    <n v="9518"/>
    <n v="10575"/>
    <x v="0"/>
    <x v="0"/>
    <x v="0"/>
  </r>
  <r>
    <x v="4"/>
    <x v="1"/>
    <s v="https://polnomer1.ru/product/tsp/"/>
    <s v="Нагревательный мат «ТЁПЛЫЙ ПОЛ №1» 150 Вт/м²"/>
    <n v="9"/>
    <x v="16"/>
    <n v="1350"/>
    <n v="150"/>
    <m/>
    <n v="10792"/>
    <n v="11991"/>
    <x v="0"/>
    <x v="16"/>
    <x v="16"/>
  </r>
  <r>
    <x v="4"/>
    <x v="1"/>
    <s v="https://polnomer1.ru/product/tsp/"/>
    <s v="Нагревательный мат «ТЁПЛЫЙ ПОЛ №1» 150 Вт/м²"/>
    <n v="10"/>
    <x v="1"/>
    <n v="1500"/>
    <n v="150"/>
    <m/>
    <n v="11277"/>
    <n v="12530"/>
    <x v="0"/>
    <x v="1"/>
    <x v="1"/>
  </r>
  <r>
    <x v="4"/>
    <x v="1"/>
    <s v="https://polnomer1.ru/product/tsp/"/>
    <s v="Нагревательный мат «ТЁПЛЫЙ ПОЛ №1» 150 Вт/м²"/>
    <n v="12"/>
    <x v="11"/>
    <n v="1800"/>
    <n v="150"/>
    <m/>
    <n v="14481"/>
    <n v="16090"/>
    <x v="0"/>
    <x v="11"/>
    <x v="11"/>
  </r>
  <r>
    <x v="4"/>
    <x v="1"/>
    <s v="https://polnomer1.ru/product/tsp/"/>
    <s v="Нагревательный мат «ТЁПЛЫЙ ПОЛ №1» 150 Вт/м²"/>
    <n v="15"/>
    <x v="15"/>
    <n v="2250"/>
    <n v="150"/>
    <m/>
    <n v="17438"/>
    <n v="19376"/>
    <x v="0"/>
    <x v="15"/>
    <x v="15"/>
  </r>
  <r>
    <x v="5"/>
    <x v="1"/>
    <s v="https://polnomer1.ru/product/tsp-200/"/>
    <s v="Нагревательный мат «ТЁПЛЫЙ ПОЛ №1» 200 Вт/м²"/>
    <n v="0.9"/>
    <x v="13"/>
    <n v="180"/>
    <n v="200"/>
    <m/>
    <n v="3294"/>
    <n v="3660"/>
    <x v="1"/>
    <x v="17"/>
    <x v="17"/>
  </r>
  <r>
    <x v="5"/>
    <x v="1"/>
    <s v="https://polnomer1.ru/product/tsp-200/"/>
    <s v="Нагревательный мат «ТЁПЛЫЙ ПОЛ №1» 200 Вт/м²"/>
    <n v="1.3"/>
    <x v="14"/>
    <n v="260"/>
    <n v="200"/>
    <m/>
    <n v="4324"/>
    <n v="4804"/>
    <x v="1"/>
    <x v="18"/>
    <x v="18"/>
  </r>
  <r>
    <x v="5"/>
    <x v="1"/>
    <s v="https://polnomer1.ru/product/tsp-200/"/>
    <s v="Нагревательный мат «ТЁПЛЫЙ ПОЛ №1» 200 Вт/м²"/>
    <n v="1.8"/>
    <x v="2"/>
    <n v="360"/>
    <n v="200"/>
    <m/>
    <n v="5594"/>
    <n v="6216"/>
    <x v="1"/>
    <x v="19"/>
    <x v="19"/>
  </r>
  <r>
    <x v="5"/>
    <x v="1"/>
    <s v="https://polnomer1.ru/product/tsp-200/"/>
    <s v="Нагревательный мат «ТЁПЛЫЙ ПОЛ №1» 200 Вт/м²"/>
    <n v="2.2000000000000002"/>
    <x v="2"/>
    <n v="440.00000000000006"/>
    <n v="200"/>
    <m/>
    <n v="6604"/>
    <n v="7338"/>
    <x v="1"/>
    <x v="19"/>
    <x v="19"/>
  </r>
  <r>
    <x v="5"/>
    <x v="1"/>
    <s v="https://polnomer1.ru/product/tsp-200/"/>
    <s v="Нагревательный мат «ТЁПЛЫЙ ПОЛ №1» 200 Вт/м²"/>
    <n v="2.6"/>
    <x v="3"/>
    <n v="520"/>
    <n v="200"/>
    <m/>
    <n v="7564"/>
    <n v="8418"/>
    <x v="1"/>
    <x v="20"/>
    <x v="20"/>
  </r>
  <r>
    <x v="5"/>
    <x v="1"/>
    <s v="https://polnomer1.ru/product/tsp-200/"/>
    <s v="Нагревательный мат «ТЁПЛЫЙ ПОЛ №1» 200 Вт/м²"/>
    <n v="3"/>
    <x v="4"/>
    <n v="600"/>
    <n v="200"/>
    <m/>
    <n v="8594"/>
    <n v="9560"/>
    <x v="1"/>
    <x v="21"/>
    <x v="21"/>
  </r>
  <r>
    <x v="5"/>
    <x v="1"/>
    <s v="https://polnomer1.ru/product/tsp-200/"/>
    <s v="Нагревательный мат «ТЁПЛЫЙ ПОЛ №1» 200 Вт/м²"/>
    <n v="3.6"/>
    <x v="5"/>
    <n v="720"/>
    <n v="200"/>
    <m/>
    <n v="10404"/>
    <n v="11560"/>
    <x v="1"/>
    <x v="22"/>
    <x v="22"/>
  </r>
  <r>
    <x v="5"/>
    <x v="1"/>
    <s v="https://polnomer1.ru/product/tsp-200/"/>
    <s v="Нагревательный мат «ТЁПЛЫЙ ПОЛ №1» 200 Вт/м²"/>
    <n v="4.2"/>
    <x v="6"/>
    <n v="840"/>
    <n v="200"/>
    <m/>
    <n v="12044"/>
    <n v="13382"/>
    <x v="1"/>
    <x v="23"/>
    <x v="23"/>
  </r>
  <r>
    <x v="5"/>
    <x v="1"/>
    <s v="https://polnomer1.ru/product/tsp-200/"/>
    <s v="Нагревательный мат «ТЁПЛЫЙ ПОЛ №1» 200 Вт/м²"/>
    <n v="5"/>
    <x v="8"/>
    <n v="1000"/>
    <n v="200"/>
    <m/>
    <n v="14444"/>
    <n v="16049"/>
    <x v="1"/>
    <x v="24"/>
    <x v="24"/>
  </r>
  <r>
    <x v="5"/>
    <x v="1"/>
    <s v="https://polnomer1.ru/product/tsp-200/"/>
    <s v="Нагревательный мат «ТЁПЛЫЙ ПОЛ №1» 200 Вт/м²"/>
    <n v="6"/>
    <x v="9"/>
    <n v="1200"/>
    <n v="200"/>
    <m/>
    <n v="17164"/>
    <n v="19071"/>
    <x v="1"/>
    <x v="25"/>
    <x v="25"/>
  </r>
  <r>
    <x v="5"/>
    <x v="1"/>
    <s v="https://polnomer1.ru/product/tsp-200/"/>
    <s v="Нагревательный мат «ТЁПЛЫЙ ПОЛ №1» 200 Вт/м²"/>
    <n v="6.5"/>
    <x v="9"/>
    <n v="1300"/>
    <n v="200"/>
    <m/>
    <n v="18564"/>
    <n v="20627"/>
    <x v="1"/>
    <x v="25"/>
    <x v="25"/>
  </r>
  <r>
    <x v="5"/>
    <x v="1"/>
    <s v="https://polnomer1.ru/product/tsp-200/"/>
    <s v="Нагревательный мат «ТЁПЛЫЙ ПОЛ №1» 200 Вт/м²"/>
    <n v="7.5"/>
    <x v="10"/>
    <n v="1500"/>
    <n v="200"/>
    <m/>
    <n v="21544"/>
    <n v="23938"/>
    <x v="1"/>
    <x v="26"/>
    <x v="26"/>
  </r>
  <r>
    <x v="5"/>
    <x v="1"/>
    <s v="https://polnomer1.ru/product/tsp-200/"/>
    <s v="Нагревательный мат «ТЁПЛЫЙ ПОЛ №1» 200 Вт/м²"/>
    <n v="8.4"/>
    <x v="0"/>
    <n v="1680"/>
    <n v="200"/>
    <m/>
    <n v="23944"/>
    <n v="26604"/>
    <x v="1"/>
    <x v="27"/>
    <x v="27"/>
  </r>
  <r>
    <x v="5"/>
    <x v="1"/>
    <s v="https://polnomer1.ru/product/tsp-200/"/>
    <s v="Нагревательный мат «ТЁПЛЫЙ ПОЛ №1» 200 Вт/м²"/>
    <n v="10"/>
    <x v="1"/>
    <n v="2000"/>
    <n v="200"/>
    <m/>
    <n v="28244"/>
    <n v="31382"/>
    <x v="1"/>
    <x v="28"/>
    <x v="28"/>
  </r>
  <r>
    <x v="5"/>
    <x v="1"/>
    <s v="https://polnomer1.ru/product/tsp-200/"/>
    <s v="Нагревательный мат «ТЁПЛЫЙ ПОЛ №1» 200 Вт/м²"/>
    <n v="12"/>
    <x v="11"/>
    <n v="2400"/>
    <n v="200"/>
    <m/>
    <n v="33544"/>
    <n v="37382"/>
    <x v="1"/>
    <x v="29"/>
    <x v="29"/>
  </r>
  <r>
    <x v="6"/>
    <x v="2"/>
    <s v="https://www.teploluxe.ru/bytovye_resheniya/elektricheskiy/nagrevatelnye-maty/product/teplolyuks-tropix-mnn-nagrevatelnyy-mat-dlya-teplogo-pola/"/>
    <s v="Теплолюкс Tropix 0,5 м2"/>
    <n v="0.5"/>
    <x v="12"/>
    <n v="80"/>
    <n v="160"/>
    <m/>
    <n v="3190"/>
    <n v="3190"/>
    <x v="0"/>
    <x v="12"/>
    <x v="12"/>
  </r>
  <r>
    <x v="6"/>
    <x v="2"/>
    <s v="https://www.teploluxe.ru/bytovye_resheniya/elektricheskiy/nagrevatelnye-maty/product/teplolyuks-tropix-mnn-nagrevatelnyy-mat-dlya-teplogo-pola/"/>
    <s v="Теплолюкс Tropix 1 м2"/>
    <n v="1"/>
    <x v="13"/>
    <n v="160"/>
    <n v="160"/>
    <m/>
    <n v="3790"/>
    <n v="3790"/>
    <x v="0"/>
    <x v="13"/>
    <x v="13"/>
  </r>
  <r>
    <x v="6"/>
    <x v="2"/>
    <s v="https://www.teploluxe.ru/bytovye_resheniya/elektricheskiy/nagrevatelnye-maty/product/teplolyuks-tropix-mnn-nagrevatelnyy-mat-dlya-teplogo-pola/"/>
    <s v="Теплолюкс Tropix 1,5 м2"/>
    <n v="1.5"/>
    <x v="14"/>
    <n v="240"/>
    <n v="160"/>
    <m/>
    <n v="4490"/>
    <n v="4490"/>
    <x v="0"/>
    <x v="14"/>
    <x v="14"/>
  </r>
  <r>
    <x v="6"/>
    <x v="2"/>
    <s v="https://www.teploluxe.ru/bytovye_resheniya/elektricheskiy/nagrevatelnye-maty/product/teplolyuks-tropix-mnn-nagrevatelnyy-mat-dlya-teplogo-pola/"/>
    <s v="Теплолюкс Tropix 2 м2"/>
    <n v="2"/>
    <x v="2"/>
    <n v="320"/>
    <n v="160"/>
    <m/>
    <n v="4990"/>
    <n v="4990"/>
    <x v="0"/>
    <x v="2"/>
    <x v="2"/>
  </r>
  <r>
    <x v="6"/>
    <x v="2"/>
    <s v="https://www.teploluxe.ru/bytovye_resheniya/elektricheskiy/nagrevatelnye-maty/product/teplolyuks-tropix-mnn-nagrevatelnyy-mat-dlya-teplogo-pola/"/>
    <s v="Теплолюкс Tropix 2,5 м2"/>
    <n v="2.5"/>
    <x v="3"/>
    <n v="400"/>
    <n v="160"/>
    <m/>
    <n v="5790"/>
    <n v="5790"/>
    <x v="0"/>
    <x v="3"/>
    <x v="3"/>
  </r>
  <r>
    <x v="6"/>
    <x v="2"/>
    <s v="https://www.teploluxe.ru/bytovye_resheniya/elektricheskiy/nagrevatelnye-maty/product/teplolyuks-tropix-mnn-nagrevatelnyy-mat-dlya-teplogo-pola/"/>
    <s v="Теплолюкс Tropix 3 м2"/>
    <n v="3"/>
    <x v="4"/>
    <n v="480"/>
    <n v="160"/>
    <m/>
    <n v="6490"/>
    <n v="6490"/>
    <x v="0"/>
    <x v="4"/>
    <x v="4"/>
  </r>
  <r>
    <x v="6"/>
    <x v="2"/>
    <s v="https://www.teploluxe.ru/bytovye_resheniya/elektricheskiy/nagrevatelnye-maty/product/teplolyuks-tropix-mnn-nagrevatelnyy-mat-dlya-teplogo-pola/"/>
    <s v="Теплолюкс Tropix 3,5 м2"/>
    <n v="3.5"/>
    <x v="5"/>
    <n v="560"/>
    <n v="160"/>
    <m/>
    <n v="7090"/>
    <n v="7090"/>
    <x v="0"/>
    <x v="5"/>
    <x v="5"/>
  </r>
  <r>
    <x v="6"/>
    <x v="2"/>
    <s v="https://www.teploluxe.ru/bytovye_resheniya/elektricheskiy/nagrevatelnye-maty/product/teplolyuks-tropix-mnn-nagrevatelnyy-mat-dlya-teplogo-pola/"/>
    <s v="Теплолюкс Tropix 4 м2"/>
    <n v="4"/>
    <x v="6"/>
    <n v="640"/>
    <n v="160"/>
    <m/>
    <n v="7490"/>
    <n v="7490"/>
    <x v="0"/>
    <x v="6"/>
    <x v="6"/>
  </r>
  <r>
    <x v="6"/>
    <x v="2"/>
    <s v="https://www.teploluxe.ru/bytovye_resheniya/elektricheskiy/nagrevatelnye-maty/product/teplolyuks-tropix-mnn-nagrevatelnyy-mat-dlya-teplogo-pola/"/>
    <s v="Теплолюкс Tropix 4,5 м2"/>
    <n v="4.5"/>
    <x v="7"/>
    <n v="720"/>
    <n v="160"/>
    <m/>
    <n v="7990"/>
    <n v="7990"/>
    <x v="0"/>
    <x v="7"/>
    <x v="7"/>
  </r>
  <r>
    <x v="6"/>
    <x v="2"/>
    <s v="https://www.teploluxe.ru/bytovye_resheniya/elektricheskiy/nagrevatelnye-maty/product/teplolyuks-tropix-mnn-nagrevatelnyy-mat-dlya-teplogo-pola/"/>
    <s v="Теплолюкс Tropix 5 м2"/>
    <n v="5"/>
    <x v="8"/>
    <n v="800"/>
    <n v="160"/>
    <m/>
    <n v="8390"/>
    <n v="8390"/>
    <x v="0"/>
    <x v="8"/>
    <x v="8"/>
  </r>
  <r>
    <x v="6"/>
    <x v="2"/>
    <s v="https://www.teploluxe.ru/bytovye_resheniya/elektricheskiy/nagrevatelnye-maty/product/teplolyuks-tropix-mnn-nagrevatelnyy-mat-dlya-teplogo-pola/"/>
    <s v="Теплолюкс Tropix 6 м2"/>
    <n v="6"/>
    <x v="9"/>
    <n v="960"/>
    <n v="160"/>
    <m/>
    <n v="9790"/>
    <n v="9790"/>
    <x v="0"/>
    <x v="9"/>
    <x v="9"/>
  </r>
  <r>
    <x v="6"/>
    <x v="2"/>
    <s v="https://www.teploluxe.ru/bytovye_resheniya/elektricheskiy/nagrevatelnye-maty/product/teplolyuks-tropix-mnn-nagrevatelnyy-mat-dlya-teplogo-pola/"/>
    <s v="Теплолюкс Tropix 7 м2"/>
    <n v="7"/>
    <x v="10"/>
    <n v="1120"/>
    <n v="160"/>
    <m/>
    <n v="11090"/>
    <n v="11090"/>
    <x v="0"/>
    <x v="10"/>
    <x v="10"/>
  </r>
  <r>
    <x v="6"/>
    <x v="2"/>
    <s v="https://www.teploluxe.ru/bytovye_resheniya/elektricheskiy/nagrevatelnye-maty/product/teplolyuks-tropix-mnn-nagrevatelnyy-mat-dlya-teplogo-pola/"/>
    <s v="Теплолюкс Tropix 8 м2"/>
    <n v="8"/>
    <x v="0"/>
    <n v="1280"/>
    <n v="160"/>
    <m/>
    <n v="12190"/>
    <n v="12190"/>
    <x v="0"/>
    <x v="0"/>
    <x v="0"/>
  </r>
  <r>
    <x v="6"/>
    <x v="2"/>
    <s v="https://www.teploluxe.ru/bytovye_resheniya/elektricheskiy/nagrevatelnye-maty/product/teplolyuks-tropix-mnn-nagrevatelnyy-mat-dlya-teplogo-pola/"/>
    <s v="Теплолюкс Tropix 10 м2"/>
    <n v="10"/>
    <x v="1"/>
    <n v="1600"/>
    <n v="160"/>
    <m/>
    <n v="13990"/>
    <n v="13990"/>
    <x v="0"/>
    <x v="1"/>
    <x v="1"/>
  </r>
  <r>
    <x v="6"/>
    <x v="2"/>
    <s v="https://www.teploluxe.ru/bytovye_resheniya/elektricheskiy/nagrevatelnye-maty/product/teplolyuks-tropix-mnn-nagrevatelnyy-mat-dlya-teplogo-pola/"/>
    <s v="Теплолюкс Tropix 12 м2"/>
    <n v="12"/>
    <x v="11"/>
    <n v="1920"/>
    <n v="160"/>
    <m/>
    <n v="15290"/>
    <n v="15290"/>
    <x v="0"/>
    <x v="11"/>
    <x v="11"/>
  </r>
  <r>
    <x v="6"/>
    <x v="2"/>
    <s v="https://www.teploluxe.ru/bytovye_resheniya/elektricheskiy/nagrevatelnye-maty/product/teplolyuks-tropix-mnn-nagrevatelnyy-mat-dlya-teplogo-pola/"/>
    <s v="Теплолюкс Tropix 14 м2"/>
    <n v="14"/>
    <x v="15"/>
    <n v="2240"/>
    <n v="160"/>
    <m/>
    <n v="16690"/>
    <n v="16690"/>
    <x v="0"/>
    <x v="15"/>
    <x v="15"/>
  </r>
  <r>
    <x v="7"/>
    <x v="2"/>
    <s v="https://www.teploluxe.ru/bytovye_resheniya/elektricheskiy/nagrevatelnye-maty/product/wsm-100-vt-0-65-kv-m-nagrevatelnyy-mat-warmstad/"/>
    <s v="Warmstad 0,65 м2"/>
    <n v="0.65"/>
    <x v="12"/>
    <n v="100"/>
    <n v="150"/>
    <m/>
    <n v="1690"/>
    <n v="1690"/>
    <x v="0"/>
    <x v="12"/>
    <x v="12"/>
  </r>
  <r>
    <x v="7"/>
    <x v="2"/>
    <s v="https://www.teploluxe.ru/bytovye_resheniya/elektricheskiy/nagrevatelnye-maty/product/wsm-100-vt-0-65-kv-m-nagrevatelnyy-mat-warmstad/"/>
    <s v="Warmstad 1,2 м2"/>
    <n v="1.2"/>
    <x v="13"/>
    <n v="175"/>
    <n v="150"/>
    <m/>
    <n v="1890"/>
    <n v="1890"/>
    <x v="0"/>
    <x v="13"/>
    <x v="13"/>
  </r>
  <r>
    <x v="7"/>
    <x v="2"/>
    <s v="https://www.teploluxe.ru/bytovye_resheniya/elektricheskiy/nagrevatelnye-maty/product/wsm-100-vt-0-65-kv-m-nagrevatelnyy-mat-warmstad/"/>
    <s v="Warmstad 1,5 м2"/>
    <n v="1.5"/>
    <x v="14"/>
    <n v="220"/>
    <n v="150"/>
    <m/>
    <n v="2190"/>
    <n v="2190"/>
    <x v="0"/>
    <x v="14"/>
    <x v="14"/>
  </r>
  <r>
    <x v="7"/>
    <x v="2"/>
    <s v="https://www.teploluxe.ru/bytovye_resheniya/elektricheskiy/nagrevatelnye-maty/product/wsm-100-vt-0-65-kv-m-nagrevatelnyy-mat-warmstad/"/>
    <s v="Warmstad 2 м2"/>
    <n v="2"/>
    <x v="2"/>
    <n v="300"/>
    <n v="150"/>
    <m/>
    <n v="2490"/>
    <n v="2490"/>
    <x v="0"/>
    <x v="2"/>
    <x v="2"/>
  </r>
  <r>
    <x v="7"/>
    <x v="2"/>
    <s v="https://www.teploluxe.ru/bytovye_resheniya/elektricheskiy/nagrevatelnye-maty/product/wsm-100-vt-0-65-kv-m-nagrevatelnyy-mat-warmstad/"/>
    <s v="Warmstad 2,7 м2"/>
    <n v="2.7"/>
    <x v="4"/>
    <n v="400"/>
    <n v="150"/>
    <m/>
    <n v="2790"/>
    <n v="2790"/>
    <x v="0"/>
    <x v="4"/>
    <x v="4"/>
  </r>
  <r>
    <x v="7"/>
    <x v="2"/>
    <s v="https://www.teploluxe.ru/bytovye_resheniya/elektricheskiy/nagrevatelnye-maty/product/wsm-100-vt-0-65-kv-m-nagrevatelnyy-mat-warmstad/"/>
    <s v="Warmstad 3,2 м2"/>
    <n v="3.2"/>
    <x v="4"/>
    <n v="485"/>
    <n v="150"/>
    <m/>
    <n v="3290"/>
    <n v="3290"/>
    <x v="0"/>
    <x v="4"/>
    <x v="4"/>
  </r>
  <r>
    <x v="7"/>
    <x v="2"/>
    <s v="https://www.teploluxe.ru/bytovye_resheniya/elektricheskiy/nagrevatelnye-maty/product/wsm-100-vt-0-65-kv-m-nagrevatelnyy-mat-warmstad/"/>
    <s v="Warmstad 3,85 м2"/>
    <n v="3.85"/>
    <x v="6"/>
    <n v="580"/>
    <n v="150"/>
    <m/>
    <n v="3690"/>
    <n v="3690"/>
    <x v="0"/>
    <x v="6"/>
    <x v="6"/>
  </r>
  <r>
    <x v="7"/>
    <x v="2"/>
    <s v="https://www.teploluxe.ru/bytovye_resheniya/elektricheskiy/nagrevatelnye-maty/product/wsm-100-vt-0-65-kv-m-nagrevatelnyy-mat-warmstad/"/>
    <s v="Warmstad 4,5 м2"/>
    <n v="4.5"/>
    <x v="7"/>
    <n v="680"/>
    <n v="150"/>
    <m/>
    <n v="4290"/>
    <n v="4290"/>
    <x v="0"/>
    <x v="7"/>
    <x v="7"/>
  </r>
  <r>
    <x v="7"/>
    <x v="2"/>
    <s v="https://www.teploluxe.ru/bytovye_resheniya/elektricheskiy/nagrevatelnye-maty/product/wsm-100-vt-0-65-kv-m-nagrevatelnyy-mat-warmstad/"/>
    <s v="Warmstad 5,25 м2"/>
    <n v="5.25"/>
    <x v="8"/>
    <n v="790"/>
    <n v="150"/>
    <m/>
    <n v="5190"/>
    <n v="5190"/>
    <x v="0"/>
    <x v="8"/>
    <x v="8"/>
  </r>
  <r>
    <x v="7"/>
    <x v="2"/>
    <s v="https://www.teploluxe.ru/bytovye_resheniya/elektricheskiy/nagrevatelnye-maty/product/wsm-100-vt-0-65-kv-m-nagrevatelnyy-mat-warmstad/"/>
    <s v="Warmstad 6 м2"/>
    <n v="6"/>
    <x v="9"/>
    <n v="910"/>
    <n v="150"/>
    <m/>
    <n v="5790"/>
    <n v="5790"/>
    <x v="0"/>
    <x v="9"/>
    <x v="9"/>
  </r>
  <r>
    <x v="7"/>
    <x v="2"/>
    <s v="https://www.teploluxe.ru/bytovye_resheniya/elektricheskiy/nagrevatelnye-maty/product/wsm-100-vt-0-65-kv-m-nagrevatelnyy-mat-warmstad/"/>
    <s v="Warmstad 7 м2"/>
    <n v="7"/>
    <x v="10"/>
    <n v="1060"/>
    <n v="150"/>
    <m/>
    <n v="6190"/>
    <n v="6190"/>
    <x v="0"/>
    <x v="10"/>
    <x v="10"/>
  </r>
  <r>
    <x v="7"/>
    <x v="2"/>
    <s v="https://www.teploluxe.ru/bytovye_resheniya/elektricheskiy/nagrevatelnye-maty/product/wsm-100-vt-0-65-kv-m-nagrevatelnyy-mat-warmstad/"/>
    <s v="Warmstad 8 м2"/>
    <n v="8"/>
    <x v="0"/>
    <n v="1210"/>
    <n v="150"/>
    <m/>
    <n v="6390"/>
    <n v="6390"/>
    <x v="0"/>
    <x v="0"/>
    <x v="0"/>
  </r>
  <r>
    <x v="7"/>
    <x v="2"/>
    <s v="https://www.teploluxe.ru/bytovye_resheniya/elektricheskiy/nagrevatelnye-maty/product/wsm-100-vt-0-65-kv-m-nagrevatelnyy-mat-warmstad/"/>
    <s v="Warmstad 9 м2"/>
    <n v="9"/>
    <x v="16"/>
    <n v="1360"/>
    <n v="150"/>
    <m/>
    <n v="6990"/>
    <n v="6990"/>
    <x v="0"/>
    <x v="16"/>
    <x v="16"/>
  </r>
  <r>
    <x v="7"/>
    <x v="2"/>
    <s v="https://www.teploluxe.ru/bytovye_resheniya/elektricheskiy/nagrevatelnye-maty/product/wsm-100-vt-0-65-kv-m-nagrevatelnyy-mat-warmstad/"/>
    <s v="Warmstad 10,2 м2"/>
    <n v="10.199999999999999"/>
    <x v="1"/>
    <n v="1530"/>
    <n v="150"/>
    <m/>
    <n v="8190"/>
    <n v="8190"/>
    <x v="0"/>
    <x v="1"/>
    <x v="1"/>
  </r>
  <r>
    <x v="7"/>
    <x v="2"/>
    <s v="https://www.teploluxe.ru/bytovye_resheniya/elektricheskiy/nagrevatelnye-maty/product/wsm-100-vt-0-65-kv-m-nagrevatelnyy-mat-warmstad/"/>
    <s v="Warmstad 12,5 м2"/>
    <n v="12.5"/>
    <x v="11"/>
    <n v="1890"/>
    <n v="150"/>
    <m/>
    <n v="10290"/>
    <n v="10290"/>
    <x v="0"/>
    <x v="11"/>
    <x v="11"/>
  </r>
  <r>
    <x v="7"/>
    <x v="2"/>
    <s v="https://www.teploluxe.ru/bytovye_resheniya/elektricheskiy/nagrevatelnye-maty/product/wsm-100-vt-0-65-kv-m-nagrevatelnyy-mat-warmstad/"/>
    <s v="Warmstad 14,5 м2"/>
    <n v="14.5"/>
    <x v="15"/>
    <n v="2190"/>
    <n v="150"/>
    <m/>
    <n v="13290"/>
    <n v="13290"/>
    <x v="0"/>
    <x v="15"/>
    <x v="15"/>
  </r>
  <r>
    <x v="8"/>
    <x v="2"/>
    <s v="https://www.teploluxe.ru/bytovye_resheniya/elektricheskiy/nagrevatelnye-maty/product/teplolyuks-profimat-nagrevatelnyy-mat-dlya-teplogo-pola/"/>
    <s v="ProfiMat 1 м2"/>
    <n v="1"/>
    <x v="13"/>
    <n v="180"/>
    <n v="180"/>
    <m/>
    <n v="4890"/>
    <n v="4890"/>
    <x v="1"/>
    <x v="17"/>
    <x v="17"/>
  </r>
  <r>
    <x v="8"/>
    <x v="2"/>
    <s v="https://www.teploluxe.ru/bytovye_resheniya/elektricheskiy/nagrevatelnye-maty/product/teplolyuks-profimat-nagrevatelnyy-mat-dlya-teplogo-pola/"/>
    <s v="ProfiMat 1,5 м2"/>
    <n v="1.5"/>
    <x v="14"/>
    <n v="270"/>
    <n v="180"/>
    <m/>
    <n v="5590"/>
    <n v="5590"/>
    <x v="1"/>
    <x v="18"/>
    <x v="18"/>
  </r>
  <r>
    <x v="8"/>
    <x v="2"/>
    <s v="https://www.teploluxe.ru/bytovye_resheniya/elektricheskiy/nagrevatelnye-maty/product/teplolyuks-profimat-nagrevatelnyy-mat-dlya-teplogo-pola/"/>
    <s v="ProfiMat 2 м2"/>
    <n v="2"/>
    <x v="2"/>
    <n v="360"/>
    <n v="180"/>
    <m/>
    <n v="6490"/>
    <n v="6490"/>
    <x v="1"/>
    <x v="19"/>
    <x v="19"/>
  </r>
  <r>
    <x v="8"/>
    <x v="2"/>
    <s v="https://www.teploluxe.ru/bytovye_resheniya/elektricheskiy/nagrevatelnye-maty/product/teplolyuks-profimat-nagrevatelnyy-mat-dlya-teplogo-pola/"/>
    <s v="ProfiMat 2,5 м2"/>
    <n v="2.5"/>
    <x v="3"/>
    <n v="450"/>
    <n v="180"/>
    <m/>
    <n v="7290"/>
    <n v="7290"/>
    <x v="1"/>
    <x v="20"/>
    <x v="20"/>
  </r>
  <r>
    <x v="8"/>
    <x v="2"/>
    <s v="https://www.teploluxe.ru/bytovye_resheniya/elektricheskiy/nagrevatelnye-maty/product/teplolyuks-profimat-nagrevatelnyy-mat-dlya-teplogo-pola/"/>
    <s v="ProfiMat 3 м2"/>
    <n v="3"/>
    <x v="4"/>
    <n v="540"/>
    <n v="180"/>
    <m/>
    <n v="8090"/>
    <n v="8090"/>
    <x v="1"/>
    <x v="21"/>
    <x v="21"/>
  </r>
  <r>
    <x v="8"/>
    <x v="2"/>
    <s v="https://www.teploluxe.ru/bytovye_resheniya/elektricheskiy/nagrevatelnye-maty/product/teplolyuks-profimat-nagrevatelnyy-mat-dlya-teplogo-pola/"/>
    <s v="ProfiMat 3,5 м2"/>
    <n v="3.5"/>
    <x v="5"/>
    <n v="630"/>
    <n v="180"/>
    <m/>
    <n v="8890"/>
    <n v="8890"/>
    <x v="1"/>
    <x v="22"/>
    <x v="22"/>
  </r>
  <r>
    <x v="8"/>
    <x v="2"/>
    <s v="https://www.teploluxe.ru/bytovye_resheniya/elektricheskiy/nagrevatelnye-maty/product/teplolyuks-profimat-nagrevatelnyy-mat-dlya-teplogo-pola/"/>
    <s v="ProfiMat 4 м2"/>
    <n v="4"/>
    <x v="6"/>
    <n v="720"/>
    <n v="180"/>
    <m/>
    <n v="9890"/>
    <n v="9890"/>
    <x v="1"/>
    <x v="23"/>
    <x v="23"/>
  </r>
  <r>
    <x v="8"/>
    <x v="2"/>
    <s v="https://www.teploluxe.ru/bytovye_resheniya/elektricheskiy/nagrevatelnye-maty/product/teplolyuks-profimat-nagrevatelnyy-mat-dlya-teplogo-pola/"/>
    <s v="ProfiMat 5 м2"/>
    <n v="5"/>
    <x v="8"/>
    <n v="900"/>
    <n v="180"/>
    <m/>
    <n v="11290"/>
    <n v="11290"/>
    <x v="1"/>
    <x v="24"/>
    <x v="24"/>
  </r>
  <r>
    <x v="8"/>
    <x v="2"/>
    <s v="https://www.teploluxe.ru/bytovye_resheniya/elektricheskiy/nagrevatelnye-maty/product/teplolyuks-profimat-nagrevatelnyy-mat-dlya-teplogo-pola/"/>
    <s v="ProfiMat 6 м2"/>
    <n v="6"/>
    <x v="9"/>
    <n v="1080"/>
    <n v="180"/>
    <m/>
    <n v="12590"/>
    <n v="12590"/>
    <x v="1"/>
    <x v="25"/>
    <x v="25"/>
  </r>
  <r>
    <x v="8"/>
    <x v="2"/>
    <s v="https://www.teploluxe.ru/bytovye_resheniya/elektricheskiy/nagrevatelnye-maty/product/teplolyuks-profimat-nagrevatelnyy-mat-dlya-teplogo-pola/"/>
    <s v="ProfiMat 7 м2"/>
    <n v="7"/>
    <x v="10"/>
    <n v="1260"/>
    <n v="180"/>
    <m/>
    <n v="13990"/>
    <n v="13990"/>
    <x v="1"/>
    <x v="26"/>
    <x v="26"/>
  </r>
  <r>
    <x v="8"/>
    <x v="2"/>
    <s v="https://www.teploluxe.ru/bytovye_resheniya/elektricheskiy/nagrevatelnye-maty/product/teplolyuks-profimat-nagrevatelnyy-mat-dlya-teplogo-pola/"/>
    <s v="ProfiMat 8 м2"/>
    <n v="8"/>
    <x v="0"/>
    <n v="1440"/>
    <n v="180"/>
    <m/>
    <n v="14990"/>
    <n v="14990"/>
    <x v="1"/>
    <x v="27"/>
    <x v="27"/>
  </r>
  <r>
    <x v="8"/>
    <x v="2"/>
    <s v="https://www.teploluxe.ru/bytovye_resheniya/elektricheskiy/nagrevatelnye-maty/product/teplolyuks-profimat-nagrevatelnyy-mat-dlya-teplogo-pola/"/>
    <s v="ProfiMat 9 м2"/>
    <n v="9"/>
    <x v="16"/>
    <n v="1620"/>
    <n v="180"/>
    <m/>
    <n v="16790"/>
    <n v="16790"/>
    <x v="1"/>
    <x v="30"/>
    <x v="30"/>
  </r>
  <r>
    <x v="8"/>
    <x v="2"/>
    <s v="https://www.teploluxe.ru/bytovye_resheniya/elektricheskiy/nagrevatelnye-maty/product/teplolyuks-profimat-nagrevatelnyy-mat-dlya-teplogo-pola/"/>
    <s v="ProfiMat 10 м2"/>
    <n v="10"/>
    <x v="1"/>
    <n v="1800"/>
    <n v="180"/>
    <m/>
    <n v="18690"/>
    <n v="18690"/>
    <x v="1"/>
    <x v="28"/>
    <x v="28"/>
  </r>
  <r>
    <x v="8"/>
    <x v="2"/>
    <s v="https://www.teploluxe.ru/bytovye_resheniya/elektricheskiy/nagrevatelnye-maty/product/teplolyuks-profimat-nagrevatelnyy-mat-dlya-teplogo-pola/"/>
    <s v="ProfiMat 12 м2"/>
    <n v="12"/>
    <x v="11"/>
    <n v="2160"/>
    <n v="180"/>
    <m/>
    <n v="19890"/>
    <n v="19890"/>
    <x v="1"/>
    <x v="29"/>
    <x v="29"/>
  </r>
  <r>
    <x v="9"/>
    <x v="3"/>
    <s v="https://gsgold.ru/product/mat-gs/"/>
    <s v="Нагревательный мат «ЗОЛОТОЕ СЕЧЕНИЕ»"/>
    <n v="1"/>
    <x v="13"/>
    <n v="160"/>
    <n v="160"/>
    <m/>
    <n v="6019"/>
    <n v="6687"/>
    <x v="1"/>
    <x v="17"/>
    <x v="17"/>
  </r>
  <r>
    <x v="9"/>
    <x v="3"/>
    <s v="https://gsgold.ru/product/mat-gs/"/>
    <s v="Нагревательный мат «ЗОЛОТОЕ СЕЧЕНИЕ»"/>
    <n v="1.5"/>
    <x v="14"/>
    <n v="240"/>
    <n v="160"/>
    <m/>
    <n v="6947"/>
    <n v="7719"/>
    <x v="1"/>
    <x v="18"/>
    <x v="18"/>
  </r>
  <r>
    <x v="9"/>
    <x v="3"/>
    <s v="https://gsgold.ru/product/mat-gs/"/>
    <s v="Нагревательный мат «ЗОЛОТОЕ СЕЧЕНИЕ»"/>
    <n v="2"/>
    <x v="2"/>
    <n v="320"/>
    <n v="160"/>
    <m/>
    <n v="7888"/>
    <n v="8752"/>
    <x v="1"/>
    <x v="19"/>
    <x v="19"/>
  </r>
  <r>
    <x v="9"/>
    <x v="3"/>
    <s v="https://gsgold.ru/product/mat-gs/"/>
    <s v="Нагревательный мат «ЗОЛОТОЕ СЕЧЕНИЕ»"/>
    <n v="2.5"/>
    <x v="3"/>
    <n v="400"/>
    <n v="160"/>
    <m/>
    <n v="8723"/>
    <n v="9680"/>
    <x v="1"/>
    <x v="20"/>
    <x v="20"/>
  </r>
  <r>
    <x v="9"/>
    <x v="3"/>
    <s v="https://gsgold.ru/product/mat-gs/"/>
    <s v="Нагревательный мат «ЗОЛОТОЕ СЕЧЕНИЕ»"/>
    <n v="3"/>
    <x v="4"/>
    <n v="480"/>
    <n v="160"/>
    <m/>
    <n v="9576"/>
    <n v="10640"/>
    <x v="1"/>
    <x v="21"/>
    <x v="21"/>
  </r>
  <r>
    <x v="9"/>
    <x v="3"/>
    <s v="https://gsgold.ru/product/mat-gs/"/>
    <s v="Нагревательный мат «ЗОЛОТОЕ СЕЧЕНИЕ»"/>
    <n v="3.5"/>
    <x v="5"/>
    <n v="560"/>
    <n v="160"/>
    <m/>
    <n v="10411"/>
    <n v="11568"/>
    <x v="1"/>
    <x v="22"/>
    <x v="22"/>
  </r>
  <r>
    <x v="9"/>
    <x v="3"/>
    <s v="https://gsgold.ru/product/mat-gs/"/>
    <s v="Нагревательный мат «ЗОЛОТОЕ СЕЧЕНИЕ»"/>
    <n v="4"/>
    <x v="6"/>
    <n v="640"/>
    <n v="160"/>
    <m/>
    <n v="11148"/>
    <n v="12387"/>
    <x v="1"/>
    <x v="23"/>
    <x v="23"/>
  </r>
  <r>
    <x v="9"/>
    <x v="3"/>
    <s v="https://gsgold.ru/product/mat-gs/"/>
    <s v="Нагревательный мат «ЗОЛОТОЕ СЕЧЕНИЕ»"/>
    <n v="4.5"/>
    <x v="7"/>
    <n v="720"/>
    <n v="160"/>
    <m/>
    <n v="11884"/>
    <n v="13204"/>
    <x v="1"/>
    <x v="31"/>
    <x v="31"/>
  </r>
  <r>
    <x v="9"/>
    <x v="3"/>
    <s v="https://gsgold.ru/product/mat-gs/"/>
    <s v="Нагревательный мат «ЗОЛОТОЕ СЕЧЕНИЕ»"/>
    <n v="5"/>
    <x v="8"/>
    <n v="800"/>
    <n v="160"/>
    <m/>
    <n v="12620"/>
    <n v="14021"/>
    <x v="1"/>
    <x v="24"/>
    <x v="24"/>
  </r>
  <r>
    <x v="9"/>
    <x v="3"/>
    <s v="https://gsgold.ru/product/mat-gs/"/>
    <s v="Нагревательный мат «ЗОЛОТОЕ СЕЧЕНИЕ»"/>
    <n v="6"/>
    <x v="9"/>
    <n v="960"/>
    <n v="160"/>
    <m/>
    <n v="14692"/>
    <n v="16324"/>
    <x v="1"/>
    <x v="25"/>
    <x v="25"/>
  </r>
  <r>
    <x v="9"/>
    <x v="3"/>
    <s v="https://gsgold.ru/product/mat-gs/"/>
    <s v="Нагревательный мат «ЗОЛОТОЕ СЕЧЕНИЕ»"/>
    <n v="7"/>
    <x v="10"/>
    <n v="1120"/>
    <n v="160"/>
    <m/>
    <n v="16760"/>
    <n v="18622"/>
    <x v="1"/>
    <x v="26"/>
    <x v="26"/>
  </r>
  <r>
    <x v="9"/>
    <x v="3"/>
    <s v="https://gsgold.ru/product/mat-gs/"/>
    <s v="Нагревательный мат «ЗОЛОТОЕ СЕЧЕНИЕ»"/>
    <n v="8"/>
    <x v="0"/>
    <n v="1280"/>
    <n v="160"/>
    <m/>
    <n v="18828"/>
    <n v="20920"/>
    <x v="1"/>
    <x v="27"/>
    <x v="27"/>
  </r>
  <r>
    <x v="9"/>
    <x v="3"/>
    <s v="https://gsgold.ru/product/mat-gs/"/>
    <s v="Нагревательный мат «ЗОЛОТОЕ СЕЧЕНИЕ»"/>
    <n v="9"/>
    <x v="16"/>
    <n v="1440"/>
    <n v="160"/>
    <m/>
    <n v="20896"/>
    <n v="23218"/>
    <x v="1"/>
    <x v="30"/>
    <x v="30"/>
  </r>
  <r>
    <x v="9"/>
    <x v="3"/>
    <s v="https://gsgold.ru/product/mat-gs/"/>
    <s v="Нагревательный мат «ЗОЛОТОЕ СЕЧЕНИЕ»"/>
    <n v="10"/>
    <x v="1"/>
    <n v="1600"/>
    <n v="160"/>
    <m/>
    <n v="22964"/>
    <n v="25516"/>
    <x v="1"/>
    <x v="28"/>
    <x v="28"/>
  </r>
  <r>
    <x v="9"/>
    <x v="3"/>
    <s v="https://gsgold.ru/product/mat-gs/"/>
    <s v="Нагревательный мат «ЗОЛОТОЕ СЕЧЕНИЕ»"/>
    <n v="12"/>
    <x v="11"/>
    <n v="1920"/>
    <n v="160"/>
    <m/>
    <n v="27100"/>
    <n v="30010"/>
    <x v="1"/>
    <x v="29"/>
    <x v="29"/>
  </r>
  <r>
    <x v="10"/>
    <x v="4"/>
    <s v="https://chtk.ru/production/nagrevatel'nyj_mat/dvuzhilnyie_150_vt_m/nagrevatelniy_mat_pod_pilty_elekticheskiy"/>
    <s v="МНД-0,5-75"/>
    <n v="0.5"/>
    <x v="12"/>
    <n v="75"/>
    <n v="150"/>
    <m/>
    <n v="3806"/>
    <n v="3806"/>
    <x v="0"/>
    <x v="12"/>
    <x v="12"/>
  </r>
  <r>
    <x v="10"/>
    <x v="4"/>
    <s v="https://chtk.ru/production/nagrevatel'nyj_mat/dvuzhilnyie_150_vt_m/mnd_1,0_150"/>
    <s v="МНД-1,0-150"/>
    <n v="1"/>
    <x v="13"/>
    <n v="150"/>
    <n v="150"/>
    <m/>
    <n v="5205"/>
    <n v="5205"/>
    <x v="0"/>
    <x v="13"/>
    <x v="13"/>
  </r>
  <r>
    <x v="10"/>
    <x v="4"/>
    <s v="https://chtk.ru/production/nagrevatel'nyj_mat/dvuzhilnyie_150_vt_m/mnd_1,5_225"/>
    <s v="МНД-1,5-225"/>
    <n v="1.5"/>
    <x v="14"/>
    <n v="225"/>
    <n v="150"/>
    <m/>
    <n v="5923"/>
    <n v="5923"/>
    <x v="0"/>
    <x v="14"/>
    <x v="14"/>
  </r>
  <r>
    <x v="10"/>
    <x v="4"/>
    <s v="https://chtk.ru/production/nagrevatel'nyj_mat/dvuzhilnyie_150_vt_m/mnd_2,0_300"/>
    <s v="МНД-2,0-300"/>
    <n v="2"/>
    <x v="2"/>
    <n v="300"/>
    <n v="150"/>
    <m/>
    <n v="6999"/>
    <n v="6999"/>
    <x v="0"/>
    <x v="2"/>
    <x v="2"/>
  </r>
  <r>
    <x v="10"/>
    <x v="4"/>
    <s v="https://chtk.ru/production/nagrevatel'nyj_mat/dvuzhilnyie_150_vt_m/mnd_2,5_375"/>
    <s v="МНД-2,5-375"/>
    <n v="2.5"/>
    <x v="3"/>
    <n v="375"/>
    <n v="150"/>
    <m/>
    <n v="7718"/>
    <n v="7718"/>
    <x v="0"/>
    <x v="3"/>
    <x v="3"/>
  </r>
  <r>
    <x v="10"/>
    <x v="4"/>
    <s v="https://chtk.ru/production/nagrevatel'nyj_mat/dvuzhilnyie_150_vt_m/mnd_3,0_450"/>
    <s v="МНД-3,0-450"/>
    <n v="3"/>
    <x v="4"/>
    <n v="450"/>
    <n v="150"/>
    <m/>
    <n v="8974"/>
    <n v="8974"/>
    <x v="0"/>
    <x v="4"/>
    <x v="4"/>
  </r>
  <r>
    <x v="10"/>
    <x v="4"/>
    <s v="https://chtk.ru/production/nagrevatel'nyj_mat/dvuzhilnyie_150_vt_m/mnd_3,5_525"/>
    <s v="МНД-3,5-525"/>
    <n v="3.5"/>
    <x v="5"/>
    <n v="525"/>
    <n v="150"/>
    <m/>
    <n v="9692"/>
    <n v="9692"/>
    <x v="0"/>
    <x v="5"/>
    <x v="5"/>
  </r>
  <r>
    <x v="10"/>
    <x v="4"/>
    <s v="https://chtk.ru/production/nagrevatel'nyj_mat/dvuzhilnyie_150_vt_m/mnd_4,0_600"/>
    <s v="МНД-4,0-600"/>
    <n v="4"/>
    <x v="6"/>
    <n v="600"/>
    <n v="150"/>
    <m/>
    <n v="10697"/>
    <n v="10697"/>
    <x v="0"/>
    <x v="6"/>
    <x v="6"/>
  </r>
  <r>
    <x v="10"/>
    <x v="4"/>
    <s v="https://chtk.ru/production/nagrevatel'nyj_mat/dvuzhilnyie_150_vt_m/mnd_5,0_750"/>
    <s v="МНД-5,0-750"/>
    <n v="5"/>
    <x v="8"/>
    <n v="750"/>
    <n v="150"/>
    <m/>
    <n v="13101"/>
    <n v="13101"/>
    <x v="0"/>
    <x v="8"/>
    <x v="8"/>
  </r>
  <r>
    <x v="10"/>
    <x v="4"/>
    <s v="https://chtk.ru/production/nagrevatel'nyj_mat/dvuzhilnyie_150_vt_m/mnd_6,0_900"/>
    <s v="МНД-6,0-900"/>
    <n v="6"/>
    <x v="9"/>
    <n v="900"/>
    <n v="150"/>
    <m/>
    <n v="14717"/>
    <n v="14717"/>
    <x v="0"/>
    <x v="9"/>
    <x v="9"/>
  </r>
  <r>
    <x v="10"/>
    <x v="4"/>
    <s v="https://chtk.ru/production/nagrevatel'nyj_mat/dvuzhilnyie_150_vt_m/mnd_7,0_1050"/>
    <s v="МНД-7,0-1050"/>
    <n v="7"/>
    <x v="10"/>
    <n v="1050"/>
    <n v="150"/>
    <m/>
    <n v="15973"/>
    <n v="15973"/>
    <x v="0"/>
    <x v="10"/>
    <x v="10"/>
  </r>
  <r>
    <x v="10"/>
    <x v="4"/>
    <s v="https://chtk.ru/production/nagrevatel'nyj_mat/dvuzhilnyie_150_vt_m/mnd_8,0_1200"/>
    <s v="МНД-8,0-1200"/>
    <n v="8"/>
    <x v="0"/>
    <n v="1200"/>
    <n v="150"/>
    <m/>
    <n v="17768"/>
    <n v="17768"/>
    <x v="0"/>
    <x v="0"/>
    <x v="0"/>
  </r>
  <r>
    <x v="10"/>
    <x v="4"/>
    <s v="https://chtk.ru/production/nagrevatel'nyj_mat/dvuzhilnyie_150_vt_m/mnd_9,0_1350"/>
    <s v="МНД-9,0-1350"/>
    <n v="9"/>
    <x v="16"/>
    <n v="1350"/>
    <n v="150"/>
    <m/>
    <n v="20100"/>
    <n v="20100"/>
    <x v="0"/>
    <x v="16"/>
    <x v="16"/>
  </r>
  <r>
    <x v="10"/>
    <x v="4"/>
    <s v="https://chtk.ru/production/nagrevatel'nyj_mat/dvuzhilnyie_150_vt_m/mnd_10,0_1500"/>
    <s v="МНД-10,0-1500"/>
    <n v="10"/>
    <x v="1"/>
    <n v="1500"/>
    <n v="150"/>
    <m/>
    <n v="20999"/>
    <n v="20999"/>
    <x v="0"/>
    <x v="1"/>
    <x v="1"/>
  </r>
  <r>
    <x v="10"/>
    <x v="4"/>
    <s v="https://chtk.ru/production/nagrevatel'nyj_mat/dvuzhilnyie_150_vt_m/mnd_11,0_1650"/>
    <s v="МНД-11,0-1650"/>
    <n v="11"/>
    <x v="1"/>
    <n v="1650"/>
    <n v="150"/>
    <m/>
    <n v="22585"/>
    <n v="22585"/>
    <x v="0"/>
    <x v="1"/>
    <x v="1"/>
  </r>
  <r>
    <x v="10"/>
    <x v="4"/>
    <s v="https://chtk.ru/production/nagrevatel'nyj_mat/dvuzhilnyie_150_vt_m/mnd_12,0_1800"/>
    <s v="МНД-12,0-1800"/>
    <n v="12"/>
    <x v="11"/>
    <n v="1800"/>
    <n v="150"/>
    <m/>
    <n v="23612"/>
    <n v="23612"/>
    <x v="0"/>
    <x v="11"/>
    <x v="11"/>
  </r>
  <r>
    <x v="10"/>
    <x v="4"/>
    <s v="https://chtk.ru/production/nagrevatel'nyj_mat/dvuzhilnyie_150_vt_m/mnd_13,0_1950"/>
    <s v="МНД-13,0-1950"/>
    <n v="13"/>
    <x v="11"/>
    <n v="1950"/>
    <n v="150"/>
    <m/>
    <n v="26432"/>
    <n v="26432"/>
    <x v="0"/>
    <x v="11"/>
    <x v="11"/>
  </r>
  <r>
    <x v="10"/>
    <x v="4"/>
    <s v="https://chtk.ru/production/nagrevatel'nyj_mat/dvuzhilnyie_150_vt_m/mnd_14,0_2100"/>
    <s v="МНД-14,0-2100"/>
    <n v="14"/>
    <x v="15"/>
    <n v="2100"/>
    <n v="150"/>
    <m/>
    <n v="31129"/>
    <n v="31129"/>
    <x v="0"/>
    <x v="15"/>
    <x v="15"/>
  </r>
  <r>
    <x v="10"/>
    <x v="4"/>
    <s v="https://chtk.ru/production/nagrevatel'nyj_mat/dvuzhilnyie_150_vt_m/mnd_15,0_2250"/>
    <s v="МНД-15,0-2250"/>
    <n v="15"/>
    <x v="15"/>
    <n v="2250"/>
    <n v="150"/>
    <m/>
    <n v="34934"/>
    <n v="34934"/>
    <x v="0"/>
    <x v="15"/>
    <x v="15"/>
  </r>
  <r>
    <x v="11"/>
    <x v="4"/>
    <s v="https://chtk.ru/production/nagrevatel'nyj_mat/dvuzhilnyie_160_vt_m/mnd_0,5_80"/>
    <s v="МНД-0,5-80"/>
    <n v="0.5"/>
    <x v="12"/>
    <n v="80"/>
    <n v="160"/>
    <m/>
    <n v="2788"/>
    <n v="2788"/>
    <x v="0"/>
    <x v="12"/>
    <x v="12"/>
  </r>
  <r>
    <x v="11"/>
    <x v="4"/>
    <s v="https://chtk.ru/production/nagrevatel'nyj_mat/dvuzhilnyie_160_vt_m/mnd_1,0_160"/>
    <s v="МНД-1,0-160"/>
    <n v="1"/>
    <x v="13"/>
    <n v="160"/>
    <n v="160"/>
    <m/>
    <n v="3488"/>
    <n v="3488"/>
    <x v="0"/>
    <x v="13"/>
    <x v="13"/>
  </r>
  <r>
    <x v="11"/>
    <x v="4"/>
    <s v="https://chtk.ru/production/nagrevatel'nyj_mat/dvuzhilnyie_160_vt_m/mnd_1,5_240"/>
    <s v="МНД-1,5-240"/>
    <n v="1.5"/>
    <x v="14"/>
    <n v="240"/>
    <n v="160"/>
    <m/>
    <n v="4208"/>
    <n v="4208"/>
    <x v="0"/>
    <x v="14"/>
    <x v="14"/>
  </r>
  <r>
    <x v="11"/>
    <x v="4"/>
    <s v="https://chtk.ru/production/nagrevatel'nyj_mat/dvuzhilnyie_160_vt_m/mnd_2,0_320"/>
    <s v="МНД-2,0-320"/>
    <n v="2"/>
    <x v="2"/>
    <n v="320"/>
    <n v="160"/>
    <m/>
    <n v="5326"/>
    <n v="5326"/>
    <x v="0"/>
    <x v="2"/>
    <x v="2"/>
  </r>
  <r>
    <x v="11"/>
    <x v="4"/>
    <s v="https://chtk.ru/production/nagrevatel'nyj_mat/dvuzhilnyie_160_vt_m/mnd_2,5_400"/>
    <s v="МНД-2,5-400"/>
    <n v="2.5"/>
    <x v="3"/>
    <n v="400"/>
    <n v="160"/>
    <m/>
    <n v="6125"/>
    <n v="6125"/>
    <x v="0"/>
    <x v="3"/>
    <x v="3"/>
  </r>
  <r>
    <x v="11"/>
    <x v="4"/>
    <s v="https://chtk.ru/production/nagrevatel'nyj_mat/dvuzhilnyie_160_vt_m/mnd_3,0_480"/>
    <s v="МНД-3,0-480"/>
    <n v="3"/>
    <x v="4"/>
    <n v="480"/>
    <n v="160"/>
    <m/>
    <n v="7165"/>
    <n v="7165"/>
    <x v="0"/>
    <x v="4"/>
    <x v="4"/>
  </r>
  <r>
    <x v="11"/>
    <x v="4"/>
    <s v="https://chtk.ru/production/nagrevatel'nyj_mat/dvuzhilnyie_160_vt_m/mnd_3,5_560"/>
    <s v="МНД-3,5-560"/>
    <n v="3.5"/>
    <x v="5"/>
    <n v="560"/>
    <n v="160"/>
    <m/>
    <n v="8271"/>
    <n v="8271"/>
    <x v="0"/>
    <x v="5"/>
    <x v="5"/>
  </r>
  <r>
    <x v="11"/>
    <x v="4"/>
    <s v="https://chtk.ru/production/nagrevatel'nyj_mat/dvuzhilnyie_160_vt_m/mnd_4,0_640"/>
    <s v="МНД-4,0-640"/>
    <n v="4"/>
    <x v="6"/>
    <n v="640"/>
    <n v="160"/>
    <m/>
    <n v="8795"/>
    <n v="8795"/>
    <x v="0"/>
    <x v="6"/>
    <x v="6"/>
  </r>
  <r>
    <x v="11"/>
    <x v="4"/>
    <s v="https://chtk.ru/production/nagrevatel'nyj_mat/dvuzhilnyie_160_vt_m/mnd_4,5_720"/>
    <s v="МНД-4,5-720"/>
    <n v="4.5"/>
    <x v="7"/>
    <n v="720"/>
    <n v="160"/>
    <m/>
    <n v="9259"/>
    <n v="9259"/>
    <x v="0"/>
    <x v="7"/>
    <x v="7"/>
  </r>
  <r>
    <x v="11"/>
    <x v="4"/>
    <s v="https://chtk.ru/production/nagrevatel'nyj_mat/dvuzhilnyie_160_vt_m/mnd_5,0_800"/>
    <s v="МНД-5,0-800"/>
    <n v="5"/>
    <x v="8"/>
    <n v="800"/>
    <n v="160"/>
    <m/>
    <n v="10747"/>
    <n v="10747"/>
    <x v="0"/>
    <x v="8"/>
    <x v="8"/>
  </r>
  <r>
    <x v="11"/>
    <x v="4"/>
    <s v="https://chtk.ru/production/nagrevatel'nyj_mat/dvuzhilnyie_160_vt_m/mnd_5,5_960"/>
    <s v="МНД-6,0-960"/>
    <n v="6"/>
    <x v="9"/>
    <n v="960"/>
    <n v="160"/>
    <m/>
    <n v="10814"/>
    <n v="10814"/>
    <x v="0"/>
    <x v="9"/>
    <x v="9"/>
  </r>
  <r>
    <x v="11"/>
    <x v="4"/>
    <s v="https://chtk.ru/production/nagrevatel'nyj_mat/dvuzhilnyie_160_vt_m/mnd_6,0_960"/>
    <s v="МНД-7,0-1120"/>
    <n v="7"/>
    <x v="10"/>
    <n v="1120"/>
    <n v="160"/>
    <m/>
    <n v="12415"/>
    <n v="12415"/>
    <x v="0"/>
    <x v="10"/>
    <x v="10"/>
  </r>
  <r>
    <x v="11"/>
    <x v="4"/>
    <s v="https://chtk.ru/production/nagrevatel'nyj_mat/dvuzhilnyie_160_vt_m/mnd_10,0_1600"/>
    <s v="МНД-8,0-1280"/>
    <n v="8"/>
    <x v="0"/>
    <n v="1280"/>
    <n v="160"/>
    <m/>
    <n v="13787"/>
    <n v="13787"/>
    <x v="0"/>
    <x v="0"/>
    <x v="0"/>
  </r>
  <r>
    <x v="11"/>
    <x v="4"/>
    <s v="https://chtk.ru/production/nagrevatel'nyj_mat/dvuzhilnyie_160_vt_m/mnd_7,0_1120"/>
    <s v="МНД-9,0-1440"/>
    <n v="9"/>
    <x v="16"/>
    <n v="1440"/>
    <n v="160"/>
    <m/>
    <n v="15442"/>
    <n v="15442"/>
    <x v="0"/>
    <x v="16"/>
    <x v="16"/>
  </r>
  <r>
    <x v="11"/>
    <x v="4"/>
    <s v="https://chtk.ru/production/nagrevatel'nyj_mat/dvuzhilnyie_160_vt_m/mnd_8,0_1280"/>
    <s v="МНД-10,0-1600"/>
    <n v="10"/>
    <x v="1"/>
    <n v="1600"/>
    <n v="160"/>
    <m/>
    <n v="16180"/>
    <n v="16180"/>
    <x v="0"/>
    <x v="1"/>
    <x v="1"/>
  </r>
  <r>
    <x v="11"/>
    <x v="4"/>
    <s v="https://chtk.ru/production/nagrevatel'nyj_mat/dvuzhilnyie_160_vt_m/mnd_9,0_1440"/>
    <s v="МНД-11,0-1760"/>
    <n v="11"/>
    <x v="1"/>
    <n v="1760"/>
    <n v="160"/>
    <m/>
    <n v="17112"/>
    <n v="17112"/>
    <x v="0"/>
    <x v="1"/>
    <x v="1"/>
  </r>
  <r>
    <x v="11"/>
    <x v="4"/>
    <s v="https://chtk.ru/production/nagrevatel'nyj_mat/dvuzhilnyie_160_vt_m/mnd_11,0_1760"/>
    <s v="МНД-12,0-1920"/>
    <n v="12"/>
    <x v="11"/>
    <n v="1920"/>
    <n v="160"/>
    <m/>
    <n v="18648"/>
    <n v="18648"/>
    <x v="0"/>
    <x v="11"/>
    <x v="11"/>
  </r>
  <r>
    <x v="11"/>
    <x v="4"/>
    <s v="https://chtk.ru/production/nagrevatel'nyj_mat/dvuzhilnyie_160_vt_m/mnd_12,0_1920"/>
    <s v="МНД-13,0-2080"/>
    <n v="13"/>
    <x v="11"/>
    <n v="2080"/>
    <n v="160"/>
    <m/>
    <n v="21013"/>
    <n v="21013"/>
    <x v="0"/>
    <x v="11"/>
    <x v="11"/>
  </r>
  <r>
    <x v="11"/>
    <x v="4"/>
    <s v="https://chtk.ru/production/nagrevatel'nyj_mat/dvuzhilnyie_160_vt_m/mnd_13,0_2080"/>
    <s v="МНД-14,0-2240"/>
    <n v="14"/>
    <x v="15"/>
    <n v="2240"/>
    <n v="160"/>
    <m/>
    <n v="21666"/>
    <n v="21666"/>
    <x v="0"/>
    <x v="15"/>
    <x v="15"/>
  </r>
  <r>
    <x v="11"/>
    <x v="4"/>
    <s v="https://chtk.ru/production/nagrevatel'nyj_mat/dvuzhilnyie_160_vt_m/mnd_14,0_2240"/>
    <s v="МНД-15,0-2400"/>
    <n v="15"/>
    <x v="15"/>
    <n v="2400"/>
    <n v="160"/>
    <m/>
    <n v="23515"/>
    <n v="23515"/>
    <x v="0"/>
    <x v="15"/>
    <x v="15"/>
  </r>
  <r>
    <x v="12"/>
    <x v="5"/>
    <s v="https://spyheat.ru/maty-tyoplogo-pola-klassik-150-vt-m-bez-termostata/"/>
    <s v="Маты тёплого пола &quot;Классик&quot; 150 Вт/м²"/>
    <n v="0.5"/>
    <x v="12"/>
    <n v="75"/>
    <n v="150"/>
    <m/>
    <n v="2692"/>
    <n v="2692"/>
    <x v="0"/>
    <x v="12"/>
    <x v="12"/>
  </r>
  <r>
    <x v="12"/>
    <x v="5"/>
    <s v="https://spyheat.ru/maty-tyoplogo-pola-klassik-150-vt-m-bez-termostata/"/>
    <s v="Маты тёплого пола &quot;Классик&quot; 150 Вт/м²"/>
    <n v="1"/>
    <x v="13"/>
    <n v="150"/>
    <n v="150"/>
    <m/>
    <n v="3197"/>
    <n v="3197"/>
    <x v="0"/>
    <x v="13"/>
    <x v="13"/>
  </r>
  <r>
    <x v="12"/>
    <x v="5"/>
    <s v="https://spyheat.ru/maty-tyoplogo-pola-klassik-150-vt-m-bez-termostata/"/>
    <s v="Маты тёплого пола &quot;Классик&quot; 150 Вт/м²"/>
    <n v="1.5"/>
    <x v="14"/>
    <n v="225"/>
    <n v="150"/>
    <m/>
    <n v="3702"/>
    <n v="3702"/>
    <x v="0"/>
    <x v="14"/>
    <x v="14"/>
  </r>
  <r>
    <x v="12"/>
    <x v="5"/>
    <s v="https://spyheat.ru/maty-tyoplogo-pola-klassik-150-vt-m-bez-termostata/"/>
    <s v="Маты тёплого пола &quot;Классик&quot; 150 Вт/м²"/>
    <n v="2"/>
    <x v="2"/>
    <n v="300"/>
    <n v="150"/>
    <m/>
    <n v="4206"/>
    <n v="4206"/>
    <x v="0"/>
    <x v="2"/>
    <x v="2"/>
  </r>
  <r>
    <x v="12"/>
    <x v="5"/>
    <s v="https://spyheat.ru/maty-tyoplogo-pola-klassik-150-vt-m-bez-termostata/"/>
    <s v="Маты тёплого пола &quot;Классик&quot; 150 Вт/м²"/>
    <n v="2.5"/>
    <x v="3"/>
    <n v="375"/>
    <n v="150"/>
    <m/>
    <n v="4710"/>
    <n v="4710"/>
    <x v="0"/>
    <x v="3"/>
    <x v="3"/>
  </r>
  <r>
    <x v="12"/>
    <x v="5"/>
    <s v="https://spyheat.ru/maty-tyoplogo-pola-klassik-150-vt-m-bez-termostata/"/>
    <s v="Маты тёплого пола &quot;Классик&quot; 150 Вт/м²"/>
    <n v="3"/>
    <x v="4"/>
    <n v="450"/>
    <n v="150"/>
    <m/>
    <n v="5215"/>
    <n v="5215"/>
    <x v="0"/>
    <x v="4"/>
    <x v="4"/>
  </r>
  <r>
    <x v="12"/>
    <x v="5"/>
    <s v="https://spyheat.ru/maty-tyoplogo-pola-klassik-150-vt-m-bez-termostata/"/>
    <s v="Маты тёплого пола &quot;Классик&quot; 150 Вт/м²"/>
    <n v="3.5"/>
    <x v="5"/>
    <n v="525"/>
    <n v="150"/>
    <m/>
    <n v="5972"/>
    <n v="5972"/>
    <x v="0"/>
    <x v="5"/>
    <x v="5"/>
  </r>
  <r>
    <x v="12"/>
    <x v="5"/>
    <s v="https://spyheat.ru/maty-tyoplogo-pola-klassik-150-vt-m-bez-termostata/"/>
    <s v="Маты тёплого пола &quot;Классик&quot; 150 Вт/м²"/>
    <n v="4"/>
    <x v="6"/>
    <n v="600"/>
    <n v="150"/>
    <m/>
    <n v="6730"/>
    <n v="6730"/>
    <x v="0"/>
    <x v="6"/>
    <x v="6"/>
  </r>
  <r>
    <x v="12"/>
    <x v="5"/>
    <s v="https://spyheat.ru/maty-tyoplogo-pola-klassik-150-vt-m-bez-termostata/"/>
    <s v="Маты тёплого пола &quot;Классик&quot; 150 Вт/м²"/>
    <n v="5"/>
    <x v="8"/>
    <n v="750"/>
    <n v="150"/>
    <m/>
    <n v="8243"/>
    <n v="8243"/>
    <x v="0"/>
    <x v="8"/>
    <x v="8"/>
  </r>
  <r>
    <x v="12"/>
    <x v="5"/>
    <s v="https://spyheat.ru/maty-tyoplogo-pola-klassik-150-vt-m-bez-termostata/"/>
    <s v="Маты тёплого пола &quot;Классик&quot; 150 Вт/м²"/>
    <n v="6"/>
    <x v="9"/>
    <n v="900"/>
    <n v="150"/>
    <m/>
    <n v="9757"/>
    <n v="9757"/>
    <x v="0"/>
    <x v="9"/>
    <x v="9"/>
  </r>
  <r>
    <x v="12"/>
    <x v="5"/>
    <s v="https://spyheat.ru/maty-tyoplogo-pola-klassik-150-vt-m-bez-termostata/"/>
    <s v="Маты тёплого пола &quot;Классик&quot; 150 Вт/м²"/>
    <n v="7"/>
    <x v="10"/>
    <n v="1050"/>
    <n v="150"/>
    <m/>
    <n v="11272"/>
    <n v="11272"/>
    <x v="0"/>
    <x v="10"/>
    <x v="10"/>
  </r>
  <r>
    <x v="12"/>
    <x v="5"/>
    <s v="https://spyheat.ru/maty-tyoplogo-pola-klassik-150-vt-m-bez-termostata/"/>
    <s v="Маты тёплого пола &quot;Классик&quot; 150 Вт/м²"/>
    <n v="8"/>
    <x v="0"/>
    <n v="1200"/>
    <n v="150"/>
    <m/>
    <n v="12785"/>
    <n v="12785"/>
    <x v="0"/>
    <x v="0"/>
    <x v="0"/>
  </r>
  <r>
    <x v="12"/>
    <x v="5"/>
    <s v="https://spyheat.ru/maty-tyoplogo-pola-klassik-150-vt-m-bez-termostata/"/>
    <s v="Маты тёплого пола &quot;Классик&quot; 150 Вт/м²"/>
    <n v="9"/>
    <x v="16"/>
    <n v="1350"/>
    <n v="150"/>
    <m/>
    <n v="13220"/>
    <n v="13220"/>
    <x v="0"/>
    <x v="16"/>
    <x v="16"/>
  </r>
  <r>
    <x v="12"/>
    <x v="5"/>
    <s v="https://spyheat.ru/maty-tyoplogo-pola-klassik-150-vt-m-bez-termostata/"/>
    <s v="Маты тёплого пола &quot;Классик&quot; 150 Вт/м²"/>
    <n v="10"/>
    <x v="1"/>
    <n v="1500"/>
    <n v="150"/>
    <m/>
    <n v="13542"/>
    <n v="13542"/>
    <x v="0"/>
    <x v="1"/>
    <x v="1"/>
  </r>
  <r>
    <x v="12"/>
    <x v="5"/>
    <s v="https://spyheat.ru/maty-tyoplogo-pola-klassik-150-vt-m-bez-termostata/"/>
    <s v="Маты тёплого пола &quot;Классик&quot; 150 Вт/м²"/>
    <n v="12"/>
    <x v="11"/>
    <n v="1800"/>
    <n v="150"/>
    <m/>
    <n v="14902"/>
    <n v="14902"/>
    <x v="0"/>
    <x v="11"/>
    <x v="11"/>
  </r>
  <r>
    <x v="12"/>
    <x v="5"/>
    <s v="https://spyheat.ru/maty-tyoplogo-pola-klassik-150-vt-m-bez-termostata/"/>
    <s v="Маты тёплого пола &quot;Классик&quot; 150 Вт/м²"/>
    <n v="14"/>
    <x v="15"/>
    <n v="2100"/>
    <n v="150"/>
    <m/>
    <n v="16388"/>
    <n v="16388"/>
    <x v="0"/>
    <x v="15"/>
    <x v="15"/>
  </r>
  <r>
    <x v="12"/>
    <x v="5"/>
    <s v="https://spyheat.ru/maty-tyoplogo-pola-klassik-150-vt-m-bez-termostata/"/>
    <s v="Маты тёплого пола &quot;Классик&quot; 150 Вт/м²"/>
    <n v="16"/>
    <x v="17"/>
    <n v="2400"/>
    <n v="150"/>
    <m/>
    <n v="19666"/>
    <n v="19666"/>
    <x v="0"/>
    <x v="32"/>
    <x v="32"/>
  </r>
  <r>
    <x v="13"/>
    <x v="5"/>
    <s v="https://spyheat.ru/maty-tyoplogo-pola-ekonom-160-vt-m/?sku=2835"/>
    <s v="Маты тёплого пола &quot;Эконом&quot; 160 Вт/м²"/>
    <n v="0.5"/>
    <x v="12"/>
    <n v="80"/>
    <n v="160"/>
    <m/>
    <n v="1785"/>
    <n v="1785"/>
    <x v="0"/>
    <x v="12"/>
    <x v="12"/>
  </r>
  <r>
    <x v="13"/>
    <x v="5"/>
    <s v="https://spyheat.ru/maty-tyoplogo-pola-ekonom-160-vt-m/?sku=2835"/>
    <s v="Маты тёплого пола &quot;Эконом&quot; 160 Вт/м²"/>
    <n v="1"/>
    <x v="13"/>
    <n v="160"/>
    <n v="160"/>
    <m/>
    <n v="2040"/>
    <n v="2040"/>
    <x v="0"/>
    <x v="13"/>
    <x v="13"/>
  </r>
  <r>
    <x v="13"/>
    <x v="5"/>
    <s v="https://spyheat.ru/maty-tyoplogo-pola-ekonom-160-vt-m/?sku=2835"/>
    <s v="Маты тёплого пола &quot;Эконом&quot; 160 Вт/м²"/>
    <n v="1.5"/>
    <x v="14"/>
    <n v="240"/>
    <n v="160"/>
    <m/>
    <n v="2380"/>
    <n v="2380"/>
    <x v="0"/>
    <x v="14"/>
    <x v="14"/>
  </r>
  <r>
    <x v="13"/>
    <x v="5"/>
    <s v="https://spyheat.ru/maty-tyoplogo-pola-ekonom-160-vt-m/?sku=2835"/>
    <s v="Маты тёплого пола &quot;Эконом&quot; 160 Вт/м²"/>
    <n v="2"/>
    <x v="2"/>
    <n v="320"/>
    <n v="160"/>
    <m/>
    <n v="2890"/>
    <n v="2890"/>
    <x v="0"/>
    <x v="2"/>
    <x v="2"/>
  </r>
  <r>
    <x v="13"/>
    <x v="5"/>
    <s v="https://spyheat.ru/maty-tyoplogo-pola-ekonom-160-vt-m/?sku=2835"/>
    <s v="Маты тёплого пола &quot;Эконом&quot; 160 Вт/м²"/>
    <n v="2.5"/>
    <x v="3"/>
    <n v="400"/>
    <n v="160"/>
    <m/>
    <n v="3315"/>
    <n v="3315"/>
    <x v="0"/>
    <x v="3"/>
    <x v="3"/>
  </r>
  <r>
    <x v="13"/>
    <x v="5"/>
    <s v="https://spyheat.ru/maty-tyoplogo-pola-ekonom-160-vt-m/?sku=2835"/>
    <s v="Маты тёплого пола &quot;Эконом&quot; 160 Вт/м²"/>
    <n v="3"/>
    <x v="4"/>
    <n v="480"/>
    <n v="160"/>
    <m/>
    <n v="3910"/>
    <n v="3910"/>
    <x v="0"/>
    <x v="4"/>
    <x v="4"/>
  </r>
  <r>
    <x v="13"/>
    <x v="5"/>
    <s v="https://spyheat.ru/maty-tyoplogo-pola-ekonom-160-vt-m/?sku=2835"/>
    <s v="Маты тёплого пола &quot;Эконом&quot; 160 Вт/м²"/>
    <n v="3.5"/>
    <x v="5"/>
    <n v="560"/>
    <n v="160"/>
    <m/>
    <n v="4420"/>
    <n v="4420"/>
    <x v="0"/>
    <x v="5"/>
    <x v="5"/>
  </r>
  <r>
    <x v="13"/>
    <x v="5"/>
    <s v="https://spyheat.ru/maty-tyoplogo-pola-ekonom-160-vt-m/?sku=2835"/>
    <s v="Маты тёплого пола &quot;Эконом&quot; 160 Вт/м²"/>
    <n v="4"/>
    <x v="6"/>
    <n v="640"/>
    <n v="160"/>
    <m/>
    <n v="4760"/>
    <n v="4760"/>
    <x v="0"/>
    <x v="6"/>
    <x v="6"/>
  </r>
  <r>
    <x v="13"/>
    <x v="5"/>
    <s v="https://spyheat.ru/maty-tyoplogo-pola-ekonom-160-vt-m/?sku=2835"/>
    <s v="Маты тёплого пола &quot;Эконом&quot; 160 Вт/м²"/>
    <n v="4.5"/>
    <x v="7"/>
    <n v="720"/>
    <n v="160"/>
    <m/>
    <n v="5100"/>
    <n v="5100"/>
    <x v="0"/>
    <x v="7"/>
    <x v="7"/>
  </r>
  <r>
    <x v="13"/>
    <x v="5"/>
    <s v="https://spyheat.ru/maty-tyoplogo-pola-ekonom-160-vt-m/?sku=2835"/>
    <s v="Маты тёплого пола &quot;Эконом&quot; 160 Вт/м²"/>
    <n v="5"/>
    <x v="8"/>
    <n v="800"/>
    <n v="160"/>
    <m/>
    <n v="5780"/>
    <n v="5780"/>
    <x v="0"/>
    <x v="8"/>
    <x v="8"/>
  </r>
  <r>
    <x v="13"/>
    <x v="5"/>
    <s v="https://spyheat.ru/maty-tyoplogo-pola-ekonom-160-vt-m/?sku=2835"/>
    <s v="Маты тёплого пола &quot;Эконом&quot; 160 Вт/м²"/>
    <n v="6"/>
    <x v="9"/>
    <n v="960"/>
    <n v="160"/>
    <m/>
    <n v="6545"/>
    <n v="6545"/>
    <x v="0"/>
    <x v="9"/>
    <x v="9"/>
  </r>
  <r>
    <x v="13"/>
    <x v="5"/>
    <s v="https://spyheat.ru/maty-tyoplogo-pola-ekonom-160-vt-m/?sku=2835"/>
    <s v="Маты тёплого пола &quot;Эконом&quot; 160 Вт/м²"/>
    <n v="7"/>
    <x v="10"/>
    <n v="1120"/>
    <n v="160"/>
    <m/>
    <n v="7055"/>
    <n v="7055"/>
    <x v="0"/>
    <x v="10"/>
    <x v="10"/>
  </r>
  <r>
    <x v="13"/>
    <x v="5"/>
    <s v="https://spyheat.ru/maty-tyoplogo-pola-ekonom-160-vt-m/?sku=2835"/>
    <s v="Маты тёплого пола &quot;Эконом&quot; 160 Вт/м²"/>
    <n v="8"/>
    <x v="0"/>
    <n v="1280"/>
    <n v="160"/>
    <m/>
    <n v="7650"/>
    <n v="7650"/>
    <x v="0"/>
    <x v="0"/>
    <x v="0"/>
  </r>
  <r>
    <x v="13"/>
    <x v="5"/>
    <s v="https://spyheat.ru/maty-tyoplogo-pola-ekonom-160-vt-m/?sku=2835"/>
    <s v="Маты тёплого пола &quot;Эконом&quot; 160 Вт/м²"/>
    <n v="9"/>
    <x v="16"/>
    <n v="1440"/>
    <n v="160"/>
    <m/>
    <n v="9010"/>
    <n v="9010"/>
    <x v="0"/>
    <x v="16"/>
    <x v="16"/>
  </r>
  <r>
    <x v="13"/>
    <x v="5"/>
    <s v="https://spyheat.ru/maty-tyoplogo-pola-ekonom-160-vt-m/?sku=2835"/>
    <s v="Маты тёплого пола &quot;Эконом&quot; 160 Вт/м²"/>
    <n v="10"/>
    <x v="1"/>
    <n v="1600"/>
    <n v="160"/>
    <m/>
    <n v="9520"/>
    <n v="9520"/>
    <x v="0"/>
    <x v="1"/>
    <x v="1"/>
  </r>
  <r>
    <x v="13"/>
    <x v="5"/>
    <s v="https://spyheat.ru/maty-tyoplogo-pola-ekonom-160-vt-m/?sku=2835"/>
    <s v="Маты тёплого пола &quot;Эконом&quot; 160 Вт/м²"/>
    <n v="11"/>
    <x v="1"/>
    <n v="1760"/>
    <n v="160"/>
    <m/>
    <n v="10795"/>
    <n v="10795"/>
    <x v="0"/>
    <x v="1"/>
    <x v="1"/>
  </r>
  <r>
    <x v="13"/>
    <x v="5"/>
    <s v="https://spyheat.ru/maty-tyoplogo-pola-ekonom-160-vt-m/?sku=2835"/>
    <s v="Маты тёплого пола &quot;Эконом&quot; 160 Вт/м²"/>
    <n v="12"/>
    <x v="11"/>
    <n v="1920"/>
    <n v="160"/>
    <m/>
    <n v="11305"/>
    <n v="11305"/>
    <x v="0"/>
    <x v="11"/>
    <x v="11"/>
  </r>
  <r>
    <x v="14"/>
    <x v="5"/>
    <s v="https://spyheat.ru/maty-tyoplogo-pola-ekonom-160-vt-m/?sku=2835"/>
    <s v="Маты тёплого пола &quot;Практик&quot; 180 Вт/м²"/>
    <n v="0.75"/>
    <x v="13"/>
    <n v="135"/>
    <n v="180"/>
    <m/>
    <n v="2650"/>
    <n v="2650"/>
    <x v="1"/>
    <x v="17"/>
    <x v="17"/>
  </r>
  <r>
    <x v="14"/>
    <x v="5"/>
    <s v="https://spyheat.ru/maty-tyoplogo-pola-ekonom-160-vt-m/?sku=2835"/>
    <s v="Маты тёплого пола &quot;Практик&quot; 180 Вт/м²"/>
    <n v="1.25"/>
    <x v="13"/>
    <n v="225"/>
    <n v="180"/>
    <m/>
    <n v="3155"/>
    <n v="3155"/>
    <x v="1"/>
    <x v="17"/>
    <x v="17"/>
  </r>
  <r>
    <x v="14"/>
    <x v="5"/>
    <s v="https://spyheat.ru/maty-tyoplogo-pola-ekonom-160-vt-m/?sku=2835"/>
    <s v="Маты тёплого пола &quot;Практик&quot; 180 Вт/м²"/>
    <n v="1.75"/>
    <x v="14"/>
    <n v="315"/>
    <n v="180"/>
    <m/>
    <n v="3769"/>
    <n v="3769"/>
    <x v="1"/>
    <x v="18"/>
    <x v="18"/>
  </r>
  <r>
    <x v="14"/>
    <x v="5"/>
    <s v="https://spyheat.ru/maty-tyoplogo-pola-ekonom-160-vt-m/?sku=2835"/>
    <s v="Маты тёплого пола &quot;Практик&quot; 180 Вт/м²"/>
    <n v="2.25"/>
    <x v="2"/>
    <n v="405"/>
    <n v="180"/>
    <m/>
    <n v="4494"/>
    <n v="4494"/>
    <x v="1"/>
    <x v="19"/>
    <x v="19"/>
  </r>
  <r>
    <x v="14"/>
    <x v="5"/>
    <s v="https://spyheat.ru/maty-tyoplogo-pola-ekonom-160-vt-m/?sku=2835"/>
    <s v="Маты тёплого пола &quot;Практик&quot; 180 Вт/м²"/>
    <n v="2.75"/>
    <x v="4"/>
    <n v="495"/>
    <n v="180"/>
    <m/>
    <n v="4904"/>
    <n v="4904"/>
    <x v="1"/>
    <x v="21"/>
    <x v="21"/>
  </r>
  <r>
    <x v="14"/>
    <x v="5"/>
    <s v="https://spyheat.ru/maty-tyoplogo-pola-ekonom-160-vt-m/?sku=2835"/>
    <s v="Маты тёплого пола &quot;Практик&quot; 180 Вт/м²"/>
    <n v="3.25"/>
    <x v="4"/>
    <n v="585"/>
    <n v="180"/>
    <m/>
    <n v="5654"/>
    <n v="5654"/>
    <x v="1"/>
    <x v="21"/>
    <x v="21"/>
  </r>
  <r>
    <x v="14"/>
    <x v="5"/>
    <s v="https://spyheat.ru/maty-tyoplogo-pola-ekonom-160-vt-m/?sku=2835"/>
    <s v="Маты тёплого пола &quot;Практик&quot; 180 Вт/м²"/>
    <n v="3.75"/>
    <x v="5"/>
    <n v="675"/>
    <n v="180"/>
    <m/>
    <n v="6486"/>
    <n v="6486"/>
    <x v="1"/>
    <x v="22"/>
    <x v="22"/>
  </r>
  <r>
    <x v="14"/>
    <x v="5"/>
    <s v="https://spyheat.ru/maty-tyoplogo-pola-ekonom-160-vt-m/?sku=2835"/>
    <s v="Маты тёплого пола &quot;Практик&quot; 180 Вт/м²"/>
    <n v="4.25"/>
    <x v="7"/>
    <n v="765"/>
    <n v="180"/>
    <m/>
    <n v="7293"/>
    <n v="7293"/>
    <x v="1"/>
    <x v="31"/>
    <x v="31"/>
  </r>
  <r>
    <x v="14"/>
    <x v="5"/>
    <s v="https://spyheat.ru/maty-tyoplogo-pola-ekonom-160-vt-m/?sku=2835"/>
    <s v="Маты тёплого пола &quot;Практик&quot; 180 Вт/м²"/>
    <n v="5"/>
    <x v="8"/>
    <n v="900"/>
    <n v="180"/>
    <m/>
    <n v="8369"/>
    <n v="8369"/>
    <x v="1"/>
    <x v="24"/>
    <x v="24"/>
  </r>
  <r>
    <x v="14"/>
    <x v="5"/>
    <s v="https://spyheat.ru/maty-tyoplogo-pola-ekonom-160-vt-m/?sku=2835"/>
    <s v="Маты тёплого пола &quot;Практик&quot; 180 Вт/м²"/>
    <n v="6"/>
    <x v="9"/>
    <n v="1080"/>
    <n v="180"/>
    <m/>
    <n v="9709"/>
    <n v="9709"/>
    <x v="1"/>
    <x v="25"/>
    <x v="25"/>
  </r>
  <r>
    <x v="14"/>
    <x v="5"/>
    <s v="https://spyheat.ru/maty-tyoplogo-pola-ekonom-160-vt-m/?sku=2835"/>
    <s v="Маты тёплого пола &quot;Практик&quot; 180 Вт/м²"/>
    <n v="7"/>
    <x v="10"/>
    <n v="1260"/>
    <n v="180"/>
    <m/>
    <n v="10978"/>
    <n v="10978"/>
    <x v="1"/>
    <x v="26"/>
    <x v="26"/>
  </r>
  <r>
    <x v="14"/>
    <x v="5"/>
    <s v="https://spyheat.ru/maty-tyoplogo-pola-ekonom-160-vt-m/?sku=2835"/>
    <s v="Маты тёплого пола &quot;Практик&quot; 180 Вт/м²"/>
    <n v="8"/>
    <x v="0"/>
    <n v="1440"/>
    <n v="180"/>
    <m/>
    <n v="12418"/>
    <n v="12418"/>
    <x v="1"/>
    <x v="27"/>
    <x v="27"/>
  </r>
  <r>
    <x v="14"/>
    <x v="5"/>
    <s v="https://spyheat.ru/maty-tyoplogo-pola-ekonom-160-vt-m/?sku=2835"/>
    <s v="Маты тёплого пола &quot;Практик&quot; 180 Вт/м²"/>
    <n v="9"/>
    <x v="16"/>
    <n v="1620"/>
    <n v="180"/>
    <m/>
    <n v="13401"/>
    <n v="13401"/>
    <x v="1"/>
    <x v="30"/>
    <x v="30"/>
  </r>
  <r>
    <x v="14"/>
    <x v="5"/>
    <s v="https://spyheat.ru/maty-tyoplogo-pola-ekonom-160-vt-m/?sku=2835"/>
    <s v="Маты тёплого пола &quot;Практик&quot; 180 Вт/м²"/>
    <n v="10"/>
    <x v="1"/>
    <n v="1800"/>
    <n v="180"/>
    <m/>
    <n v="14399"/>
    <n v="14399"/>
    <x v="1"/>
    <x v="28"/>
    <x v="28"/>
  </r>
  <r>
    <x v="14"/>
    <x v="5"/>
    <s v="https://spyheat.ru/maty-tyoplogo-pola-ekonom-160-vt-m/?sku=2835"/>
    <s v="Маты тёплого пола &quot;Практик&quot; 180 Вт/м²"/>
    <n v="11"/>
    <x v="1"/>
    <n v="1980"/>
    <n v="180"/>
    <m/>
    <n v="15325"/>
    <n v="15325"/>
    <x v="1"/>
    <x v="28"/>
    <x v="28"/>
  </r>
  <r>
    <x v="14"/>
    <x v="5"/>
    <s v="https://spyheat.ru/maty-tyoplogo-pola-ekonom-160-vt-m/?sku=2835"/>
    <s v="Маты тёплого пола &quot;Практик&quot; 180 Вт/м²"/>
    <n v="12"/>
    <x v="11"/>
    <n v="2160"/>
    <n v="180"/>
    <m/>
    <n v="16409"/>
    <n v="16409"/>
    <x v="1"/>
    <x v="29"/>
    <x v="29"/>
  </r>
  <r>
    <x v="15"/>
    <x v="6"/>
    <s v="https://eastec.ru/teplyy-pol/kabelnyj-teplyj-pol/komplekt-teplogo-pola-na-setke-eastec-ecm-0-5"/>
    <s v="EASTEC 0,5 м2"/>
    <n v="0.5"/>
    <x v="12"/>
    <n v="80"/>
    <n v="160"/>
    <m/>
    <n v="2920"/>
    <n v="2920"/>
    <x v="0"/>
    <x v="12"/>
    <x v="12"/>
  </r>
  <r>
    <x v="15"/>
    <x v="6"/>
    <s v="https://eastec.ru/teplyy-pol/kabelnyj-teplyj-pol/komplekt-teplogo-pola-na-setke-eastec-ecm-1-0"/>
    <s v="EASTEC 1 м2"/>
    <n v="1"/>
    <x v="13"/>
    <n v="160"/>
    <n v="160"/>
    <m/>
    <n v="3450"/>
    <n v="3450"/>
    <x v="0"/>
    <x v="13"/>
    <x v="13"/>
  </r>
  <r>
    <x v="15"/>
    <x v="6"/>
    <s v="https://eastec.ru/teplyy-pol/kabelnyj-teplyj-pol/komplekt-teplogo-pola-na-setke-eastec-ecm-1-5"/>
    <s v="EASTEC 1,5 м2"/>
    <n v="1.5"/>
    <x v="14"/>
    <n v="240"/>
    <n v="160"/>
    <m/>
    <n v="4470"/>
    <n v="4470"/>
    <x v="0"/>
    <x v="14"/>
    <x v="14"/>
  </r>
  <r>
    <x v="15"/>
    <x v="6"/>
    <s v="https://eastec.ru/teplyy-pol/kabelnyj-teplyj-pol/komplekt-teplogo-pola-na-setke-eastec-ecm-2-0"/>
    <s v="EASTEC 2 м2"/>
    <n v="2"/>
    <x v="2"/>
    <n v="320"/>
    <n v="160"/>
    <m/>
    <n v="5300"/>
    <n v="5300"/>
    <x v="0"/>
    <x v="2"/>
    <x v="2"/>
  </r>
  <r>
    <x v="15"/>
    <x v="6"/>
    <s v="https://eastec.ru/teplyy-pol/kabelnyj-teplyj-pol/komplekt-teplogo-pola-na-setke-eastec-ecm-2-5"/>
    <s v="EASTEC 2,5 м2"/>
    <n v="2.5"/>
    <x v="3"/>
    <n v="400"/>
    <n v="160"/>
    <m/>
    <n v="6200"/>
    <n v="6200"/>
    <x v="0"/>
    <x v="3"/>
    <x v="3"/>
  </r>
  <r>
    <x v="15"/>
    <x v="6"/>
    <s v="https://eastec.ru/teplyy-pol/kabelnyj-teplyj-pol/komplekt-teplogo-pola-na-setke-eastec-ecm-3-0"/>
    <s v="EASTEC 3 м2"/>
    <n v="3"/>
    <x v="4"/>
    <n v="480"/>
    <n v="160"/>
    <m/>
    <n v="6950"/>
    <n v="6950"/>
    <x v="0"/>
    <x v="4"/>
    <x v="4"/>
  </r>
  <r>
    <x v="15"/>
    <x v="6"/>
    <s v="https://eastec.ru/teplyy-pol/kabelnyj-teplyj-pol/komplekt-teplogo-pola-na-setke-eastec-ecm-3-5"/>
    <s v="EASTEC 3,5 м2"/>
    <n v="3.5"/>
    <x v="5"/>
    <n v="560"/>
    <n v="160"/>
    <m/>
    <n v="7950"/>
    <n v="7950"/>
    <x v="0"/>
    <x v="5"/>
    <x v="5"/>
  </r>
  <r>
    <x v="15"/>
    <x v="6"/>
    <s v="https://eastec.ru/teplyy-pol/kabelnyj-teplyj-pol/komplekt-teplogo-pola-na-setke-eastec-ecm-4-0"/>
    <s v="EASTEC 4 м2"/>
    <n v="4"/>
    <x v="6"/>
    <n v="640"/>
    <n v="160"/>
    <m/>
    <n v="8900"/>
    <n v="8900"/>
    <x v="0"/>
    <x v="6"/>
    <x v="6"/>
  </r>
  <r>
    <x v="15"/>
    <x v="6"/>
    <s v="https://eastec.ru/teplyy-pol/kabelnyj-teplyj-pol/komplekt-teplogo-pola-na-setke-eastec-ecm-5-0"/>
    <s v="EASTEC 5 м2"/>
    <n v="5"/>
    <x v="8"/>
    <n v="800"/>
    <n v="160"/>
    <m/>
    <n v="9900"/>
    <n v="9900"/>
    <x v="0"/>
    <x v="8"/>
    <x v="8"/>
  </r>
  <r>
    <x v="15"/>
    <x v="6"/>
    <s v="https://eastec.ru/teplyy-pol/kabelnyj-teplyj-pol/komplekt-teplogo-pola-na-setke-eastec-ecm-6-0"/>
    <s v="EASTEC 6 м2"/>
    <n v="6"/>
    <x v="9"/>
    <n v="960"/>
    <n v="160"/>
    <m/>
    <n v="11740"/>
    <n v="11740"/>
    <x v="0"/>
    <x v="9"/>
    <x v="9"/>
  </r>
  <r>
    <x v="15"/>
    <x v="6"/>
    <s v="https://eastec.ru/teplyy-pol/kabelnyj-teplyj-pol/komplekt-teplogo-pola-na-setke-eastec-ecm-7-0"/>
    <s v="EASTEC 7 м2"/>
    <n v="7"/>
    <x v="10"/>
    <n v="1120"/>
    <n v="160"/>
    <m/>
    <n v="12750"/>
    <n v="12750"/>
    <x v="0"/>
    <x v="10"/>
    <x v="10"/>
  </r>
  <r>
    <x v="15"/>
    <x v="6"/>
    <s v="https://eastec.ru/teplyy-pol/kabelnyj-teplyj-pol/komplekt-teplogo-pola-na-setke-eastec-ecm-8-0"/>
    <s v="EASTEC 8 м2"/>
    <n v="8"/>
    <x v="0"/>
    <n v="1280"/>
    <n v="160"/>
    <m/>
    <n v="14290"/>
    <n v="14290"/>
    <x v="0"/>
    <x v="0"/>
    <x v="0"/>
  </r>
  <r>
    <x v="15"/>
    <x v="6"/>
    <s v="https://eastec.ru/teplyy-pol/kabelnyj-teplyj-pol/komplekt-teplogo-pola-na-setke-eastec-ecm-10-0"/>
    <s v="EASTEC 10 м2"/>
    <n v="10"/>
    <x v="1"/>
    <n v="1600"/>
    <n v="160"/>
    <m/>
    <n v="17790"/>
    <n v="17790"/>
    <x v="0"/>
    <x v="1"/>
    <x v="1"/>
  </r>
  <r>
    <x v="15"/>
    <x v="6"/>
    <s v="https://eastec.ru/teplyy-pol/kabelnyj-teplyj-pol/komplekt-teplogo-pola-na-setke-eastec-ecm-12-0"/>
    <s v="EASTEC 12 м2"/>
    <n v="12"/>
    <x v="11"/>
    <n v="1920"/>
    <n v="160"/>
    <m/>
    <n v="20600"/>
    <n v="20600"/>
    <x v="0"/>
    <x v="11"/>
    <x v="11"/>
  </r>
  <r>
    <x v="16"/>
    <x v="7"/>
    <m/>
    <s v="Система мат двухжильный Grandeks G2 - 00,5 / 75"/>
    <n v="0.5"/>
    <x v="12"/>
    <n v="75"/>
    <n v="150"/>
    <m/>
    <n v="2424"/>
    <n v="2424"/>
    <x v="0"/>
    <x v="12"/>
    <x v="12"/>
  </r>
  <r>
    <x v="16"/>
    <x v="7"/>
    <m/>
    <s v="Система мат двухжильный Grandeks G2 - 01,0 / 150"/>
    <n v="1"/>
    <x v="13"/>
    <n v="150"/>
    <n v="150"/>
    <m/>
    <n v="2806.5"/>
    <n v="2806.5"/>
    <x v="0"/>
    <x v="13"/>
    <x v="13"/>
  </r>
  <r>
    <x v="16"/>
    <x v="7"/>
    <m/>
    <s v="Система мат двухжильный Grandeks G2 - 01,5 / 225"/>
    <n v="1.5"/>
    <x v="14"/>
    <n v="225"/>
    <n v="150"/>
    <m/>
    <n v="3495.5"/>
    <n v="3495.5"/>
    <x v="0"/>
    <x v="14"/>
    <x v="14"/>
  </r>
  <r>
    <x v="16"/>
    <x v="7"/>
    <m/>
    <s v="Система мат двухжильный Grandeks G2 - 02,0 / 300"/>
    <n v="2"/>
    <x v="2"/>
    <n v="300"/>
    <n v="150"/>
    <m/>
    <n v="4274"/>
    <n v="4274"/>
    <x v="0"/>
    <x v="2"/>
    <x v="2"/>
  </r>
  <r>
    <x v="16"/>
    <x v="7"/>
    <m/>
    <s v="Система мат двухжильный Grandeks G2 - 02,5 / 360"/>
    <n v="2.4"/>
    <x v="3"/>
    <n v="360"/>
    <n v="150"/>
    <m/>
    <n v="4899"/>
    <n v="4899"/>
    <x v="0"/>
    <x v="3"/>
    <x v="3"/>
  </r>
  <r>
    <x v="16"/>
    <x v="7"/>
    <m/>
    <s v="Система мат двухжильный Grandeks G2 - 03,0 / 450"/>
    <n v="3"/>
    <x v="4"/>
    <n v="450"/>
    <n v="150"/>
    <m/>
    <n v="5408.5"/>
    <n v="5408.5"/>
    <x v="0"/>
    <x v="4"/>
    <x v="4"/>
  </r>
  <r>
    <x v="16"/>
    <x v="7"/>
    <m/>
    <s v="Система мат двухжильный Grandeks G2 - 03,5 / 525"/>
    <n v="3.5"/>
    <x v="5"/>
    <n v="525"/>
    <n v="150"/>
    <m/>
    <n v="5984"/>
    <n v="5984"/>
    <x v="0"/>
    <x v="5"/>
    <x v="5"/>
  </r>
  <r>
    <x v="16"/>
    <x v="7"/>
    <m/>
    <s v="Система мат двухжильный Grandeks G2 - 04,0 / 600"/>
    <n v="4"/>
    <x v="6"/>
    <n v="600"/>
    <n v="150"/>
    <m/>
    <n v="6860.5"/>
    <n v="6860.5"/>
    <x v="0"/>
    <x v="6"/>
    <x v="6"/>
  </r>
  <r>
    <x v="16"/>
    <x v="7"/>
    <m/>
    <s v="Система мат двухжильный Grandeks G2 - 05,0 / 750"/>
    <n v="5"/>
    <x v="8"/>
    <n v="750"/>
    <n v="150"/>
    <m/>
    <n v="8500.5"/>
    <n v="8500.5"/>
    <x v="0"/>
    <x v="8"/>
    <x v="8"/>
  </r>
  <r>
    <x v="16"/>
    <x v="7"/>
    <m/>
    <s v="Система мат двухжильный Grandeks G2 - 06,0 / 900"/>
    <n v="6"/>
    <x v="9"/>
    <n v="900"/>
    <n v="150"/>
    <m/>
    <n v="9740"/>
    <n v="9740"/>
    <x v="0"/>
    <x v="9"/>
    <x v="9"/>
  </r>
  <r>
    <x v="16"/>
    <x v="7"/>
    <m/>
    <s v="Система мат двухжильный Grandeks G2 - 07,0 / 1000"/>
    <n v="7"/>
    <x v="10"/>
    <n v="1000"/>
    <n v="150"/>
    <m/>
    <n v="10842"/>
    <n v="10842"/>
    <x v="0"/>
    <x v="10"/>
    <x v="10"/>
  </r>
  <r>
    <x v="16"/>
    <x v="7"/>
    <m/>
    <s v="Система мат двухжильный Grandeks G2 - 08,0 / 1200"/>
    <n v="8"/>
    <x v="0"/>
    <n v="1200"/>
    <n v="150"/>
    <m/>
    <n v="11906"/>
    <n v="11906"/>
    <x v="0"/>
    <x v="0"/>
    <x v="0"/>
  </r>
  <r>
    <x v="16"/>
    <x v="7"/>
    <m/>
    <s v="Система мат двухжильный Grandeks G2 - 09,0 / 1350"/>
    <n v="9"/>
    <x v="16"/>
    <n v="1350"/>
    <n v="150"/>
    <m/>
    <n v="13802.5"/>
    <n v="13802.5"/>
    <x v="0"/>
    <x v="16"/>
    <x v="16"/>
  </r>
  <r>
    <x v="16"/>
    <x v="7"/>
    <m/>
    <s v="Система мат двухжильный Grandeks G2 - 10,0 / 1500"/>
    <n v="10"/>
    <x v="1"/>
    <n v="1500"/>
    <n v="150"/>
    <m/>
    <n v="14121.5"/>
    <n v="14121.5"/>
    <x v="0"/>
    <x v="1"/>
    <x v="1"/>
  </r>
  <r>
    <x v="16"/>
    <x v="7"/>
    <m/>
    <s v="Система мат двухжильный Grandeks G2 - 12,0 / 1800"/>
    <n v="12"/>
    <x v="11"/>
    <n v="1800"/>
    <n v="150"/>
    <m/>
    <n v="16400.5"/>
    <n v="16400.5"/>
    <x v="0"/>
    <x v="11"/>
    <x v="11"/>
  </r>
  <r>
    <x v="16"/>
    <x v="7"/>
    <m/>
    <s v="Система мат двухжильный Grandeks G2 - 13,0 / 1950"/>
    <n v="13"/>
    <x v="11"/>
    <n v="1950"/>
    <n v="150"/>
    <m/>
    <n v="17352"/>
    <n v="17352"/>
    <x v="0"/>
    <x v="11"/>
    <x v="11"/>
  </r>
  <r>
    <x v="17"/>
    <x v="7"/>
    <s v="https://grandeks.ru/catalog/teplyy_pol/nagrevatelnye_maty/nagrevatelnye_maty_grandeks_prime_160_vt_kv_m/"/>
    <s v="Система мат двухжильный GRANDEKS prime - 00,5 / 80"/>
    <n v="0.5"/>
    <x v="12"/>
    <n v="80"/>
    <n v="160"/>
    <m/>
    <n v="2857.5"/>
    <n v="2857.5"/>
    <x v="0"/>
    <x v="12"/>
    <x v="12"/>
  </r>
  <r>
    <x v="17"/>
    <x v="7"/>
    <s v="https://grandeks.ru/catalog/teplyy_pol/nagrevatelnye_maty/nagrevatelnye_maty_grandeks_prime_160_vt_kv_m/"/>
    <s v="Система мат двухжильный GRANDEKS prime - 01,0 / 160"/>
    <n v="1"/>
    <x v="13"/>
    <n v="160"/>
    <n v="160"/>
    <m/>
    <n v="3304.5"/>
    <n v="3304.5"/>
    <x v="0"/>
    <x v="13"/>
    <x v="13"/>
  </r>
  <r>
    <x v="17"/>
    <x v="7"/>
    <s v="https://grandeks.ru/catalog/teplyy_pol/nagrevatelnye_maty/nagrevatelnye_maty_grandeks_prime_160_vt_kv_m/"/>
    <s v="Система мат двухжильный GRANDEKS prime - 01,5 / 240"/>
    <n v="1.5"/>
    <x v="14"/>
    <n v="240"/>
    <n v="160"/>
    <m/>
    <n v="4108"/>
    <n v="4108"/>
    <x v="0"/>
    <x v="14"/>
    <x v="14"/>
  </r>
  <r>
    <x v="17"/>
    <x v="7"/>
    <s v="https://grandeks.ru/catalog/teplyy_pol/nagrevatelnye_maty/nagrevatelnye_maty_grandeks_prime_160_vt_kv_m/"/>
    <s v="Система мат двухжильный GRANDEKS prime - 02,0 / 320"/>
    <n v="2"/>
    <x v="2"/>
    <n v="320"/>
    <n v="160"/>
    <m/>
    <n v="4912"/>
    <n v="4912"/>
    <x v="0"/>
    <x v="2"/>
    <x v="2"/>
  </r>
  <r>
    <x v="17"/>
    <x v="7"/>
    <s v="https://grandeks.ru/catalog/teplyy_pol/nagrevatelnye_maty/nagrevatelnye_maty_grandeks_prime_160_vt_kv_m/"/>
    <s v="Система мат двухжильный GRANDEKS prime - 02,5 / 400"/>
    <n v="2.5"/>
    <x v="3"/>
    <n v="400"/>
    <n v="160"/>
    <m/>
    <n v="5626.5"/>
    <n v="5626.5"/>
    <x v="0"/>
    <x v="3"/>
    <x v="3"/>
  </r>
  <r>
    <x v="17"/>
    <x v="7"/>
    <s v="https://grandeks.ru/catalog/teplyy_pol/nagrevatelnye_maty/nagrevatelnye_maty_grandeks_prime_160_vt_kv_m/"/>
    <s v="Система мат двухжильный GRANDEKS prime - 03,0 / 480"/>
    <n v="3"/>
    <x v="4"/>
    <n v="480"/>
    <n v="160"/>
    <m/>
    <n v="6222.5"/>
    <n v="6222.5"/>
    <x v="0"/>
    <x v="4"/>
    <x v="4"/>
  </r>
  <r>
    <x v="17"/>
    <x v="7"/>
    <s v="https://grandeks.ru/catalog/teplyy_pol/nagrevatelnye_maty/nagrevatelnye_maty_grandeks_prime_160_vt_kv_m/"/>
    <s v="Система мат двухжильный GRANDEKS prime - 03,5 / 560"/>
    <n v="3.5"/>
    <x v="5"/>
    <n v="560"/>
    <n v="160"/>
    <m/>
    <n v="6660.5"/>
    <n v="6660.5"/>
    <x v="0"/>
    <x v="5"/>
    <x v="5"/>
  </r>
  <r>
    <x v="17"/>
    <x v="7"/>
    <s v="https://grandeks.ru/catalog/teplyy_pol/nagrevatelnye_maty/nagrevatelnye_maty_grandeks_prime_160_vt_kv_m/"/>
    <s v="Система мат двухжильный GRANDEKS prime - 04,0 / 640"/>
    <n v="4"/>
    <x v="6"/>
    <n v="640"/>
    <n v="160"/>
    <m/>
    <n v="7711.5"/>
    <n v="7711.5"/>
    <x v="0"/>
    <x v="6"/>
    <x v="6"/>
  </r>
  <r>
    <x v="17"/>
    <x v="7"/>
    <s v="https://grandeks.ru/catalog/teplyy_pol/nagrevatelnye_maty/nagrevatelnye_maty_grandeks_prime_160_vt_kv_m/"/>
    <s v="Система мат двухжильный GRANDEKS prime - 05,0 / 800"/>
    <n v="5"/>
    <x v="8"/>
    <n v="800"/>
    <n v="160"/>
    <m/>
    <n v="9552.5"/>
    <n v="9552.5"/>
    <x v="0"/>
    <x v="8"/>
    <x v="8"/>
  </r>
  <r>
    <x v="17"/>
    <x v="7"/>
    <s v="https://grandeks.ru/catalog/teplyy_pol/nagrevatelnye_maty/nagrevatelnye_maty_grandeks_prime_160_vt_kv_m/"/>
    <s v="Система мат двухжильный GRANDEKS prime - 06,0 / 960"/>
    <n v="6"/>
    <x v="9"/>
    <n v="960"/>
    <n v="160"/>
    <m/>
    <n v="10954.5"/>
    <n v="10954.5"/>
    <x v="0"/>
    <x v="9"/>
    <x v="9"/>
  </r>
  <r>
    <x v="17"/>
    <x v="7"/>
    <s v="https://grandeks.ru/catalog/teplyy_pol/nagrevatelnye_maty/nagrevatelnye_maty_grandeks_prime_160_vt_kv_m/"/>
    <s v="Система мат двухжильный GRANDEKS prime - 07,0 / 1120"/>
    <n v="7"/>
    <x v="10"/>
    <n v="1120"/>
    <n v="160"/>
    <m/>
    <n v="12181.5"/>
    <n v="12181.5"/>
    <x v="0"/>
    <x v="10"/>
    <x v="10"/>
  </r>
  <r>
    <x v="17"/>
    <x v="7"/>
    <s v="https://grandeks.ru/catalog/teplyy_pol/nagrevatelnye_maty/nagrevatelnye_maty_grandeks_prime_160_vt_kv_m/"/>
    <s v="Система мат двухжильный GRANDEKS prime - 08,0 / 1280"/>
    <n v="8"/>
    <x v="0"/>
    <n v="1280"/>
    <n v="160"/>
    <m/>
    <n v="13233"/>
    <n v="13233"/>
    <x v="0"/>
    <x v="0"/>
    <x v="0"/>
  </r>
  <r>
    <x v="17"/>
    <x v="7"/>
    <s v="https://grandeks.ru/catalog/teplyy_pol/nagrevatelnye_maty/nagrevatelnye_maty_grandeks_prime_160_vt_kv_m/"/>
    <s v="Система мат двухжильный GRANDEKS prime - 09,0 / 1440"/>
    <n v="9"/>
    <x v="16"/>
    <n v="1440"/>
    <n v="160"/>
    <m/>
    <n v="15336.5"/>
    <n v="15336.5"/>
    <x v="0"/>
    <x v="16"/>
    <x v="16"/>
  </r>
  <r>
    <x v="17"/>
    <x v="7"/>
    <s v="https://grandeks.ru/catalog/teplyy_pol/nagrevatelnye_maty/nagrevatelnye_maty_grandeks_prime_160_vt_kv_m/"/>
    <s v="Система мат двухжильный GRANDEKS prime - 10,0 / 1600"/>
    <n v="10"/>
    <x v="1"/>
    <n v="1600"/>
    <n v="160"/>
    <m/>
    <n v="15686.5"/>
    <n v="15686.5"/>
    <x v="0"/>
    <x v="1"/>
    <x v="1"/>
  </r>
  <r>
    <x v="17"/>
    <x v="7"/>
    <s v="https://grandeks.ru/catalog/teplyy_pol/nagrevatelnye_maty/nagrevatelnye_maty_grandeks_prime_160_vt_kv_m/"/>
    <s v="Система мат двухжильный GRANDEKS prime - 11,0 / 1760"/>
    <n v="11"/>
    <x v="1"/>
    <n v="1760"/>
    <n v="160"/>
    <m/>
    <n v="17702.5"/>
    <n v="17702.5"/>
    <x v="0"/>
    <x v="1"/>
    <x v="1"/>
  </r>
  <r>
    <x v="17"/>
    <x v="7"/>
    <s v="https://grandeks.ru/catalog/teplyy_pol/nagrevatelnye_maty/nagrevatelnye_maty_grandeks_prime_160_vt_kv_m/"/>
    <s v="Система мат двухжильный GRANDEKS prime - 12,0 / 1920"/>
    <n v="12"/>
    <x v="11"/>
    <n v="1920"/>
    <n v="160"/>
    <m/>
    <n v="18228"/>
    <n v="18228"/>
    <x v="0"/>
    <x v="11"/>
    <x v="11"/>
  </r>
  <r>
    <x v="17"/>
    <x v="7"/>
    <s v="https://grandeks.ru/catalog/teplyy_pol/nagrevatelnye_maty/nagrevatelnye_maty_grandeks_prime_160_vt_kv_m/"/>
    <s v="Система мат двухжильный GRANDEKS prime - 13,0 / 2080"/>
    <n v="13"/>
    <x v="11"/>
    <n v="2080"/>
    <n v="160"/>
    <m/>
    <n v="19279.5"/>
    <n v="19279.5"/>
    <x v="0"/>
    <x v="11"/>
    <x v="11"/>
  </r>
  <r>
    <x v="18"/>
    <x v="7"/>
    <s v="https://grandeks.ru/catalog/teplyy_pol/nagrevatelnye_maty/nagrevatelnye_maty_matrix_150_vt_kv_m_1/"/>
    <s v="Система мат двухжильный MATRIX - 00,5 / 75"/>
    <n v="0.5"/>
    <x v="12"/>
    <n v="75"/>
    <n v="150"/>
    <m/>
    <n v="2182"/>
    <n v="2182"/>
    <x v="0"/>
    <x v="12"/>
    <x v="12"/>
  </r>
  <r>
    <x v="18"/>
    <x v="7"/>
    <s v="https://grandeks.ru/catalog/teplyy_pol/nagrevatelnye_maty/nagrevatelnye_maty_matrix_150_vt_kv_m_1/"/>
    <s v="Система мат двухжильный MATRIX - 01,0 / 150"/>
    <n v="1"/>
    <x v="13"/>
    <n v="150"/>
    <n v="150"/>
    <m/>
    <n v="2526"/>
    <n v="2526"/>
    <x v="0"/>
    <x v="13"/>
    <x v="13"/>
  </r>
  <r>
    <x v="18"/>
    <x v="7"/>
    <s v="https://grandeks.ru/catalog/teplyy_pol/nagrevatelnye_maty/nagrevatelnye_maty_matrix_150_vt_kv_m_1/"/>
    <s v="Система мат двухжильный MATRIX - 01,5 / 225"/>
    <n v="1.5"/>
    <x v="14"/>
    <n v="225"/>
    <n v="150"/>
    <m/>
    <n v="3151.5"/>
    <n v="3151.5"/>
    <x v="0"/>
    <x v="14"/>
    <x v="14"/>
  </r>
  <r>
    <x v="18"/>
    <x v="7"/>
    <s v="https://grandeks.ru/catalog/teplyy_pol/nagrevatelnye_maty/nagrevatelnye_maty_matrix_150_vt_kv_m_1/"/>
    <s v="Система мат двухжильный MATRIX - 02,0 / 300"/>
    <n v="2"/>
    <x v="2"/>
    <n v="300"/>
    <n v="150"/>
    <m/>
    <n v="3853"/>
    <n v="3853"/>
    <x v="0"/>
    <x v="2"/>
    <x v="2"/>
  </r>
  <r>
    <x v="18"/>
    <x v="7"/>
    <s v="https://grandeks.ru/catalog/teplyy_pol/nagrevatelnye_maty/nagrevatelnye_maty_matrix_150_vt_kv_m_1/"/>
    <s v="Система мат двухжильный MATRIX - 02,5 / 360"/>
    <n v="2.5"/>
    <x v="3"/>
    <n v="375"/>
    <n v="150"/>
    <m/>
    <n v="4414"/>
    <n v="4414"/>
    <x v="0"/>
    <x v="3"/>
    <x v="3"/>
  </r>
  <r>
    <x v="18"/>
    <x v="7"/>
    <s v="https://grandeks.ru/catalog/teplyy_pol/nagrevatelnye_maty/nagrevatelnye_maty_matrix_150_vt_kv_m_1/"/>
    <s v="Система мат двухжильный MATRIX - 03,0 / 450"/>
    <n v="3"/>
    <x v="4"/>
    <n v="450"/>
    <n v="150"/>
    <m/>
    <n v="4963"/>
    <n v="4963"/>
    <x v="0"/>
    <x v="4"/>
    <x v="4"/>
  </r>
  <r>
    <x v="18"/>
    <x v="7"/>
    <s v="https://grandeks.ru/catalog/teplyy_pol/nagrevatelnye_maty/nagrevatelnye_maty_matrix_150_vt_kv_m_1/"/>
    <s v="Система мат двухжильный MATRIX - 03,5 / 525"/>
    <n v="3.5"/>
    <x v="5"/>
    <n v="525"/>
    <n v="150"/>
    <m/>
    <n v="5550"/>
    <n v="5550"/>
    <x v="0"/>
    <x v="5"/>
    <x v="5"/>
  </r>
  <r>
    <x v="18"/>
    <x v="7"/>
    <s v="https://grandeks.ru/catalog/teplyy_pol/nagrevatelnye_maty/nagrevatelnye_maty_matrix_150_vt_kv_m_1/"/>
    <s v="Система мат двухжильный MATRIX - 04,0 / 600"/>
    <n v="4"/>
    <x v="6"/>
    <n v="600"/>
    <n v="150"/>
    <m/>
    <n v="6289.5"/>
    <n v="6289.5"/>
    <x v="0"/>
    <x v="6"/>
    <x v="6"/>
  </r>
  <r>
    <x v="18"/>
    <x v="7"/>
    <s v="https://grandeks.ru/catalog/teplyy_pol/nagrevatelnye_maty/nagrevatelnye_maty_matrix_150_vt_kv_m_1/"/>
    <s v="Система мат двухжильный MATRIX - 05,0 / 750"/>
    <n v="5"/>
    <x v="8"/>
    <n v="750"/>
    <n v="150"/>
    <m/>
    <n v="7649.5"/>
    <n v="7649.5"/>
    <x v="0"/>
    <x v="8"/>
    <x v="8"/>
  </r>
  <r>
    <x v="18"/>
    <x v="7"/>
    <s v="https://grandeks.ru/catalog/teplyy_pol/nagrevatelnye_maty/nagrevatelnye_maty_matrix_150_vt_kv_m_1/"/>
    <s v="Система мат двухжильный MATRIX - 06,0 / 900"/>
    <n v="6"/>
    <x v="9"/>
    <n v="900"/>
    <n v="150"/>
    <m/>
    <n v="8763.5"/>
    <n v="8763.5"/>
    <x v="0"/>
    <x v="9"/>
    <x v="9"/>
  </r>
  <r>
    <x v="18"/>
    <x v="7"/>
    <s v="https://grandeks.ru/catalog/teplyy_pol/nagrevatelnye_maty/nagrevatelnye_maty_matrix_150_vt_kv_m_1/"/>
    <s v="Система мат двухжильный MATRIX - 07,0 / 1000"/>
    <n v="7"/>
    <x v="10"/>
    <n v="1050"/>
    <n v="150"/>
    <m/>
    <n v="9752.5"/>
    <n v="9752.5"/>
    <x v="0"/>
    <x v="10"/>
    <x v="10"/>
  </r>
  <r>
    <x v="18"/>
    <x v="7"/>
    <s v="https://grandeks.ru/catalog/teplyy_pol/nagrevatelnye_maty/nagrevatelnye_maty_matrix_150_vt_kv_m_1/"/>
    <s v="Система мат двухжильный MATRIX - 08,0 / 1200"/>
    <n v="8"/>
    <x v="0"/>
    <n v="1200"/>
    <n v="150"/>
    <m/>
    <n v="10716.5"/>
    <n v="10716.5"/>
    <x v="0"/>
    <x v="0"/>
    <x v="0"/>
  </r>
  <r>
    <x v="18"/>
    <x v="7"/>
    <s v="https://grandeks.ru/catalog/teplyy_pol/nagrevatelnye_maty/nagrevatelnye_maty_matrix_150_vt_kv_m_1/"/>
    <s v="Система мат двухжильный MATRIX - 09,0 / 1350"/>
    <n v="9"/>
    <x v="16"/>
    <n v="1350"/>
    <n v="150"/>
    <m/>
    <n v="12419"/>
    <n v="12419"/>
    <x v="0"/>
    <x v="16"/>
    <x v="16"/>
  </r>
  <r>
    <x v="18"/>
    <x v="7"/>
    <s v="https://grandeks.ru/catalog/teplyy_pol/nagrevatelnye_maty/nagrevatelnye_maty_matrix_150_vt_kv_m_1/"/>
    <s v="Система мат двухжильный MATRIX - 10,0 / 1500"/>
    <n v="10"/>
    <x v="1"/>
    <n v="1500"/>
    <n v="150"/>
    <m/>
    <n v="12707"/>
    <n v="12707"/>
    <x v="0"/>
    <x v="1"/>
    <x v="1"/>
  </r>
  <r>
    <x v="18"/>
    <x v="7"/>
    <s v="https://grandeks.ru/catalog/teplyy_pol/nagrevatelnye_maty/nagrevatelnye_maty_matrix_150_vt_kv_m_1/"/>
    <s v="Система мат двухжильный MATRIX - 11,0 / 1650"/>
    <n v="11"/>
    <x v="1"/>
    <n v="1650"/>
    <n v="150"/>
    <m/>
    <n v="14347"/>
    <n v="14347"/>
    <x v="0"/>
    <x v="1"/>
    <x v="1"/>
  </r>
  <r>
    <x v="18"/>
    <x v="7"/>
    <s v="https://grandeks.ru/catalog/teplyy_pol/nagrevatelnye_maty/nagrevatelnye_maty_matrix_150_vt_kv_m_1/"/>
    <s v="Система мат двухжильный MATRIX - 12,0 / 1800"/>
    <n v="12"/>
    <x v="11"/>
    <n v="1800"/>
    <n v="150"/>
    <m/>
    <n v="14760.5"/>
    <n v="14760.5"/>
    <x v="0"/>
    <x v="11"/>
    <x v="11"/>
  </r>
  <r>
    <x v="18"/>
    <x v="7"/>
    <s v="https://grandeks.ru/catalog/teplyy_pol/nagrevatelnye_maty/nagrevatelnye_maty_matrix_150_vt_kv_m_1/"/>
    <s v="Система мат двухжильный MATRIX - 13,0 / 1950"/>
    <n v="13"/>
    <x v="11"/>
    <n v="1950"/>
    <n v="150"/>
    <m/>
    <n v="15624"/>
    <n v="15624"/>
    <x v="0"/>
    <x v="11"/>
    <x v="11"/>
  </r>
  <r>
    <x v="18"/>
    <x v="7"/>
    <s v="https://grandeks.ru/catalog/teplyy_pol/nagrevatelnye_maty/nagrevatelnye_maty_matrix_150_vt_kv_m_1/"/>
    <s v="Система мат двухжильный MATRIX - 15,0 / 2250"/>
    <n v="15"/>
    <x v="15"/>
    <n v="2250"/>
    <n v="150"/>
    <m/>
    <n v="17894.5"/>
    <n v="17894.5"/>
    <x v="0"/>
    <x v="15"/>
    <x v="15"/>
  </r>
  <r>
    <x v="19"/>
    <x v="7"/>
    <s v="https://grandeks.ru/catalog/teplyy_pol/nagrevatelnye_maty/nagrevatelnye_maty_genesis_180_vt_kv_m/"/>
    <s v="Система мат двухжильный Genesis - 01,0 / 180"/>
    <n v="1"/>
    <x v="13"/>
    <n v="180"/>
    <n v="180"/>
    <m/>
    <n v="5002.5"/>
    <n v="5002.5"/>
    <x v="1"/>
    <x v="17"/>
    <x v="17"/>
  </r>
  <r>
    <x v="19"/>
    <x v="7"/>
    <s v="https://grandeks.ru/catalog/teplyy_pol/nagrevatelnye_maty/nagrevatelnye_maty_genesis_180_vt_kv_m/"/>
    <s v="Система мат двухжильный Genesis - 01,5 / 270"/>
    <n v="1.5"/>
    <x v="14"/>
    <n v="270"/>
    <n v="180"/>
    <m/>
    <n v="5860.5"/>
    <n v="5860.5"/>
    <x v="1"/>
    <x v="18"/>
    <x v="18"/>
  </r>
  <r>
    <x v="19"/>
    <x v="7"/>
    <s v="https://grandeks.ru/catalog/teplyy_pol/nagrevatelnye_maty/nagrevatelnye_maty_genesis_180_vt_kv_m/"/>
    <s v="Система мат двухжильный Genesis - 02,0 / 360"/>
    <n v="2"/>
    <x v="2"/>
    <n v="360"/>
    <n v="180"/>
    <m/>
    <n v="6783"/>
    <n v="6783"/>
    <x v="1"/>
    <x v="19"/>
    <x v="19"/>
  </r>
  <r>
    <x v="19"/>
    <x v="7"/>
    <s v="https://grandeks.ru/catalog/teplyy_pol/nagrevatelnye_maty/nagrevatelnye_maty_genesis_180_vt_kv_m/"/>
    <s v="Система мат двухжильный Genesis - 02,5 / 450"/>
    <n v="2.5"/>
    <x v="3"/>
    <n v="450"/>
    <n v="180"/>
    <m/>
    <n v="7770.5"/>
    <n v="7770.5"/>
    <x v="1"/>
    <x v="20"/>
    <x v="20"/>
  </r>
  <r>
    <x v="19"/>
    <x v="7"/>
    <s v="https://grandeks.ru/catalog/teplyy_pol/nagrevatelnye_maty/nagrevatelnye_maty_genesis_180_vt_kv_m/"/>
    <s v="Система мат двухжильный Genesis - 03,0 / 540"/>
    <n v="3"/>
    <x v="4"/>
    <n v="540"/>
    <n v="180"/>
    <m/>
    <n v="8628"/>
    <n v="8628"/>
    <x v="1"/>
    <x v="21"/>
    <x v="21"/>
  </r>
  <r>
    <x v="19"/>
    <x v="7"/>
    <s v="https://grandeks.ru/catalog/teplyy_pol/nagrevatelnye_maty/nagrevatelnye_maty_genesis_180_vt_kv_m/"/>
    <s v="Система мат двухжильный Genesis - 03,5 / 630"/>
    <n v="3.5"/>
    <x v="5"/>
    <n v="630"/>
    <n v="180"/>
    <m/>
    <n v="9641.5"/>
    <n v="9641.5"/>
    <x v="1"/>
    <x v="22"/>
    <x v="22"/>
  </r>
  <r>
    <x v="19"/>
    <x v="7"/>
    <s v="https://grandeks.ru/catalog/teplyy_pol/nagrevatelnye_maty/nagrevatelnye_maty_genesis_180_vt_kv_m/"/>
    <s v="Система мат двухжильный Genesis - 04,0 / 720"/>
    <n v="4"/>
    <x v="6"/>
    <n v="720"/>
    <n v="180"/>
    <m/>
    <n v="10278.5"/>
    <n v="10278.5"/>
    <x v="1"/>
    <x v="23"/>
    <x v="23"/>
  </r>
  <r>
    <x v="19"/>
    <x v="7"/>
    <s v="https://grandeks.ru/catalog/teplyy_pol/nagrevatelnye_maty/nagrevatelnye_maty_genesis_180_vt_kv_m/"/>
    <s v="Система мат двухжильный Genesis - 05,0 / 900"/>
    <n v="5"/>
    <x v="8"/>
    <n v="900"/>
    <n v="180"/>
    <m/>
    <n v="11370"/>
    <n v="11370"/>
    <x v="1"/>
    <x v="24"/>
    <x v="24"/>
  </r>
  <r>
    <x v="19"/>
    <x v="7"/>
    <s v="https://grandeks.ru/catalog/teplyy_pol/nagrevatelnye_maty/nagrevatelnye_maty_genesis_180_vt_kv_m/"/>
    <s v="Система мат двухжильный Genesis - 06,0 / 1080"/>
    <n v="6"/>
    <x v="9"/>
    <n v="1080"/>
    <n v="180"/>
    <m/>
    <n v="12981"/>
    <n v="12981"/>
    <x v="1"/>
    <x v="25"/>
    <x v="25"/>
  </r>
  <r>
    <x v="19"/>
    <x v="7"/>
    <s v="https://grandeks.ru/catalog/teplyy_pol/nagrevatelnye_maty/nagrevatelnye_maty_genesis_180_vt_kv_m/"/>
    <s v="Система мат двухжильный Genesis - 07,0 / 1260"/>
    <n v="7"/>
    <x v="10"/>
    <n v="1260"/>
    <n v="180"/>
    <m/>
    <n v="14618"/>
    <n v="14618"/>
    <x v="1"/>
    <x v="26"/>
    <x v="26"/>
  </r>
  <r>
    <x v="19"/>
    <x v="7"/>
    <s v="https://grandeks.ru/catalog/teplyy_pol/nagrevatelnye_maty/nagrevatelnye_maty_genesis_180_vt_kv_m/"/>
    <s v="Система мат двухжильный Genesis - 08,0 / 1440"/>
    <n v="8"/>
    <x v="0"/>
    <n v="1440"/>
    <n v="180"/>
    <m/>
    <n v="16333.5"/>
    <n v="16333.5"/>
    <x v="1"/>
    <x v="27"/>
    <x v="27"/>
  </r>
  <r>
    <x v="19"/>
    <x v="7"/>
    <s v="https://grandeks.ru/catalog/teplyy_pol/nagrevatelnye_maty/nagrevatelnye_maty_genesis_180_vt_kv_m/"/>
    <s v="Система мат двухжильный Genesis - 09,0 / 1620"/>
    <n v="9"/>
    <x v="16"/>
    <n v="1620"/>
    <n v="180"/>
    <m/>
    <n v="17827.5"/>
    <n v="17827.5"/>
    <x v="1"/>
    <x v="30"/>
    <x v="30"/>
  </r>
  <r>
    <x v="19"/>
    <x v="7"/>
    <s v="https://grandeks.ru/catalog/teplyy_pol/nagrevatelnye_maty/nagrevatelnye_maty_genesis_180_vt_kv_m/"/>
    <s v="Система мат двухжильный Genesis - 10,0 / 1800"/>
    <n v="10"/>
    <x v="1"/>
    <n v="1800"/>
    <n v="180"/>
    <m/>
    <n v="19088"/>
    <n v="19088"/>
    <x v="1"/>
    <x v="28"/>
    <x v="28"/>
  </r>
  <r>
    <x v="19"/>
    <x v="7"/>
    <s v="https://grandeks.ru/catalog/teplyy_pol/nagrevatelnye_maty/nagrevatelnye_maty_genesis_180_vt_kv_m/"/>
    <s v="Система мат двухжильный Genesis - 11,0 / 1980"/>
    <n v="11"/>
    <x v="1"/>
    <n v="1980"/>
    <n v="180"/>
    <m/>
    <n v="19815.5"/>
    <n v="19815.5"/>
    <x v="1"/>
    <x v="28"/>
    <x v="28"/>
  </r>
  <r>
    <x v="19"/>
    <x v="7"/>
    <s v="https://grandeks.ru/catalog/teplyy_pol/nagrevatelnye_maty/nagrevatelnye_maty_genesis_180_vt_kv_m/"/>
    <s v="Система мат двухжильный Genesis - 12,0 / 2160"/>
    <n v="12"/>
    <x v="11"/>
    <n v="2160"/>
    <n v="180"/>
    <m/>
    <n v="20777.5"/>
    <n v="20777.5"/>
    <x v="1"/>
    <x v="29"/>
    <x v="29"/>
  </r>
  <r>
    <x v="19"/>
    <x v="7"/>
    <s v="https://grandeks.ru/catalog/teplyy_pol/nagrevatelnye_maty/nagrevatelnye_maty_genesis_180_vt_kv_m/"/>
    <s v="Система мат двухжильный Genesis - 13,0 / 2340"/>
    <n v="13"/>
    <x v="11"/>
    <n v="2340"/>
    <n v="180"/>
    <m/>
    <n v="21894.5"/>
    <n v="21894.5"/>
    <x v="1"/>
    <x v="29"/>
    <x v="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9">
  <r>
    <x v="0"/>
    <x v="0"/>
    <s v="https://b2b.warm-on.ru/onekeyelectro-nagrevat-mat-2zh-8-00-kv-m-1200vt"/>
    <s v="OneKeyElectro Нагреват. мат 2ж 8,00 кв. м 1200Вт"/>
    <n v="8"/>
    <x v="0"/>
    <n v="1200"/>
    <n v="150"/>
    <m/>
    <n v="3868"/>
    <n v="3868"/>
    <n v="1547.2"/>
    <x v="0"/>
    <x v="0"/>
    <x v="0"/>
    <x v="0"/>
  </r>
  <r>
    <x v="0"/>
    <x v="0"/>
    <s v="https://b2b.warm-on.ru/onekeyelectro-nagrevat-mat-2zh-10-00-kv-m-1500vt"/>
    <s v="OneKeyElectro Нагреват. мат 2ж 10,00 кв. м 1500Вт"/>
    <n v="10"/>
    <x v="1"/>
    <n v="1500"/>
    <n v="150"/>
    <m/>
    <n v="4335"/>
    <n v="4335"/>
    <n v="1734"/>
    <x v="0"/>
    <x v="1"/>
    <x v="1"/>
    <x v="1"/>
  </r>
  <r>
    <x v="1"/>
    <x v="0"/>
    <s v="https://b2b.warm-on.ru/mat-nagrevatel-nyj-onekeyelectro-oke-300-2-00"/>
    <s v="Мат нагревательный &quot;OneKeyElectro&quot; OKE-300-2,00"/>
    <n v="2"/>
    <x v="2"/>
    <n v="300"/>
    <n v="150"/>
    <m/>
    <n v="3516"/>
    <n v="3516"/>
    <n v="1406.4"/>
    <x v="0"/>
    <x v="2"/>
    <x v="2"/>
    <x v="2"/>
  </r>
  <r>
    <x v="1"/>
    <x v="0"/>
    <s v="https://b2b.warm-on.ru/mat-nagrevatel-nyj-onekeyelectro-oke-375-2-50"/>
    <s v="Мат нагревательный &quot;OneKeyElectro&quot; OKE-375-2,50"/>
    <n v="2.5"/>
    <x v="3"/>
    <n v="375"/>
    <n v="150"/>
    <m/>
    <n v="4056"/>
    <n v="4056"/>
    <n v="1622.4"/>
    <x v="0"/>
    <x v="3"/>
    <x v="3"/>
    <x v="3"/>
  </r>
  <r>
    <x v="1"/>
    <x v="0"/>
    <s v="https://b2b.warm-on.ru/mat-nagrevatel-nyj-onekeyelectro-oke-450-3-00"/>
    <s v="Мат нагревательный &quot;OneKeyElectro&quot; OKE-450-3,00"/>
    <n v="3"/>
    <x v="4"/>
    <n v="450"/>
    <n v="150"/>
    <m/>
    <n v="4728"/>
    <n v="4728"/>
    <n v="1891.2"/>
    <x v="0"/>
    <x v="4"/>
    <x v="4"/>
    <x v="4"/>
  </r>
  <r>
    <x v="1"/>
    <x v="0"/>
    <s v="https://b2b.warm-on.ru/mat-nagrevatel-nyj-onekeyelectro-oke-525-3-50"/>
    <s v="Мат нагревательный &quot;OneKeyElectro&quot; OKE-525-3,50"/>
    <n v="3.5"/>
    <x v="5"/>
    <n v="525"/>
    <n v="150"/>
    <m/>
    <n v="5388"/>
    <n v="5388"/>
    <n v="2155.2000000000003"/>
    <x v="0"/>
    <x v="5"/>
    <x v="5"/>
    <x v="5"/>
  </r>
  <r>
    <x v="1"/>
    <x v="0"/>
    <s v="https://b2b.warm-on.ru/mat-nagrevatel-nyj-onekeyelectro-oke-600-4-00"/>
    <s v="Мат нагревательный &quot;OneKeyElectro&quot; OKE-600-4,00"/>
    <n v="4"/>
    <x v="6"/>
    <n v="600"/>
    <n v="150"/>
    <m/>
    <n v="6060"/>
    <n v="6060"/>
    <n v="2424"/>
    <x v="0"/>
    <x v="6"/>
    <x v="6"/>
    <x v="6"/>
  </r>
  <r>
    <x v="1"/>
    <x v="0"/>
    <s v="https://b2b.warm-on.ru/mat-nagrevatel-nyj-onekeyelectro-oke-675-4-50"/>
    <s v="Мат нагревательный &quot;OneKeyElectro&quot; OKE-675-4,50"/>
    <n v="4.5"/>
    <x v="7"/>
    <n v="675"/>
    <n v="150"/>
    <m/>
    <n v="6660"/>
    <n v="6660"/>
    <n v="2664"/>
    <x v="0"/>
    <x v="7"/>
    <x v="7"/>
    <x v="7"/>
  </r>
  <r>
    <x v="1"/>
    <x v="0"/>
    <s v="https://b2b.warm-on.ru/mat-nagrevatel-nyj-onekeyelectro-oke-750-5-00"/>
    <s v="Мат нагревательный &quot;OneKeyElectro&quot; OKE-750-5,00"/>
    <n v="5"/>
    <x v="8"/>
    <n v="750"/>
    <n v="150"/>
    <m/>
    <n v="7284"/>
    <n v="7284"/>
    <n v="2913.6000000000004"/>
    <x v="0"/>
    <x v="8"/>
    <x v="8"/>
    <x v="8"/>
  </r>
  <r>
    <x v="1"/>
    <x v="0"/>
    <s v="https://b2b.warm-on.ru/mat-nagrevatel-nyj-onekeyelectro-oke-900-6-00"/>
    <s v="Мат нагревательный &quot;OneKeyElectro&quot; OKE-900-6,00"/>
    <n v="6"/>
    <x v="9"/>
    <n v="900"/>
    <n v="150"/>
    <m/>
    <n v="8352"/>
    <n v="8352"/>
    <n v="3340.8"/>
    <x v="0"/>
    <x v="9"/>
    <x v="9"/>
    <x v="9"/>
  </r>
  <r>
    <x v="1"/>
    <x v="0"/>
    <s v="https://b2b.warm-on.ru/mat-nagrevatel-nyj-onekeyelectro-oke-1050-7-00"/>
    <s v="Мат нагревательный &quot;OneKeyElectro&quot; OKE-1050-7,00"/>
    <n v="7"/>
    <x v="10"/>
    <n v="1050"/>
    <n v="150"/>
    <m/>
    <n v="9228"/>
    <n v="9228"/>
    <n v="3691.2000000000003"/>
    <x v="0"/>
    <x v="10"/>
    <x v="10"/>
    <x v="10"/>
  </r>
  <r>
    <x v="1"/>
    <x v="0"/>
    <s v="https://b2b.warm-on.ru/mat-nagrevatel-nyj-onekeyelectro-oke-1200-8-00"/>
    <s v="Мат нагревательный &quot;OneKeyElectro&quot; OKE-1200-8,00"/>
    <n v="8"/>
    <x v="0"/>
    <n v="1200"/>
    <n v="150"/>
    <m/>
    <n v="10464"/>
    <n v="10464"/>
    <n v="4185.6000000000004"/>
    <x v="0"/>
    <x v="0"/>
    <x v="0"/>
    <x v="0"/>
  </r>
  <r>
    <x v="1"/>
    <x v="0"/>
    <s v="https://b2b.warm-on.ru/mat-nagrevatel-nyj-onekeyelectro-oke-1500-10-00"/>
    <s v="Мат нагревательный &quot;OneKeyElectro&quot; OKE-1500-10,00"/>
    <n v="10"/>
    <x v="1"/>
    <n v="1500"/>
    <n v="150"/>
    <m/>
    <n v="10932"/>
    <n v="10932"/>
    <n v="4372.8"/>
    <x v="0"/>
    <x v="1"/>
    <x v="1"/>
    <x v="1"/>
  </r>
  <r>
    <x v="1"/>
    <x v="0"/>
    <s v="https://b2b.warm-on.ru/mat-nagrevatel-nyj-onekeyelectro-oke-1800-12-00"/>
    <s v="Мат нагревательный &quot;OneKeyElectro&quot; OKE-1800-12,00"/>
    <n v="12"/>
    <x v="11"/>
    <n v="1800"/>
    <n v="150"/>
    <m/>
    <n v="12708"/>
    <n v="12708"/>
    <n v="5083.2000000000007"/>
    <x v="0"/>
    <x v="11"/>
    <x v="11"/>
    <x v="11"/>
  </r>
  <r>
    <x v="2"/>
    <x v="0"/>
    <s v="https://b2b.warm-on.ru/mat-nagrevatel-nyj-russkoe-teplo-rt-80-0-50"/>
    <s v="Мат нагревательный &quot;Русское тепло&quot; РТ-80-0,50"/>
    <n v="0.5"/>
    <x v="12"/>
    <n v="80"/>
    <n v="160"/>
    <m/>
    <n v="2928"/>
    <n v="2928"/>
    <n v="1171.2"/>
    <x v="0"/>
    <x v="12"/>
    <x v="12"/>
    <x v="12"/>
  </r>
  <r>
    <x v="2"/>
    <x v="0"/>
    <s v="https://b2b.warm-on.ru/mat-nagrevatel-nyj-russkoe-teplo-rt-160-1-00"/>
    <s v="Мат нагревательный &quot;Русское тепло&quot; РТ-160-1,00"/>
    <n v="1"/>
    <x v="13"/>
    <n v="160"/>
    <n v="160"/>
    <m/>
    <n v="3486"/>
    <n v="3486"/>
    <n v="1394.4"/>
    <x v="0"/>
    <x v="13"/>
    <x v="13"/>
    <x v="13"/>
  </r>
  <r>
    <x v="2"/>
    <x v="0"/>
    <s v="https://b2b.warm-on.ru/mat-nagrevatel-nyj-russkoe-teplo-rt-240-1-50"/>
    <s v="Мат нагревательный &quot;Русское тепло&quot; РТ-240-1,50"/>
    <n v="1.5"/>
    <x v="14"/>
    <n v="240"/>
    <n v="160"/>
    <m/>
    <n v="4024"/>
    <n v="4024"/>
    <n v="1609.6000000000001"/>
    <x v="0"/>
    <x v="14"/>
    <x v="14"/>
    <x v="14"/>
  </r>
  <r>
    <x v="2"/>
    <x v="0"/>
    <s v="https://b2b.warm-on.ru/mat-nagrevatel-nyj-russkoe-teplo-rt-320-2-00"/>
    <s v="Мат нагревательный &quot;Русское тепло&quot; РТ-320-2,00"/>
    <n v="2"/>
    <x v="2"/>
    <n v="320"/>
    <n v="160"/>
    <m/>
    <n v="4582"/>
    <n v="4582"/>
    <n v="1832.8000000000002"/>
    <x v="0"/>
    <x v="2"/>
    <x v="2"/>
    <x v="2"/>
  </r>
  <r>
    <x v="2"/>
    <x v="0"/>
    <s v="https://b2b.warm-on.ru/mat-nagrevatel-nyj-russkoe-teplo-rt-400-2-50"/>
    <s v="Мат нагревательный &quot;Русское тепло&quot; РТ-400-2,50"/>
    <n v="2.5"/>
    <x v="3"/>
    <n v="400"/>
    <n v="160"/>
    <m/>
    <n v="5358"/>
    <n v="5358"/>
    <n v="2143.2000000000003"/>
    <x v="0"/>
    <x v="3"/>
    <x v="3"/>
    <x v="3"/>
  </r>
  <r>
    <x v="2"/>
    <x v="0"/>
    <s v="https://b2b.warm-on.ru/mat-nagrevatel-nyj-russkoe-teplo-rt-480-3-00"/>
    <s v="Мат нагревательный &quot;Русское тепло&quot; РТ-480-3,00"/>
    <n v="3"/>
    <x v="4"/>
    <n v="480"/>
    <n v="160"/>
    <m/>
    <n v="5936"/>
    <n v="5936"/>
    <n v="2374.4"/>
    <x v="0"/>
    <x v="4"/>
    <x v="4"/>
    <x v="4"/>
  </r>
  <r>
    <x v="2"/>
    <x v="0"/>
    <s v="https://b2b.warm-on.ru/mat-nagrevatel-nyj-russkoe-teplo-rt-560-3-50"/>
    <s v="Мат нагревательный &quot;Русское тепло&quot; РТ-560-3,50"/>
    <n v="3.5"/>
    <x v="5"/>
    <n v="560"/>
    <n v="160"/>
    <m/>
    <n v="6544"/>
    <n v="6544"/>
    <n v="2617.6000000000004"/>
    <x v="0"/>
    <x v="5"/>
    <x v="5"/>
    <x v="5"/>
  </r>
  <r>
    <x v="2"/>
    <x v="0"/>
    <s v="https://b2b.warm-on.ru/mat-nagrevatel-nyj-russkoe-teplo-rt-640-4-00"/>
    <s v="Мат нагревательный &quot;Русское тепло&quot; РТ-640-4,00"/>
    <n v="4"/>
    <x v="6"/>
    <n v="640"/>
    <n v="160"/>
    <m/>
    <n v="6922"/>
    <n v="6922"/>
    <n v="2768.8"/>
    <x v="0"/>
    <x v="6"/>
    <x v="6"/>
    <x v="6"/>
  </r>
  <r>
    <x v="2"/>
    <x v="0"/>
    <s v="https://b2b.warm-on.ru/mat-nagrevatel-nyj-russkoe-teplo-rt-720-4-50"/>
    <s v="Мат нагревательный &quot;Русское тепло&quot; РТ-720-4,50"/>
    <n v="4.5"/>
    <x v="7"/>
    <n v="720"/>
    <n v="160"/>
    <m/>
    <n v="7311"/>
    <n v="7311"/>
    <n v="2924.4"/>
    <x v="0"/>
    <x v="7"/>
    <x v="7"/>
    <x v="7"/>
  </r>
  <r>
    <x v="2"/>
    <x v="0"/>
    <s v="https://b2b.warm-on.ru/mat-nagrevatel-nyj-russkoe-teplo-rt-800-5-00"/>
    <s v="Мат нагревательный &quot;Русское тепло&quot; РТ-800-5,00"/>
    <n v="5"/>
    <x v="8"/>
    <n v="800"/>
    <n v="160"/>
    <m/>
    <n v="7759"/>
    <n v="7759"/>
    <n v="3103.6000000000004"/>
    <x v="0"/>
    <x v="8"/>
    <x v="8"/>
    <x v="8"/>
  </r>
  <r>
    <x v="2"/>
    <x v="0"/>
    <s v="https://b2b.warm-on.ru/mat-nagrevatel-nyj-russkoe-teplo-rt-960-6-00"/>
    <s v="Мат нагревательный &quot;Русское тепло&quot; РТ-960-6,00"/>
    <n v="6"/>
    <x v="9"/>
    <n v="960"/>
    <n v="160"/>
    <m/>
    <n v="9014"/>
    <n v="9014"/>
    <n v="3605.6000000000004"/>
    <x v="0"/>
    <x v="9"/>
    <x v="9"/>
    <x v="9"/>
  </r>
  <r>
    <x v="2"/>
    <x v="0"/>
    <s v="https://b2b.warm-on.ru/mat-nagrevatel-nyj-russkoe-teplo-rt-1120-7-00"/>
    <s v="Мат нагревательный &quot;Русское тепло&quot; РТ-1120-7,00"/>
    <n v="7"/>
    <x v="10"/>
    <n v="1120"/>
    <n v="160"/>
    <m/>
    <n v="10179"/>
    <n v="10179"/>
    <n v="4071.6000000000004"/>
    <x v="0"/>
    <x v="10"/>
    <x v="10"/>
    <x v="10"/>
  </r>
  <r>
    <x v="2"/>
    <x v="0"/>
    <s v="https://b2b.warm-on.ru/mat-nagrevatel-nyj-russkoe-teplo-rt-1280-8-00"/>
    <s v="Мат нагревательный &quot;Русское тепло&quot; РТ-1280-8,00"/>
    <n v="8"/>
    <x v="0"/>
    <n v="1280"/>
    <n v="160"/>
    <m/>
    <n v="11245"/>
    <n v="11245"/>
    <n v="4498"/>
    <x v="0"/>
    <x v="0"/>
    <x v="0"/>
    <x v="0"/>
  </r>
  <r>
    <x v="2"/>
    <x v="0"/>
    <s v="https://b2b.warm-on.ru/mat-nagrevatel-nyj-russkoe-teplo-rt-1600-10-00"/>
    <s v="Мат нагревательный &quot;Русское тепло&quot; РТ-1600-10,00"/>
    <n v="10"/>
    <x v="1"/>
    <n v="1600"/>
    <n v="160"/>
    <m/>
    <n v="12988"/>
    <n v="12988"/>
    <n v="5195.2000000000007"/>
    <x v="0"/>
    <x v="1"/>
    <x v="1"/>
    <x v="1"/>
  </r>
  <r>
    <x v="2"/>
    <x v="0"/>
    <s v="https://b2b.warm-on.ru/mat-nagrevatel-nyj-russkoe-teplo-rt-1920-12-00"/>
    <s v="Мат нагревательный &quot;Русское тепло&quot; РТ-1920-12,00"/>
    <n v="12"/>
    <x v="11"/>
    <n v="1920"/>
    <n v="160"/>
    <m/>
    <n v="14163"/>
    <n v="14163"/>
    <n v="5665.2000000000007"/>
    <x v="0"/>
    <x v="11"/>
    <x v="11"/>
    <x v="11"/>
  </r>
  <r>
    <x v="2"/>
    <x v="0"/>
    <s v="https://b2b.warm-on.ru/mat-nagrevatel-nyj-russkoe-teplo-rt-2240-14-00"/>
    <s v="Мат нагревательный &quot;Русское тепло&quot; РТ-2240-14,00"/>
    <n v="14"/>
    <x v="15"/>
    <n v="2240"/>
    <n v="160"/>
    <m/>
    <n v="15488"/>
    <n v="15488"/>
    <n v="6195.2000000000007"/>
    <x v="0"/>
    <x v="15"/>
    <x v="15"/>
    <x v="15"/>
  </r>
  <r>
    <x v="3"/>
    <x v="0"/>
    <s v="https://b2b.warm-on.ru/mat-nagrevatel-nyj-russkoe-teplo-rt-160-1-1"/>
    <s v="Мат нагревательный &quot;Русское тепло&quot; РТ-160-1,00 c Терморегулятор РТ-05 в комплекте"/>
    <n v="1"/>
    <x v="13"/>
    <n v="160"/>
    <n v="160"/>
    <s v="ТР"/>
    <n v="3836"/>
    <n v="3836"/>
    <n v="1534.4"/>
    <x v="0"/>
    <x v="13"/>
    <x v="13"/>
    <x v="13"/>
  </r>
  <r>
    <x v="3"/>
    <x v="0"/>
    <s v="https://b2b.warm-on.ru/mat-nagrevatel-nyj-russkoe-teplo-rt-320-2-1"/>
    <s v="Мат нагревательный &quot;Русское тепло&quot; РТ-320-2,00 c Терморегулятор РТ-05 в комплекте"/>
    <n v="2"/>
    <x v="2"/>
    <n v="320"/>
    <n v="160"/>
    <s v="ТР"/>
    <n v="4932"/>
    <n v="4932"/>
    <n v="1972.8000000000002"/>
    <x v="0"/>
    <x v="2"/>
    <x v="2"/>
    <x v="2"/>
  </r>
  <r>
    <x v="3"/>
    <x v="0"/>
    <s v="https://b2b.warm-on.ru/mat-nagrevatel-nyj-russkoe-teplo-rt-480-3-1"/>
    <s v="Мат нагревательный &quot;Русское тепло&quot; РТ-480-3,00 c Терморегулятор РТ-05 в комплекте"/>
    <n v="3"/>
    <x v="4"/>
    <n v="480"/>
    <n v="160"/>
    <s v="ТР"/>
    <n v="6286"/>
    <n v="6286"/>
    <n v="2514.4"/>
    <x v="0"/>
    <x v="4"/>
    <x v="4"/>
    <x v="4"/>
  </r>
  <r>
    <x v="3"/>
    <x v="0"/>
    <s v="https://b2b.warm-on.ru/mat-nagrevatel-nyj-russkoe-teplo-rt-640-4-1"/>
    <s v="Мат нагревательный &quot;Русское тепло&quot; РТ-640-4,00 c Терморегулятор РТ-05 в комплекте"/>
    <n v="4"/>
    <x v="6"/>
    <n v="640"/>
    <n v="160"/>
    <s v="ТР"/>
    <n v="7272"/>
    <n v="7272"/>
    <n v="2908.8"/>
    <x v="0"/>
    <x v="6"/>
    <x v="6"/>
    <x v="6"/>
  </r>
  <r>
    <x v="3"/>
    <x v="0"/>
    <s v="https://b2b.warm-on.ru/mat-nagrevatel-nyj-russkoe-teplo-rt-800-5-1"/>
    <s v="Мат нагревательный &quot;Русское тепло&quot; РТ-800-5,00 c Терморегулятор РТ-05 в комплекте"/>
    <n v="5"/>
    <x v="8"/>
    <n v="800"/>
    <n v="160"/>
    <s v="ТР"/>
    <n v="8109"/>
    <n v="8109"/>
    <n v="3243.6000000000004"/>
    <x v="0"/>
    <x v="8"/>
    <x v="8"/>
    <x v="8"/>
  </r>
  <r>
    <x v="3"/>
    <x v="0"/>
    <s v="https://b2b.warm-on.ru/mat-nagrevatel-nyj-russkoe-teplo-rt-960-6-1"/>
    <s v="Мат нагревательный &quot;Русское тепло&quot; РТ-960-6,00 c Терморегулятор РТ-05 в комплекте"/>
    <n v="6"/>
    <x v="9"/>
    <n v="960"/>
    <n v="160"/>
    <s v="ТР"/>
    <n v="9364"/>
    <n v="9364"/>
    <n v="3745.6000000000004"/>
    <x v="0"/>
    <x v="9"/>
    <x v="9"/>
    <x v="9"/>
  </r>
  <r>
    <x v="4"/>
    <x v="1"/>
    <s v="https://polnomer1.ru/product/tsp/"/>
    <s v="Нагревательный мат «ТЁПЛЫЙ ПОЛ №1» 150 Вт/м²"/>
    <n v="0.5"/>
    <x v="12"/>
    <n v="75"/>
    <n v="150"/>
    <m/>
    <n v="2095"/>
    <n v="2328"/>
    <n v="931.2"/>
    <x v="0"/>
    <x v="12"/>
    <x v="12"/>
    <x v="12"/>
  </r>
  <r>
    <x v="4"/>
    <x v="1"/>
    <s v="https://polnomer1.ru/product/tsp/"/>
    <s v="Теплый пол №1"/>
    <n v="1"/>
    <x v="13"/>
    <n v="150"/>
    <n v="150"/>
    <m/>
    <n v="2370"/>
    <n v="2633"/>
    <n v="1053.2"/>
    <x v="0"/>
    <x v="13"/>
    <x v="13"/>
    <x v="13"/>
  </r>
  <r>
    <x v="4"/>
    <x v="1"/>
    <s v="https://polnomer1.ru/product/tsp/"/>
    <s v="Нагревательный мат «ТЁПЛЫЙ ПОЛ №1» 150 Вт/м²"/>
    <n v="1.5"/>
    <x v="14"/>
    <n v="225"/>
    <n v="150"/>
    <m/>
    <n v="2935"/>
    <n v="3261"/>
    <n v="1304.4000000000001"/>
    <x v="0"/>
    <x v="14"/>
    <x v="14"/>
    <x v="14"/>
  </r>
  <r>
    <x v="4"/>
    <x v="1"/>
    <s v="https://polnomer1.ru/product/tsp/"/>
    <s v="Нагревательный мат «ТЁПЛЫЙ ПОЛ №1» 150 Вт/м²"/>
    <n v="2"/>
    <x v="2"/>
    <n v="300"/>
    <n v="150"/>
    <m/>
    <n v="3544"/>
    <n v="3938"/>
    <n v="1575.2"/>
    <x v="0"/>
    <x v="2"/>
    <x v="2"/>
    <x v="2"/>
  </r>
  <r>
    <x v="4"/>
    <x v="1"/>
    <s v="https://polnomer1.ru/product/tsp/"/>
    <s v="Нагревательный мат «ТЁПЛЫЙ ПОЛ №1» 150 Вт/м²"/>
    <n v="2.5"/>
    <x v="3"/>
    <n v="375"/>
    <n v="150"/>
    <m/>
    <n v="4183"/>
    <n v="4648"/>
    <n v="1859.2"/>
    <x v="0"/>
    <x v="3"/>
    <x v="3"/>
    <x v="3"/>
  </r>
  <r>
    <x v="4"/>
    <x v="1"/>
    <s v="https://polnomer1.ru/product/tsp/"/>
    <s v="Нагревательный мат «ТЁПЛЫЙ ПОЛ №1» 150 Вт/м²"/>
    <n v="3"/>
    <x v="4"/>
    <n v="450"/>
    <n v="150"/>
    <m/>
    <n v="4755"/>
    <n v="5283"/>
    <n v="2113.2000000000003"/>
    <x v="0"/>
    <x v="4"/>
    <x v="4"/>
    <x v="4"/>
  </r>
  <r>
    <x v="4"/>
    <x v="1"/>
    <s v="https://polnomer1.ru/product/tsp/"/>
    <s v="Нагревательный мат «ТЁПЛЫЙ ПОЛ №1» 150 Вт/м²"/>
    <n v="3.5"/>
    <x v="5"/>
    <n v="525"/>
    <n v="150"/>
    <m/>
    <n v="5230"/>
    <n v="5811"/>
    <n v="2324.4"/>
    <x v="0"/>
    <x v="5"/>
    <x v="5"/>
    <x v="5"/>
  </r>
  <r>
    <x v="4"/>
    <x v="1"/>
    <s v="https://polnomer1.ru/product/tsp/"/>
    <s v="Нагревательный мат «ТЁПЛЫЙ ПОЛ №1» 150 Вт/м²"/>
    <n v="4"/>
    <x v="6"/>
    <n v="600"/>
    <n v="150"/>
    <m/>
    <n v="5557"/>
    <n v="6174"/>
    <n v="2469.6000000000004"/>
    <x v="0"/>
    <x v="6"/>
    <x v="6"/>
    <x v="6"/>
  </r>
  <r>
    <x v="4"/>
    <x v="1"/>
    <s v="https://polnomer1.ru/product/tsp/"/>
    <s v="Нагревательный мат «ТЁПЛЫЙ ПОЛ №1» 150 Вт/м²"/>
    <n v="4.5"/>
    <x v="7"/>
    <n v="675"/>
    <n v="150"/>
    <m/>
    <n v="6242"/>
    <n v="6935"/>
    <n v="2774"/>
    <x v="0"/>
    <x v="7"/>
    <x v="7"/>
    <x v="7"/>
  </r>
  <r>
    <x v="4"/>
    <x v="1"/>
    <s v="https://polnomer1.ru/product/tsp/"/>
    <s v="Нагревательный мат «ТЁПЛЫЙ ПОЛ №1» 150 Вт/м²"/>
    <n v="5"/>
    <x v="8"/>
    <n v="750"/>
    <n v="150"/>
    <m/>
    <n v="7051"/>
    <n v="7834"/>
    <n v="3133.6000000000004"/>
    <x v="0"/>
    <x v="8"/>
    <x v="8"/>
    <x v="8"/>
  </r>
  <r>
    <x v="4"/>
    <x v="1"/>
    <s v="https://polnomer1.ru/product/tsp/"/>
    <s v="Нагревательный мат «ТЁПЛЫЙ ПОЛ №1» 150 Вт/м²"/>
    <n v="6"/>
    <x v="9"/>
    <n v="900"/>
    <n v="150"/>
    <m/>
    <n v="7901"/>
    <n v="8779"/>
    <n v="3511.6000000000004"/>
    <x v="0"/>
    <x v="9"/>
    <x v="9"/>
    <x v="9"/>
  </r>
  <r>
    <x v="4"/>
    <x v="1"/>
    <s v="https://polnomer1.ru/product/tsp/"/>
    <s v="Нагревательный мат «ТЁПЛЫЙ ПОЛ №1» 150 Вт/м²"/>
    <n v="7"/>
    <x v="10"/>
    <n v="1050"/>
    <n v="150"/>
    <m/>
    <n v="8520"/>
    <n v="9467"/>
    <n v="3786.8"/>
    <x v="0"/>
    <x v="10"/>
    <x v="10"/>
    <x v="10"/>
  </r>
  <r>
    <x v="4"/>
    <x v="1"/>
    <s v="https://polnomer1.ru/product/tsp/"/>
    <s v="Нагревательный мат «ТЁПЛЫЙ ПОЛ №1» 150 Вт/м²"/>
    <n v="8"/>
    <x v="0"/>
    <n v="1200"/>
    <n v="150"/>
    <m/>
    <n v="9518"/>
    <n v="10575"/>
    <n v="4230"/>
    <x v="0"/>
    <x v="0"/>
    <x v="0"/>
    <x v="0"/>
  </r>
  <r>
    <x v="4"/>
    <x v="1"/>
    <s v="https://polnomer1.ru/product/tsp/"/>
    <s v="Нагревательный мат «ТЁПЛЫЙ ПОЛ №1» 150 Вт/м²"/>
    <n v="9"/>
    <x v="16"/>
    <n v="1350"/>
    <n v="150"/>
    <m/>
    <n v="10792"/>
    <n v="11991"/>
    <n v="4796.4000000000005"/>
    <x v="0"/>
    <x v="16"/>
    <x v="16"/>
    <x v="16"/>
  </r>
  <r>
    <x v="4"/>
    <x v="1"/>
    <s v="https://polnomer1.ru/product/tsp/"/>
    <s v="Нагревательный мат «ТЁПЛЫЙ ПОЛ №1» 150 Вт/м²"/>
    <n v="10"/>
    <x v="1"/>
    <n v="1500"/>
    <n v="150"/>
    <m/>
    <n v="11277"/>
    <n v="12530"/>
    <n v="5012"/>
    <x v="0"/>
    <x v="1"/>
    <x v="1"/>
    <x v="1"/>
  </r>
  <r>
    <x v="4"/>
    <x v="1"/>
    <s v="https://polnomer1.ru/product/tsp/"/>
    <s v="Нагревательный мат «ТЁПЛЫЙ ПОЛ №1» 150 Вт/м²"/>
    <n v="12"/>
    <x v="11"/>
    <n v="1800"/>
    <n v="150"/>
    <m/>
    <n v="14481"/>
    <n v="16090"/>
    <n v="6436"/>
    <x v="0"/>
    <x v="11"/>
    <x v="11"/>
    <x v="11"/>
  </r>
  <r>
    <x v="4"/>
    <x v="1"/>
    <s v="https://polnomer1.ru/product/tsp/"/>
    <s v="Нагревательный мат «ТЁПЛЫЙ ПОЛ №1» 150 Вт/м²"/>
    <n v="15"/>
    <x v="15"/>
    <n v="2250"/>
    <n v="150"/>
    <m/>
    <n v="17438"/>
    <n v="19376"/>
    <n v="7750.4000000000005"/>
    <x v="0"/>
    <x v="15"/>
    <x v="15"/>
    <x v="15"/>
  </r>
  <r>
    <x v="5"/>
    <x v="1"/>
    <s v="https://polnomer1.ru/product/tsp-200/"/>
    <s v="Нагревательный мат «ТЁПЛЫЙ ПОЛ №1» 200 Вт/м²"/>
    <n v="0.9"/>
    <x v="13"/>
    <n v="180"/>
    <n v="200"/>
    <m/>
    <n v="3294"/>
    <n v="3660"/>
    <n v="1464"/>
    <x v="1"/>
    <x v="17"/>
    <x v="17"/>
    <x v="17"/>
  </r>
  <r>
    <x v="5"/>
    <x v="1"/>
    <s v="https://polnomer1.ru/product/tsp-200/"/>
    <s v="Нагревательный мат «ТЁПЛЫЙ ПОЛ №1» 200 Вт/м²"/>
    <n v="1.3"/>
    <x v="14"/>
    <n v="260"/>
    <n v="200"/>
    <m/>
    <n v="4324"/>
    <n v="4804"/>
    <n v="1921.6000000000001"/>
    <x v="1"/>
    <x v="18"/>
    <x v="18"/>
    <x v="18"/>
  </r>
  <r>
    <x v="5"/>
    <x v="1"/>
    <s v="https://polnomer1.ru/product/tsp-200/"/>
    <s v="Нагревательный мат «ТЁПЛЫЙ ПОЛ №1» 200 Вт/м²"/>
    <n v="1.8"/>
    <x v="2"/>
    <n v="360"/>
    <n v="200"/>
    <m/>
    <n v="5594"/>
    <n v="6216"/>
    <n v="2486.4"/>
    <x v="1"/>
    <x v="19"/>
    <x v="19"/>
    <x v="19"/>
  </r>
  <r>
    <x v="5"/>
    <x v="1"/>
    <s v="https://polnomer1.ru/product/tsp-200/"/>
    <s v="Нагревательный мат «ТЁПЛЫЙ ПОЛ №1» 200 Вт/м²"/>
    <n v="2.2000000000000002"/>
    <x v="2"/>
    <n v="440.00000000000006"/>
    <n v="200"/>
    <m/>
    <n v="6604"/>
    <n v="7338"/>
    <n v="2935.2000000000003"/>
    <x v="1"/>
    <x v="19"/>
    <x v="19"/>
    <x v="19"/>
  </r>
  <r>
    <x v="5"/>
    <x v="1"/>
    <s v="https://polnomer1.ru/product/tsp-200/"/>
    <s v="Нагревательный мат «ТЁПЛЫЙ ПОЛ №1» 200 Вт/м²"/>
    <n v="2.6"/>
    <x v="3"/>
    <n v="520"/>
    <n v="200"/>
    <m/>
    <n v="7564"/>
    <n v="8418"/>
    <n v="3367.2000000000003"/>
    <x v="1"/>
    <x v="20"/>
    <x v="20"/>
    <x v="20"/>
  </r>
  <r>
    <x v="5"/>
    <x v="1"/>
    <s v="https://polnomer1.ru/product/tsp-200/"/>
    <s v="Нагревательный мат «ТЁПЛЫЙ ПОЛ №1» 200 Вт/м²"/>
    <n v="3"/>
    <x v="4"/>
    <n v="600"/>
    <n v="200"/>
    <m/>
    <n v="8594"/>
    <n v="9560"/>
    <n v="3824"/>
    <x v="1"/>
    <x v="21"/>
    <x v="21"/>
    <x v="21"/>
  </r>
  <r>
    <x v="5"/>
    <x v="1"/>
    <s v="https://polnomer1.ru/product/tsp-200/"/>
    <s v="Нагревательный мат «ТЁПЛЫЙ ПОЛ №1» 200 Вт/м²"/>
    <n v="3.6"/>
    <x v="5"/>
    <n v="720"/>
    <n v="200"/>
    <m/>
    <n v="10404"/>
    <n v="11560"/>
    <n v="4624"/>
    <x v="1"/>
    <x v="22"/>
    <x v="22"/>
    <x v="22"/>
  </r>
  <r>
    <x v="5"/>
    <x v="1"/>
    <s v="https://polnomer1.ru/product/tsp-200/"/>
    <s v="Нагревательный мат «ТЁПЛЫЙ ПОЛ №1» 200 Вт/м²"/>
    <n v="4.2"/>
    <x v="6"/>
    <n v="840"/>
    <n v="200"/>
    <m/>
    <n v="12044"/>
    <n v="13382"/>
    <n v="5352.8"/>
    <x v="1"/>
    <x v="23"/>
    <x v="23"/>
    <x v="23"/>
  </r>
  <r>
    <x v="5"/>
    <x v="1"/>
    <s v="https://polnomer1.ru/product/tsp-200/"/>
    <s v="Нагревательный мат «ТЁПЛЫЙ ПОЛ №1» 200 Вт/м²"/>
    <n v="5"/>
    <x v="8"/>
    <n v="1000"/>
    <n v="200"/>
    <m/>
    <n v="14444"/>
    <n v="16049"/>
    <n v="6419.6"/>
    <x v="1"/>
    <x v="24"/>
    <x v="24"/>
    <x v="24"/>
  </r>
  <r>
    <x v="5"/>
    <x v="1"/>
    <s v="https://polnomer1.ru/product/tsp-200/"/>
    <s v="Нагревательный мат «ТЁПЛЫЙ ПОЛ №1» 200 Вт/м²"/>
    <n v="6"/>
    <x v="9"/>
    <n v="1200"/>
    <n v="200"/>
    <m/>
    <n v="17164"/>
    <n v="19071"/>
    <n v="7628.4000000000005"/>
    <x v="1"/>
    <x v="25"/>
    <x v="25"/>
    <x v="25"/>
  </r>
  <r>
    <x v="5"/>
    <x v="1"/>
    <s v="https://polnomer1.ru/product/tsp-200/"/>
    <s v="Нагревательный мат «ТЁПЛЫЙ ПОЛ №1» 200 Вт/м²"/>
    <n v="6.5"/>
    <x v="9"/>
    <n v="1300"/>
    <n v="200"/>
    <m/>
    <n v="18564"/>
    <n v="20627"/>
    <n v="8250.8000000000011"/>
    <x v="1"/>
    <x v="25"/>
    <x v="25"/>
    <x v="25"/>
  </r>
  <r>
    <x v="5"/>
    <x v="1"/>
    <s v="https://polnomer1.ru/product/tsp-200/"/>
    <s v="Нагревательный мат «ТЁПЛЫЙ ПОЛ №1» 200 Вт/м²"/>
    <n v="7.5"/>
    <x v="10"/>
    <n v="1500"/>
    <n v="200"/>
    <m/>
    <n v="21544"/>
    <n v="23938"/>
    <n v="9575.2000000000007"/>
    <x v="1"/>
    <x v="26"/>
    <x v="26"/>
    <x v="26"/>
  </r>
  <r>
    <x v="5"/>
    <x v="1"/>
    <s v="https://polnomer1.ru/product/tsp-200/"/>
    <s v="Нагревательный мат «ТЁПЛЫЙ ПОЛ №1» 200 Вт/м²"/>
    <n v="8.4"/>
    <x v="0"/>
    <n v="1680"/>
    <n v="200"/>
    <m/>
    <n v="23944"/>
    <n v="26604"/>
    <n v="10641.6"/>
    <x v="1"/>
    <x v="27"/>
    <x v="27"/>
    <x v="27"/>
  </r>
  <r>
    <x v="5"/>
    <x v="1"/>
    <s v="https://polnomer1.ru/product/tsp-200/"/>
    <s v="Нагревательный мат «ТЁПЛЫЙ ПОЛ №1» 200 Вт/м²"/>
    <n v="10"/>
    <x v="1"/>
    <n v="2000"/>
    <n v="200"/>
    <m/>
    <n v="28244"/>
    <n v="31382"/>
    <n v="12552.800000000001"/>
    <x v="1"/>
    <x v="28"/>
    <x v="28"/>
    <x v="28"/>
  </r>
  <r>
    <x v="5"/>
    <x v="1"/>
    <s v="https://polnomer1.ru/product/tsp-200/"/>
    <s v="Нагревательный мат «ТЁПЛЫЙ ПОЛ №1» 200 Вт/м²"/>
    <n v="12"/>
    <x v="11"/>
    <n v="2400"/>
    <n v="200"/>
    <m/>
    <n v="33544"/>
    <n v="37382"/>
    <n v="14952.800000000001"/>
    <x v="1"/>
    <x v="29"/>
    <x v="29"/>
    <x v="29"/>
  </r>
  <r>
    <x v="6"/>
    <x v="2"/>
    <s v="https://www.teploluxe.ru/bytovye_resheniya/elektricheskiy/nagrevatelnye-maty/product/teplolyuks-tropix-mnn-nagrevatelnyy-mat-dlya-teplogo-pola/"/>
    <s v="Теплолюкс Tropix 0,5 м2"/>
    <n v="0.5"/>
    <x v="12"/>
    <n v="80"/>
    <n v="160"/>
    <m/>
    <n v="3190"/>
    <n v="3190"/>
    <n v="1276"/>
    <x v="0"/>
    <x v="12"/>
    <x v="12"/>
    <x v="12"/>
  </r>
  <r>
    <x v="6"/>
    <x v="2"/>
    <s v="https://www.teploluxe.ru/bytovye_resheniya/elektricheskiy/nagrevatelnye-maty/product/teplolyuks-tropix-mnn-nagrevatelnyy-mat-dlya-teplogo-pola/"/>
    <s v="Теплолюкс Tropix 1 м2"/>
    <n v="1"/>
    <x v="13"/>
    <n v="160"/>
    <n v="160"/>
    <m/>
    <n v="3790"/>
    <n v="3790"/>
    <n v="1516"/>
    <x v="0"/>
    <x v="13"/>
    <x v="13"/>
    <x v="13"/>
  </r>
  <r>
    <x v="6"/>
    <x v="2"/>
    <s v="https://www.teploluxe.ru/bytovye_resheniya/elektricheskiy/nagrevatelnye-maty/product/teplolyuks-tropix-mnn-nagrevatelnyy-mat-dlya-teplogo-pola/"/>
    <s v="Теплолюкс Tropix 1,5 м2"/>
    <n v="1.5"/>
    <x v="14"/>
    <n v="240"/>
    <n v="160"/>
    <m/>
    <n v="4490"/>
    <n v="4490"/>
    <n v="1796"/>
    <x v="0"/>
    <x v="14"/>
    <x v="14"/>
    <x v="14"/>
  </r>
  <r>
    <x v="6"/>
    <x v="2"/>
    <s v="https://www.teploluxe.ru/bytovye_resheniya/elektricheskiy/nagrevatelnye-maty/product/teplolyuks-tropix-mnn-nagrevatelnyy-mat-dlya-teplogo-pola/"/>
    <s v="Теплолюкс Tropix 2 м2"/>
    <n v="2"/>
    <x v="2"/>
    <n v="320"/>
    <n v="160"/>
    <m/>
    <n v="4990"/>
    <n v="4990"/>
    <n v="1996"/>
    <x v="0"/>
    <x v="2"/>
    <x v="2"/>
    <x v="2"/>
  </r>
  <r>
    <x v="6"/>
    <x v="2"/>
    <s v="https://www.teploluxe.ru/bytovye_resheniya/elektricheskiy/nagrevatelnye-maty/product/teplolyuks-tropix-mnn-nagrevatelnyy-mat-dlya-teplogo-pola/"/>
    <s v="Теплолюкс Tropix 2,5 м2"/>
    <n v="2.5"/>
    <x v="3"/>
    <n v="400"/>
    <n v="160"/>
    <m/>
    <n v="5790"/>
    <n v="5790"/>
    <n v="2316"/>
    <x v="0"/>
    <x v="3"/>
    <x v="3"/>
    <x v="3"/>
  </r>
  <r>
    <x v="6"/>
    <x v="2"/>
    <s v="https://www.teploluxe.ru/bytovye_resheniya/elektricheskiy/nagrevatelnye-maty/product/teplolyuks-tropix-mnn-nagrevatelnyy-mat-dlya-teplogo-pola/"/>
    <s v="Теплолюкс Tropix 3 м2"/>
    <n v="3"/>
    <x v="4"/>
    <n v="480"/>
    <n v="160"/>
    <m/>
    <n v="6490"/>
    <n v="6490"/>
    <n v="2596"/>
    <x v="0"/>
    <x v="4"/>
    <x v="4"/>
    <x v="4"/>
  </r>
  <r>
    <x v="6"/>
    <x v="2"/>
    <s v="https://www.teploluxe.ru/bytovye_resheniya/elektricheskiy/nagrevatelnye-maty/product/teplolyuks-tropix-mnn-nagrevatelnyy-mat-dlya-teplogo-pola/"/>
    <s v="Теплолюкс Tropix 3,5 м2"/>
    <n v="3.5"/>
    <x v="5"/>
    <n v="560"/>
    <n v="160"/>
    <m/>
    <n v="7090"/>
    <n v="7090"/>
    <n v="2836"/>
    <x v="0"/>
    <x v="5"/>
    <x v="5"/>
    <x v="5"/>
  </r>
  <r>
    <x v="6"/>
    <x v="2"/>
    <s v="https://www.teploluxe.ru/bytovye_resheniya/elektricheskiy/nagrevatelnye-maty/product/teplolyuks-tropix-mnn-nagrevatelnyy-mat-dlya-teplogo-pola/"/>
    <s v="Теплолюкс Tropix 4 м2"/>
    <n v="4"/>
    <x v="6"/>
    <n v="640"/>
    <n v="160"/>
    <m/>
    <n v="7490"/>
    <n v="7490"/>
    <n v="2996"/>
    <x v="0"/>
    <x v="6"/>
    <x v="6"/>
    <x v="6"/>
  </r>
  <r>
    <x v="6"/>
    <x v="2"/>
    <s v="https://www.teploluxe.ru/bytovye_resheniya/elektricheskiy/nagrevatelnye-maty/product/teplolyuks-tropix-mnn-nagrevatelnyy-mat-dlya-teplogo-pola/"/>
    <s v="Теплолюкс Tropix 4,5 м2"/>
    <n v="4.5"/>
    <x v="7"/>
    <n v="720"/>
    <n v="160"/>
    <m/>
    <n v="7990"/>
    <n v="7990"/>
    <n v="3196"/>
    <x v="0"/>
    <x v="7"/>
    <x v="7"/>
    <x v="7"/>
  </r>
  <r>
    <x v="6"/>
    <x v="2"/>
    <s v="https://www.teploluxe.ru/bytovye_resheniya/elektricheskiy/nagrevatelnye-maty/product/teplolyuks-tropix-mnn-nagrevatelnyy-mat-dlya-teplogo-pola/"/>
    <s v="Теплолюкс Tropix 5 м2"/>
    <n v="5"/>
    <x v="8"/>
    <n v="800"/>
    <n v="160"/>
    <m/>
    <n v="8390"/>
    <n v="8390"/>
    <n v="3356"/>
    <x v="0"/>
    <x v="8"/>
    <x v="8"/>
    <x v="8"/>
  </r>
  <r>
    <x v="6"/>
    <x v="2"/>
    <s v="https://www.teploluxe.ru/bytovye_resheniya/elektricheskiy/nagrevatelnye-maty/product/teplolyuks-tropix-mnn-nagrevatelnyy-mat-dlya-teplogo-pola/"/>
    <s v="Теплолюкс Tropix 6 м2"/>
    <n v="6"/>
    <x v="9"/>
    <n v="960"/>
    <n v="160"/>
    <m/>
    <n v="9790"/>
    <n v="9790"/>
    <n v="3916"/>
    <x v="0"/>
    <x v="9"/>
    <x v="9"/>
    <x v="9"/>
  </r>
  <r>
    <x v="6"/>
    <x v="2"/>
    <s v="https://www.teploluxe.ru/bytovye_resheniya/elektricheskiy/nagrevatelnye-maty/product/teplolyuks-tropix-mnn-nagrevatelnyy-mat-dlya-teplogo-pola/"/>
    <s v="Теплолюкс Tropix 7 м2"/>
    <n v="7"/>
    <x v="10"/>
    <n v="1120"/>
    <n v="160"/>
    <m/>
    <n v="11090"/>
    <n v="11090"/>
    <n v="4436"/>
    <x v="0"/>
    <x v="10"/>
    <x v="10"/>
    <x v="10"/>
  </r>
  <r>
    <x v="6"/>
    <x v="2"/>
    <s v="https://www.teploluxe.ru/bytovye_resheniya/elektricheskiy/nagrevatelnye-maty/product/teplolyuks-tropix-mnn-nagrevatelnyy-mat-dlya-teplogo-pola/"/>
    <s v="Теплолюкс Tropix 8 м2"/>
    <n v="8"/>
    <x v="0"/>
    <n v="1280"/>
    <n v="160"/>
    <m/>
    <n v="12190"/>
    <n v="12190"/>
    <n v="4876"/>
    <x v="0"/>
    <x v="0"/>
    <x v="0"/>
    <x v="0"/>
  </r>
  <r>
    <x v="6"/>
    <x v="2"/>
    <s v="https://www.teploluxe.ru/bytovye_resheniya/elektricheskiy/nagrevatelnye-maty/product/teplolyuks-tropix-mnn-nagrevatelnyy-mat-dlya-teplogo-pola/"/>
    <s v="Теплолюкс Tropix 10 м2"/>
    <n v="10"/>
    <x v="1"/>
    <n v="1600"/>
    <n v="160"/>
    <m/>
    <n v="13990"/>
    <n v="13990"/>
    <n v="5596"/>
    <x v="0"/>
    <x v="1"/>
    <x v="1"/>
    <x v="1"/>
  </r>
  <r>
    <x v="6"/>
    <x v="2"/>
    <s v="https://www.teploluxe.ru/bytovye_resheniya/elektricheskiy/nagrevatelnye-maty/product/teplolyuks-tropix-mnn-nagrevatelnyy-mat-dlya-teplogo-pola/"/>
    <s v="Теплолюкс Tropix 12 м2"/>
    <n v="12"/>
    <x v="11"/>
    <n v="1920"/>
    <n v="160"/>
    <m/>
    <n v="15290"/>
    <n v="15290"/>
    <n v="6116"/>
    <x v="0"/>
    <x v="11"/>
    <x v="11"/>
    <x v="11"/>
  </r>
  <r>
    <x v="6"/>
    <x v="2"/>
    <s v="https://www.teploluxe.ru/bytovye_resheniya/elektricheskiy/nagrevatelnye-maty/product/teplolyuks-tropix-mnn-nagrevatelnyy-mat-dlya-teplogo-pola/"/>
    <s v="Теплолюкс Tropix 14 м2"/>
    <n v="14"/>
    <x v="15"/>
    <n v="2240"/>
    <n v="160"/>
    <m/>
    <n v="16690"/>
    <n v="16690"/>
    <n v="6676"/>
    <x v="0"/>
    <x v="15"/>
    <x v="15"/>
    <x v="15"/>
  </r>
  <r>
    <x v="7"/>
    <x v="2"/>
    <s v="https://www.teploluxe.ru/bytovye_resheniya/elektricheskiy/nagrevatelnye-maty/product/wsm-100-vt-0-65-kv-m-nagrevatelnyy-mat-warmstad/"/>
    <s v="Warmstad 0,65 м2"/>
    <n v="0.65"/>
    <x v="12"/>
    <n v="100"/>
    <n v="150"/>
    <m/>
    <n v="1690"/>
    <n v="1690"/>
    <n v="676"/>
    <x v="0"/>
    <x v="12"/>
    <x v="12"/>
    <x v="12"/>
  </r>
  <r>
    <x v="7"/>
    <x v="2"/>
    <s v="https://www.teploluxe.ru/bytovye_resheniya/elektricheskiy/nagrevatelnye-maty/product/wsm-100-vt-0-65-kv-m-nagrevatelnyy-mat-warmstad/"/>
    <s v="Warmstad 1,2 м2"/>
    <n v="1.2"/>
    <x v="13"/>
    <n v="175"/>
    <n v="150"/>
    <m/>
    <n v="1890"/>
    <n v="1890"/>
    <n v="756"/>
    <x v="0"/>
    <x v="13"/>
    <x v="13"/>
    <x v="13"/>
  </r>
  <r>
    <x v="7"/>
    <x v="2"/>
    <s v="https://www.teploluxe.ru/bytovye_resheniya/elektricheskiy/nagrevatelnye-maty/product/wsm-100-vt-0-65-kv-m-nagrevatelnyy-mat-warmstad/"/>
    <s v="Warmstad 1,5 м2"/>
    <n v="1.5"/>
    <x v="14"/>
    <n v="220"/>
    <n v="150"/>
    <m/>
    <n v="2190"/>
    <n v="2190"/>
    <n v="876"/>
    <x v="0"/>
    <x v="14"/>
    <x v="14"/>
    <x v="14"/>
  </r>
  <r>
    <x v="7"/>
    <x v="2"/>
    <s v="https://www.teploluxe.ru/bytovye_resheniya/elektricheskiy/nagrevatelnye-maty/product/wsm-100-vt-0-65-kv-m-nagrevatelnyy-mat-warmstad/"/>
    <s v="Warmstad 2 м2"/>
    <n v="2"/>
    <x v="2"/>
    <n v="300"/>
    <n v="150"/>
    <m/>
    <n v="2490"/>
    <n v="2490"/>
    <n v="996"/>
    <x v="0"/>
    <x v="2"/>
    <x v="2"/>
    <x v="2"/>
  </r>
  <r>
    <x v="7"/>
    <x v="2"/>
    <s v="https://www.teploluxe.ru/bytovye_resheniya/elektricheskiy/nagrevatelnye-maty/product/wsm-100-vt-0-65-kv-m-nagrevatelnyy-mat-warmstad/"/>
    <s v="Warmstad 2,7 м2"/>
    <n v="2.7"/>
    <x v="4"/>
    <n v="400"/>
    <n v="150"/>
    <m/>
    <n v="2790"/>
    <n v="2790"/>
    <n v="1116"/>
    <x v="0"/>
    <x v="4"/>
    <x v="4"/>
    <x v="4"/>
  </r>
  <r>
    <x v="7"/>
    <x v="2"/>
    <s v="https://www.teploluxe.ru/bytovye_resheniya/elektricheskiy/nagrevatelnye-maty/product/wsm-100-vt-0-65-kv-m-nagrevatelnyy-mat-warmstad/"/>
    <s v="Warmstad 3,2 м2"/>
    <n v="3.2"/>
    <x v="4"/>
    <n v="485"/>
    <n v="150"/>
    <m/>
    <n v="3290"/>
    <n v="3290"/>
    <n v="1316"/>
    <x v="0"/>
    <x v="4"/>
    <x v="4"/>
    <x v="4"/>
  </r>
  <r>
    <x v="7"/>
    <x v="2"/>
    <s v="https://www.teploluxe.ru/bytovye_resheniya/elektricheskiy/nagrevatelnye-maty/product/wsm-100-vt-0-65-kv-m-nagrevatelnyy-mat-warmstad/"/>
    <s v="Warmstad 3,85 м2"/>
    <n v="3.85"/>
    <x v="6"/>
    <n v="580"/>
    <n v="150"/>
    <m/>
    <n v="3690"/>
    <n v="3690"/>
    <n v="1476"/>
    <x v="0"/>
    <x v="6"/>
    <x v="6"/>
    <x v="6"/>
  </r>
  <r>
    <x v="7"/>
    <x v="2"/>
    <s v="https://www.teploluxe.ru/bytovye_resheniya/elektricheskiy/nagrevatelnye-maty/product/wsm-100-vt-0-65-kv-m-nagrevatelnyy-mat-warmstad/"/>
    <s v="Warmstad 4,5 м2"/>
    <n v="4.5"/>
    <x v="7"/>
    <n v="680"/>
    <n v="150"/>
    <m/>
    <n v="4290"/>
    <n v="4290"/>
    <n v="1716"/>
    <x v="0"/>
    <x v="7"/>
    <x v="7"/>
    <x v="7"/>
  </r>
  <r>
    <x v="7"/>
    <x v="2"/>
    <s v="https://www.teploluxe.ru/bytovye_resheniya/elektricheskiy/nagrevatelnye-maty/product/wsm-100-vt-0-65-kv-m-nagrevatelnyy-mat-warmstad/"/>
    <s v="Warmstad 5,25 м2"/>
    <n v="5.25"/>
    <x v="8"/>
    <n v="790"/>
    <n v="150"/>
    <m/>
    <n v="5190"/>
    <n v="5190"/>
    <n v="2076"/>
    <x v="0"/>
    <x v="8"/>
    <x v="8"/>
    <x v="8"/>
  </r>
  <r>
    <x v="7"/>
    <x v="2"/>
    <s v="https://www.teploluxe.ru/bytovye_resheniya/elektricheskiy/nagrevatelnye-maty/product/wsm-100-vt-0-65-kv-m-nagrevatelnyy-mat-warmstad/"/>
    <s v="Warmstad 6 м2"/>
    <n v="6"/>
    <x v="9"/>
    <n v="910"/>
    <n v="150"/>
    <m/>
    <n v="5790"/>
    <n v="5790"/>
    <n v="2316"/>
    <x v="0"/>
    <x v="9"/>
    <x v="9"/>
    <x v="9"/>
  </r>
  <r>
    <x v="7"/>
    <x v="2"/>
    <s v="https://www.teploluxe.ru/bytovye_resheniya/elektricheskiy/nagrevatelnye-maty/product/wsm-100-vt-0-65-kv-m-nagrevatelnyy-mat-warmstad/"/>
    <s v="Warmstad 7 м2"/>
    <n v="7"/>
    <x v="10"/>
    <n v="1060"/>
    <n v="150"/>
    <m/>
    <n v="6190"/>
    <n v="6190"/>
    <n v="2476"/>
    <x v="0"/>
    <x v="10"/>
    <x v="10"/>
    <x v="10"/>
  </r>
  <r>
    <x v="7"/>
    <x v="2"/>
    <s v="https://www.teploluxe.ru/bytovye_resheniya/elektricheskiy/nagrevatelnye-maty/product/wsm-100-vt-0-65-kv-m-nagrevatelnyy-mat-warmstad/"/>
    <s v="Warmstad 8 м2"/>
    <n v="8"/>
    <x v="0"/>
    <n v="1210"/>
    <n v="150"/>
    <m/>
    <n v="6390"/>
    <n v="6390"/>
    <n v="2556"/>
    <x v="0"/>
    <x v="0"/>
    <x v="0"/>
    <x v="0"/>
  </r>
  <r>
    <x v="7"/>
    <x v="2"/>
    <s v="https://www.teploluxe.ru/bytovye_resheniya/elektricheskiy/nagrevatelnye-maty/product/wsm-100-vt-0-65-kv-m-nagrevatelnyy-mat-warmstad/"/>
    <s v="Warmstad 9 м2"/>
    <n v="9"/>
    <x v="16"/>
    <n v="1360"/>
    <n v="150"/>
    <m/>
    <n v="6990"/>
    <n v="6990"/>
    <n v="2796"/>
    <x v="0"/>
    <x v="16"/>
    <x v="16"/>
    <x v="16"/>
  </r>
  <r>
    <x v="7"/>
    <x v="2"/>
    <s v="https://www.teploluxe.ru/bytovye_resheniya/elektricheskiy/nagrevatelnye-maty/product/wsm-100-vt-0-65-kv-m-nagrevatelnyy-mat-warmstad/"/>
    <s v="Warmstad 10,2 м2"/>
    <n v="10.199999999999999"/>
    <x v="1"/>
    <n v="1530"/>
    <n v="150"/>
    <m/>
    <n v="8190"/>
    <n v="8190"/>
    <n v="3276"/>
    <x v="0"/>
    <x v="1"/>
    <x v="1"/>
    <x v="1"/>
  </r>
  <r>
    <x v="7"/>
    <x v="2"/>
    <s v="https://www.teploluxe.ru/bytovye_resheniya/elektricheskiy/nagrevatelnye-maty/product/wsm-100-vt-0-65-kv-m-nagrevatelnyy-mat-warmstad/"/>
    <s v="Warmstad 12,5 м2"/>
    <n v="12.5"/>
    <x v="11"/>
    <n v="1890"/>
    <n v="150"/>
    <m/>
    <n v="10290"/>
    <n v="10290"/>
    <n v="4116"/>
    <x v="0"/>
    <x v="11"/>
    <x v="11"/>
    <x v="11"/>
  </r>
  <r>
    <x v="7"/>
    <x v="2"/>
    <s v="https://www.teploluxe.ru/bytovye_resheniya/elektricheskiy/nagrevatelnye-maty/product/wsm-100-vt-0-65-kv-m-nagrevatelnyy-mat-warmstad/"/>
    <s v="Warmstad 14,5 м2"/>
    <n v="14.5"/>
    <x v="15"/>
    <n v="2190"/>
    <n v="150"/>
    <m/>
    <n v="13290"/>
    <n v="13290"/>
    <n v="5316"/>
    <x v="0"/>
    <x v="15"/>
    <x v="15"/>
    <x v="15"/>
  </r>
  <r>
    <x v="8"/>
    <x v="2"/>
    <s v="https://www.teploluxe.ru/bytovye_resheniya/elektricheskiy/nagrevatelnye-maty/product/teplolyuks-profimat-nagrevatelnyy-mat-dlya-teplogo-pola/"/>
    <s v="ProfiMat 1 м2"/>
    <n v="1"/>
    <x v="13"/>
    <n v="180"/>
    <n v="180"/>
    <m/>
    <n v="4890"/>
    <n v="4890"/>
    <n v="1956"/>
    <x v="1"/>
    <x v="17"/>
    <x v="17"/>
    <x v="17"/>
  </r>
  <r>
    <x v="8"/>
    <x v="2"/>
    <s v="https://www.teploluxe.ru/bytovye_resheniya/elektricheskiy/nagrevatelnye-maty/product/teplolyuks-profimat-nagrevatelnyy-mat-dlya-teplogo-pola/"/>
    <s v="ProfiMat 1,5 м2"/>
    <n v="1.5"/>
    <x v="14"/>
    <n v="270"/>
    <n v="180"/>
    <m/>
    <n v="5590"/>
    <n v="5590"/>
    <n v="2236"/>
    <x v="1"/>
    <x v="18"/>
    <x v="18"/>
    <x v="18"/>
  </r>
  <r>
    <x v="8"/>
    <x v="2"/>
    <s v="https://www.teploluxe.ru/bytovye_resheniya/elektricheskiy/nagrevatelnye-maty/product/teplolyuks-profimat-nagrevatelnyy-mat-dlya-teplogo-pola/"/>
    <s v="ProfiMat 2 м2"/>
    <n v="2"/>
    <x v="2"/>
    <n v="360"/>
    <n v="180"/>
    <m/>
    <n v="6490"/>
    <n v="6490"/>
    <n v="2596"/>
    <x v="1"/>
    <x v="19"/>
    <x v="19"/>
    <x v="19"/>
  </r>
  <r>
    <x v="8"/>
    <x v="2"/>
    <s v="https://www.teploluxe.ru/bytovye_resheniya/elektricheskiy/nagrevatelnye-maty/product/teplolyuks-profimat-nagrevatelnyy-mat-dlya-teplogo-pola/"/>
    <s v="ProfiMat 2,5 м2"/>
    <n v="2.5"/>
    <x v="3"/>
    <n v="450"/>
    <n v="180"/>
    <m/>
    <n v="7290"/>
    <n v="7290"/>
    <n v="2916"/>
    <x v="1"/>
    <x v="20"/>
    <x v="20"/>
    <x v="20"/>
  </r>
  <r>
    <x v="8"/>
    <x v="2"/>
    <s v="https://www.teploluxe.ru/bytovye_resheniya/elektricheskiy/nagrevatelnye-maty/product/teplolyuks-profimat-nagrevatelnyy-mat-dlya-teplogo-pola/"/>
    <s v="ProfiMat 3 м2"/>
    <n v="3"/>
    <x v="4"/>
    <n v="540"/>
    <n v="180"/>
    <m/>
    <n v="8090"/>
    <n v="8090"/>
    <n v="3236"/>
    <x v="1"/>
    <x v="21"/>
    <x v="21"/>
    <x v="21"/>
  </r>
  <r>
    <x v="8"/>
    <x v="2"/>
    <s v="https://www.teploluxe.ru/bytovye_resheniya/elektricheskiy/nagrevatelnye-maty/product/teplolyuks-profimat-nagrevatelnyy-mat-dlya-teplogo-pola/"/>
    <s v="ProfiMat 3,5 м2"/>
    <n v="3.5"/>
    <x v="5"/>
    <n v="630"/>
    <n v="180"/>
    <m/>
    <n v="8890"/>
    <n v="8890"/>
    <n v="3556"/>
    <x v="1"/>
    <x v="22"/>
    <x v="22"/>
    <x v="22"/>
  </r>
  <r>
    <x v="8"/>
    <x v="2"/>
    <s v="https://www.teploluxe.ru/bytovye_resheniya/elektricheskiy/nagrevatelnye-maty/product/teplolyuks-profimat-nagrevatelnyy-mat-dlya-teplogo-pola/"/>
    <s v="ProfiMat 4 м2"/>
    <n v="4"/>
    <x v="6"/>
    <n v="720"/>
    <n v="180"/>
    <m/>
    <n v="9890"/>
    <n v="9890"/>
    <n v="3956"/>
    <x v="1"/>
    <x v="23"/>
    <x v="23"/>
    <x v="23"/>
  </r>
  <r>
    <x v="8"/>
    <x v="2"/>
    <s v="https://www.teploluxe.ru/bytovye_resheniya/elektricheskiy/nagrevatelnye-maty/product/teplolyuks-profimat-nagrevatelnyy-mat-dlya-teplogo-pola/"/>
    <s v="ProfiMat 5 м2"/>
    <n v="5"/>
    <x v="8"/>
    <n v="900"/>
    <n v="180"/>
    <m/>
    <n v="11290"/>
    <n v="11290"/>
    <n v="4516"/>
    <x v="1"/>
    <x v="24"/>
    <x v="24"/>
    <x v="24"/>
  </r>
  <r>
    <x v="8"/>
    <x v="2"/>
    <s v="https://www.teploluxe.ru/bytovye_resheniya/elektricheskiy/nagrevatelnye-maty/product/teplolyuks-profimat-nagrevatelnyy-mat-dlya-teplogo-pola/"/>
    <s v="ProfiMat 6 м2"/>
    <n v="6"/>
    <x v="9"/>
    <n v="1080"/>
    <n v="180"/>
    <m/>
    <n v="12590"/>
    <n v="12590"/>
    <n v="5036"/>
    <x v="1"/>
    <x v="25"/>
    <x v="25"/>
    <x v="25"/>
  </r>
  <r>
    <x v="8"/>
    <x v="2"/>
    <s v="https://www.teploluxe.ru/bytovye_resheniya/elektricheskiy/nagrevatelnye-maty/product/teplolyuks-profimat-nagrevatelnyy-mat-dlya-teplogo-pola/"/>
    <s v="ProfiMat 7 м2"/>
    <n v="7"/>
    <x v="10"/>
    <n v="1260"/>
    <n v="180"/>
    <m/>
    <n v="13990"/>
    <n v="13990"/>
    <n v="5596"/>
    <x v="1"/>
    <x v="26"/>
    <x v="26"/>
    <x v="26"/>
  </r>
  <r>
    <x v="8"/>
    <x v="2"/>
    <s v="https://www.teploluxe.ru/bytovye_resheniya/elektricheskiy/nagrevatelnye-maty/product/teplolyuks-profimat-nagrevatelnyy-mat-dlya-teplogo-pola/"/>
    <s v="ProfiMat 8 м2"/>
    <n v="8"/>
    <x v="0"/>
    <n v="1440"/>
    <n v="180"/>
    <m/>
    <n v="14990"/>
    <n v="14990"/>
    <n v="5996"/>
    <x v="1"/>
    <x v="27"/>
    <x v="27"/>
    <x v="27"/>
  </r>
  <r>
    <x v="8"/>
    <x v="2"/>
    <s v="https://www.teploluxe.ru/bytovye_resheniya/elektricheskiy/nagrevatelnye-maty/product/teplolyuks-profimat-nagrevatelnyy-mat-dlya-teplogo-pola/"/>
    <s v="ProfiMat 9 м2"/>
    <n v="9"/>
    <x v="16"/>
    <n v="1620"/>
    <n v="180"/>
    <m/>
    <n v="16790"/>
    <n v="16790"/>
    <n v="6716"/>
    <x v="1"/>
    <x v="30"/>
    <x v="30"/>
    <x v="30"/>
  </r>
  <r>
    <x v="8"/>
    <x v="2"/>
    <s v="https://www.teploluxe.ru/bytovye_resheniya/elektricheskiy/nagrevatelnye-maty/product/teplolyuks-profimat-nagrevatelnyy-mat-dlya-teplogo-pola/"/>
    <s v="ProfiMat 10 м2"/>
    <n v="10"/>
    <x v="1"/>
    <n v="1800"/>
    <n v="180"/>
    <m/>
    <n v="18690"/>
    <n v="18690"/>
    <n v="7476"/>
    <x v="1"/>
    <x v="28"/>
    <x v="28"/>
    <x v="28"/>
  </r>
  <r>
    <x v="8"/>
    <x v="2"/>
    <s v="https://www.teploluxe.ru/bytovye_resheniya/elektricheskiy/nagrevatelnye-maty/product/teplolyuks-profimat-nagrevatelnyy-mat-dlya-teplogo-pola/"/>
    <s v="ProfiMat 12 м2"/>
    <n v="12"/>
    <x v="11"/>
    <n v="2160"/>
    <n v="180"/>
    <m/>
    <n v="19890"/>
    <n v="19890"/>
    <n v="7956"/>
    <x v="1"/>
    <x v="29"/>
    <x v="29"/>
    <x v="29"/>
  </r>
  <r>
    <x v="9"/>
    <x v="3"/>
    <s v="https://gsgold.ru/product/mat-gs/"/>
    <s v="Нагревательный мат «ЗОЛОТОЕ СЕЧЕНИЕ»"/>
    <n v="1"/>
    <x v="13"/>
    <n v="160"/>
    <n v="160"/>
    <m/>
    <n v="6019"/>
    <n v="6687"/>
    <n v="2674.8"/>
    <x v="1"/>
    <x v="17"/>
    <x v="17"/>
    <x v="17"/>
  </r>
  <r>
    <x v="9"/>
    <x v="3"/>
    <s v="https://gsgold.ru/product/mat-gs/"/>
    <s v="Нагревательный мат «ЗОЛОТОЕ СЕЧЕНИЕ»"/>
    <n v="1.5"/>
    <x v="14"/>
    <n v="240"/>
    <n v="160"/>
    <m/>
    <n v="6947"/>
    <n v="7719"/>
    <n v="3087.6000000000004"/>
    <x v="1"/>
    <x v="18"/>
    <x v="18"/>
    <x v="18"/>
  </r>
  <r>
    <x v="9"/>
    <x v="3"/>
    <s v="https://gsgold.ru/product/mat-gs/"/>
    <s v="Нагревательный мат «ЗОЛОТОЕ СЕЧЕНИЕ»"/>
    <n v="2"/>
    <x v="2"/>
    <n v="320"/>
    <n v="160"/>
    <m/>
    <n v="7888"/>
    <n v="8752"/>
    <n v="3500.8"/>
    <x v="1"/>
    <x v="19"/>
    <x v="19"/>
    <x v="19"/>
  </r>
  <r>
    <x v="9"/>
    <x v="3"/>
    <s v="https://gsgold.ru/product/mat-gs/"/>
    <s v="Нагревательный мат «ЗОЛОТОЕ СЕЧЕНИЕ»"/>
    <n v="2.5"/>
    <x v="3"/>
    <n v="400"/>
    <n v="160"/>
    <m/>
    <n v="8723"/>
    <n v="9680"/>
    <n v="3872"/>
    <x v="1"/>
    <x v="20"/>
    <x v="20"/>
    <x v="20"/>
  </r>
  <r>
    <x v="9"/>
    <x v="3"/>
    <s v="https://gsgold.ru/product/mat-gs/"/>
    <s v="Нагревательный мат «ЗОЛОТОЕ СЕЧЕНИЕ»"/>
    <n v="3"/>
    <x v="4"/>
    <n v="480"/>
    <n v="160"/>
    <m/>
    <n v="9576"/>
    <n v="10640"/>
    <n v="4256"/>
    <x v="1"/>
    <x v="21"/>
    <x v="21"/>
    <x v="21"/>
  </r>
  <r>
    <x v="9"/>
    <x v="3"/>
    <s v="https://gsgold.ru/product/mat-gs/"/>
    <s v="Нагревательный мат «ЗОЛОТОЕ СЕЧЕНИЕ»"/>
    <n v="3.5"/>
    <x v="5"/>
    <n v="560"/>
    <n v="160"/>
    <m/>
    <n v="10411"/>
    <n v="11568"/>
    <n v="4627.2"/>
    <x v="1"/>
    <x v="22"/>
    <x v="22"/>
    <x v="22"/>
  </r>
  <r>
    <x v="9"/>
    <x v="3"/>
    <s v="https://gsgold.ru/product/mat-gs/"/>
    <s v="Нагревательный мат «ЗОЛОТОЕ СЕЧЕНИЕ»"/>
    <n v="4"/>
    <x v="6"/>
    <n v="640"/>
    <n v="160"/>
    <m/>
    <n v="11148"/>
    <n v="12387"/>
    <n v="4954.8"/>
    <x v="1"/>
    <x v="23"/>
    <x v="23"/>
    <x v="23"/>
  </r>
  <r>
    <x v="9"/>
    <x v="3"/>
    <s v="https://gsgold.ru/product/mat-gs/"/>
    <s v="Нагревательный мат «ЗОЛОТОЕ СЕЧЕНИЕ»"/>
    <n v="4.5"/>
    <x v="7"/>
    <n v="720"/>
    <n v="160"/>
    <m/>
    <n v="11884"/>
    <n v="13204"/>
    <n v="5281.6"/>
    <x v="1"/>
    <x v="31"/>
    <x v="31"/>
    <x v="31"/>
  </r>
  <r>
    <x v="9"/>
    <x v="3"/>
    <s v="https://gsgold.ru/product/mat-gs/"/>
    <s v="Нагревательный мат «ЗОЛОТОЕ СЕЧЕНИЕ»"/>
    <n v="5"/>
    <x v="8"/>
    <n v="800"/>
    <n v="160"/>
    <m/>
    <n v="12620"/>
    <n v="14021"/>
    <n v="5608.4000000000005"/>
    <x v="1"/>
    <x v="24"/>
    <x v="24"/>
    <x v="24"/>
  </r>
  <r>
    <x v="9"/>
    <x v="3"/>
    <s v="https://gsgold.ru/product/mat-gs/"/>
    <s v="Нагревательный мат «ЗОЛОТОЕ СЕЧЕНИЕ»"/>
    <n v="6"/>
    <x v="9"/>
    <n v="960"/>
    <n v="160"/>
    <m/>
    <n v="14692"/>
    <n v="16324"/>
    <n v="6529.6"/>
    <x v="1"/>
    <x v="25"/>
    <x v="25"/>
    <x v="25"/>
  </r>
  <r>
    <x v="9"/>
    <x v="3"/>
    <s v="https://gsgold.ru/product/mat-gs/"/>
    <s v="Нагревательный мат «ЗОЛОТОЕ СЕЧЕНИЕ»"/>
    <n v="7"/>
    <x v="10"/>
    <n v="1120"/>
    <n v="160"/>
    <m/>
    <n v="16760"/>
    <n v="18622"/>
    <n v="7448.8"/>
    <x v="1"/>
    <x v="26"/>
    <x v="26"/>
    <x v="26"/>
  </r>
  <r>
    <x v="9"/>
    <x v="3"/>
    <s v="https://gsgold.ru/product/mat-gs/"/>
    <s v="Нагревательный мат «ЗОЛОТОЕ СЕЧЕНИЕ»"/>
    <n v="8"/>
    <x v="0"/>
    <n v="1280"/>
    <n v="160"/>
    <m/>
    <n v="18828"/>
    <n v="20920"/>
    <n v="8368"/>
    <x v="1"/>
    <x v="27"/>
    <x v="27"/>
    <x v="27"/>
  </r>
  <r>
    <x v="9"/>
    <x v="3"/>
    <s v="https://gsgold.ru/product/mat-gs/"/>
    <s v="Нагревательный мат «ЗОЛОТОЕ СЕЧЕНИЕ»"/>
    <n v="9"/>
    <x v="16"/>
    <n v="1440"/>
    <n v="160"/>
    <m/>
    <n v="20896"/>
    <n v="23218"/>
    <n v="9287.2000000000007"/>
    <x v="1"/>
    <x v="30"/>
    <x v="30"/>
    <x v="30"/>
  </r>
  <r>
    <x v="9"/>
    <x v="3"/>
    <s v="https://gsgold.ru/product/mat-gs/"/>
    <s v="Нагревательный мат «ЗОЛОТОЕ СЕЧЕНИЕ»"/>
    <n v="10"/>
    <x v="1"/>
    <n v="1600"/>
    <n v="160"/>
    <m/>
    <n v="22964"/>
    <n v="25516"/>
    <n v="10206.400000000001"/>
    <x v="1"/>
    <x v="28"/>
    <x v="28"/>
    <x v="28"/>
  </r>
  <r>
    <x v="9"/>
    <x v="3"/>
    <s v="https://gsgold.ru/product/mat-gs/"/>
    <s v="Нагревательный мат «ЗОЛОТОЕ СЕЧЕНИЕ»"/>
    <n v="12"/>
    <x v="11"/>
    <n v="1920"/>
    <n v="160"/>
    <m/>
    <n v="27100"/>
    <n v="30010"/>
    <n v="12004"/>
    <x v="1"/>
    <x v="29"/>
    <x v="29"/>
    <x v="29"/>
  </r>
  <r>
    <x v="10"/>
    <x v="4"/>
    <s v="https://chtk.ru/production/nagrevatel'nyj_mat/dvuzhilnyie_150_vt_m/nagrevatelniy_mat_pod_pilty_elekticheskiy"/>
    <s v="МНД-0,5-75"/>
    <n v="0.5"/>
    <x v="12"/>
    <n v="75"/>
    <n v="150"/>
    <m/>
    <n v="3806"/>
    <n v="3806"/>
    <n v="1522.4"/>
    <x v="0"/>
    <x v="12"/>
    <x v="12"/>
    <x v="12"/>
  </r>
  <r>
    <x v="10"/>
    <x v="4"/>
    <s v="https://chtk.ru/production/nagrevatel'nyj_mat/dvuzhilnyie_150_vt_m/mnd_1,0_150"/>
    <s v="МНД-1,0-150"/>
    <n v="1"/>
    <x v="13"/>
    <n v="150"/>
    <n v="150"/>
    <m/>
    <n v="5205"/>
    <n v="5205"/>
    <n v="2082"/>
    <x v="0"/>
    <x v="13"/>
    <x v="13"/>
    <x v="13"/>
  </r>
  <r>
    <x v="10"/>
    <x v="4"/>
    <s v="https://chtk.ru/production/nagrevatel'nyj_mat/dvuzhilnyie_150_vt_m/mnd_1,5_225"/>
    <s v="МНД-1,5-225"/>
    <n v="1.5"/>
    <x v="14"/>
    <n v="225"/>
    <n v="150"/>
    <m/>
    <n v="5923"/>
    <n v="5923"/>
    <n v="2369.2000000000003"/>
    <x v="0"/>
    <x v="14"/>
    <x v="14"/>
    <x v="14"/>
  </r>
  <r>
    <x v="10"/>
    <x v="4"/>
    <s v="https://chtk.ru/production/nagrevatel'nyj_mat/dvuzhilnyie_150_vt_m/mnd_2,0_300"/>
    <s v="МНД-2,0-300"/>
    <n v="2"/>
    <x v="2"/>
    <n v="300"/>
    <n v="150"/>
    <m/>
    <n v="6999"/>
    <n v="6999"/>
    <n v="2799.6000000000004"/>
    <x v="0"/>
    <x v="2"/>
    <x v="2"/>
    <x v="2"/>
  </r>
  <r>
    <x v="10"/>
    <x v="4"/>
    <s v="https://chtk.ru/production/nagrevatel'nyj_mat/dvuzhilnyie_150_vt_m/mnd_2,5_375"/>
    <s v="МНД-2,5-375"/>
    <n v="2.5"/>
    <x v="3"/>
    <n v="375"/>
    <n v="150"/>
    <m/>
    <n v="7718"/>
    <n v="7718"/>
    <n v="3087.2000000000003"/>
    <x v="0"/>
    <x v="3"/>
    <x v="3"/>
    <x v="3"/>
  </r>
  <r>
    <x v="10"/>
    <x v="4"/>
    <s v="https://chtk.ru/production/nagrevatel'nyj_mat/dvuzhilnyie_150_vt_m/mnd_3,0_450"/>
    <s v="МНД-3,0-450"/>
    <n v="3"/>
    <x v="4"/>
    <n v="450"/>
    <n v="150"/>
    <m/>
    <n v="8974"/>
    <n v="8974"/>
    <n v="3589.6000000000004"/>
    <x v="0"/>
    <x v="4"/>
    <x v="4"/>
    <x v="4"/>
  </r>
  <r>
    <x v="10"/>
    <x v="4"/>
    <s v="https://chtk.ru/production/nagrevatel'nyj_mat/dvuzhilnyie_150_vt_m/mnd_3,5_525"/>
    <s v="МНД-3,5-525"/>
    <n v="3.5"/>
    <x v="5"/>
    <n v="525"/>
    <n v="150"/>
    <m/>
    <n v="9692"/>
    <n v="9692"/>
    <n v="3876.8"/>
    <x v="0"/>
    <x v="5"/>
    <x v="5"/>
    <x v="5"/>
  </r>
  <r>
    <x v="10"/>
    <x v="4"/>
    <s v="https://chtk.ru/production/nagrevatel'nyj_mat/dvuzhilnyie_150_vt_m/mnd_4,0_600"/>
    <s v="МНД-4,0-600"/>
    <n v="4"/>
    <x v="6"/>
    <n v="600"/>
    <n v="150"/>
    <m/>
    <n v="10697"/>
    <n v="10697"/>
    <n v="4278.8"/>
    <x v="0"/>
    <x v="6"/>
    <x v="6"/>
    <x v="6"/>
  </r>
  <r>
    <x v="10"/>
    <x v="4"/>
    <s v="https://chtk.ru/production/nagrevatel'nyj_mat/dvuzhilnyie_150_vt_m/mnd_5,0_750"/>
    <s v="МНД-5,0-750"/>
    <n v="5"/>
    <x v="8"/>
    <n v="750"/>
    <n v="150"/>
    <m/>
    <n v="13101"/>
    <n v="13101"/>
    <n v="5240.4000000000005"/>
    <x v="0"/>
    <x v="8"/>
    <x v="8"/>
    <x v="8"/>
  </r>
  <r>
    <x v="10"/>
    <x v="4"/>
    <s v="https://chtk.ru/production/nagrevatel'nyj_mat/dvuzhilnyie_150_vt_m/mnd_6,0_900"/>
    <s v="МНД-6,0-900"/>
    <n v="6"/>
    <x v="9"/>
    <n v="900"/>
    <n v="150"/>
    <m/>
    <n v="14717"/>
    <n v="14717"/>
    <n v="5886.8"/>
    <x v="0"/>
    <x v="9"/>
    <x v="9"/>
    <x v="9"/>
  </r>
  <r>
    <x v="10"/>
    <x v="4"/>
    <s v="https://chtk.ru/production/nagrevatel'nyj_mat/dvuzhilnyie_150_vt_m/mnd_7,0_1050"/>
    <s v="МНД-7,0-1050"/>
    <n v="7"/>
    <x v="10"/>
    <n v="1050"/>
    <n v="150"/>
    <m/>
    <n v="15973"/>
    <n v="15973"/>
    <n v="6389.2000000000007"/>
    <x v="0"/>
    <x v="10"/>
    <x v="10"/>
    <x v="10"/>
  </r>
  <r>
    <x v="10"/>
    <x v="4"/>
    <s v="https://chtk.ru/production/nagrevatel'nyj_mat/dvuzhilnyie_150_vt_m/mnd_8,0_1200"/>
    <s v="МНД-8,0-1200"/>
    <n v="8"/>
    <x v="0"/>
    <n v="1200"/>
    <n v="150"/>
    <m/>
    <n v="17768"/>
    <n v="17768"/>
    <n v="7107.2000000000007"/>
    <x v="0"/>
    <x v="0"/>
    <x v="0"/>
    <x v="0"/>
  </r>
  <r>
    <x v="10"/>
    <x v="4"/>
    <s v="https://chtk.ru/production/nagrevatel'nyj_mat/dvuzhilnyie_150_vt_m/mnd_9,0_1350"/>
    <s v="МНД-9,0-1350"/>
    <n v="9"/>
    <x v="16"/>
    <n v="1350"/>
    <n v="150"/>
    <m/>
    <n v="20100"/>
    <n v="20100"/>
    <n v="8040"/>
    <x v="0"/>
    <x v="16"/>
    <x v="16"/>
    <x v="16"/>
  </r>
  <r>
    <x v="10"/>
    <x v="4"/>
    <s v="https://chtk.ru/production/nagrevatel'nyj_mat/dvuzhilnyie_150_vt_m/mnd_10,0_1500"/>
    <s v="МНД-10,0-1500"/>
    <n v="10"/>
    <x v="1"/>
    <n v="1500"/>
    <n v="150"/>
    <m/>
    <n v="20999"/>
    <n v="20999"/>
    <n v="8399.6"/>
    <x v="0"/>
    <x v="1"/>
    <x v="1"/>
    <x v="1"/>
  </r>
  <r>
    <x v="10"/>
    <x v="4"/>
    <s v="https://chtk.ru/production/nagrevatel'nyj_mat/dvuzhilnyie_150_vt_m/mnd_11,0_1650"/>
    <s v="МНД-11,0-1650"/>
    <n v="11"/>
    <x v="1"/>
    <n v="1650"/>
    <n v="150"/>
    <m/>
    <n v="22585"/>
    <n v="22585"/>
    <n v="9034"/>
    <x v="0"/>
    <x v="1"/>
    <x v="1"/>
    <x v="1"/>
  </r>
  <r>
    <x v="10"/>
    <x v="4"/>
    <s v="https://chtk.ru/production/nagrevatel'nyj_mat/dvuzhilnyie_150_vt_m/mnd_12,0_1800"/>
    <s v="МНД-12,0-1800"/>
    <n v="12"/>
    <x v="11"/>
    <n v="1800"/>
    <n v="150"/>
    <m/>
    <n v="23612"/>
    <n v="23612"/>
    <n v="9444.8000000000011"/>
    <x v="0"/>
    <x v="11"/>
    <x v="11"/>
    <x v="11"/>
  </r>
  <r>
    <x v="10"/>
    <x v="4"/>
    <s v="https://chtk.ru/production/nagrevatel'nyj_mat/dvuzhilnyie_150_vt_m/mnd_13,0_1950"/>
    <s v="МНД-13,0-1950"/>
    <n v="13"/>
    <x v="11"/>
    <n v="1950"/>
    <n v="150"/>
    <m/>
    <n v="26432"/>
    <n v="26432"/>
    <n v="10572.800000000001"/>
    <x v="0"/>
    <x v="11"/>
    <x v="11"/>
    <x v="11"/>
  </r>
  <r>
    <x v="10"/>
    <x v="4"/>
    <s v="https://chtk.ru/production/nagrevatel'nyj_mat/dvuzhilnyie_150_vt_m/mnd_14,0_2100"/>
    <s v="МНД-14,0-2100"/>
    <n v="14"/>
    <x v="15"/>
    <n v="2100"/>
    <n v="150"/>
    <m/>
    <n v="31129"/>
    <n v="31129"/>
    <n v="12451.6"/>
    <x v="0"/>
    <x v="15"/>
    <x v="15"/>
    <x v="15"/>
  </r>
  <r>
    <x v="10"/>
    <x v="4"/>
    <s v="https://chtk.ru/production/nagrevatel'nyj_mat/dvuzhilnyie_150_vt_m/mnd_15,0_2250"/>
    <s v="МНД-15,0-2250"/>
    <n v="15"/>
    <x v="15"/>
    <n v="2250"/>
    <n v="150"/>
    <m/>
    <n v="34934"/>
    <n v="34934"/>
    <n v="13973.6"/>
    <x v="0"/>
    <x v="15"/>
    <x v="15"/>
    <x v="15"/>
  </r>
  <r>
    <x v="11"/>
    <x v="4"/>
    <s v="https://chtk.ru/production/nagrevatel'nyj_mat/dvuzhilnyie_160_vt_m/mnd_0,5_80"/>
    <s v="МНД-0,5-80"/>
    <n v="0.5"/>
    <x v="12"/>
    <n v="80"/>
    <n v="160"/>
    <m/>
    <n v="2788"/>
    <n v="2788"/>
    <n v="1115.2"/>
    <x v="0"/>
    <x v="12"/>
    <x v="12"/>
    <x v="12"/>
  </r>
  <r>
    <x v="11"/>
    <x v="4"/>
    <s v="https://chtk.ru/production/nagrevatel'nyj_mat/dvuzhilnyie_160_vt_m/mnd_1,0_160"/>
    <s v="МНД-1,0-160"/>
    <n v="1"/>
    <x v="13"/>
    <n v="160"/>
    <n v="160"/>
    <m/>
    <n v="3488"/>
    <n v="3488"/>
    <n v="1395.2"/>
    <x v="0"/>
    <x v="13"/>
    <x v="13"/>
    <x v="13"/>
  </r>
  <r>
    <x v="11"/>
    <x v="4"/>
    <s v="https://chtk.ru/production/nagrevatel'nyj_mat/dvuzhilnyie_160_vt_m/mnd_1,5_240"/>
    <s v="МНД-1,5-240"/>
    <n v="1.5"/>
    <x v="14"/>
    <n v="240"/>
    <n v="160"/>
    <m/>
    <n v="4208"/>
    <n v="4208"/>
    <n v="1683.2"/>
    <x v="0"/>
    <x v="14"/>
    <x v="14"/>
    <x v="14"/>
  </r>
  <r>
    <x v="11"/>
    <x v="4"/>
    <s v="https://chtk.ru/production/nagrevatel'nyj_mat/dvuzhilnyie_160_vt_m/mnd_2,0_320"/>
    <s v="МНД-2,0-320"/>
    <n v="2"/>
    <x v="2"/>
    <n v="320"/>
    <n v="160"/>
    <m/>
    <n v="5326"/>
    <n v="5326"/>
    <n v="2130.4"/>
    <x v="0"/>
    <x v="2"/>
    <x v="2"/>
    <x v="2"/>
  </r>
  <r>
    <x v="11"/>
    <x v="4"/>
    <s v="https://chtk.ru/production/nagrevatel'nyj_mat/dvuzhilnyie_160_vt_m/mnd_2,5_400"/>
    <s v="МНД-2,5-400"/>
    <n v="2.5"/>
    <x v="3"/>
    <n v="400"/>
    <n v="160"/>
    <m/>
    <n v="6125"/>
    <n v="6125"/>
    <n v="2450"/>
    <x v="0"/>
    <x v="3"/>
    <x v="3"/>
    <x v="3"/>
  </r>
  <r>
    <x v="11"/>
    <x v="4"/>
    <s v="https://chtk.ru/production/nagrevatel'nyj_mat/dvuzhilnyie_160_vt_m/mnd_3,0_480"/>
    <s v="МНД-3,0-480"/>
    <n v="3"/>
    <x v="4"/>
    <n v="480"/>
    <n v="160"/>
    <m/>
    <n v="7165"/>
    <n v="7165"/>
    <n v="2866"/>
    <x v="0"/>
    <x v="4"/>
    <x v="4"/>
    <x v="4"/>
  </r>
  <r>
    <x v="11"/>
    <x v="4"/>
    <s v="https://chtk.ru/production/nagrevatel'nyj_mat/dvuzhilnyie_160_vt_m/mnd_3,5_560"/>
    <s v="МНД-3,5-560"/>
    <n v="3.5"/>
    <x v="5"/>
    <n v="560"/>
    <n v="160"/>
    <m/>
    <n v="8271"/>
    <n v="8271"/>
    <n v="3308.4"/>
    <x v="0"/>
    <x v="5"/>
    <x v="5"/>
    <x v="5"/>
  </r>
  <r>
    <x v="11"/>
    <x v="4"/>
    <s v="https://chtk.ru/production/nagrevatel'nyj_mat/dvuzhilnyie_160_vt_m/mnd_4,0_640"/>
    <s v="МНД-4,0-640"/>
    <n v="4"/>
    <x v="6"/>
    <n v="640"/>
    <n v="160"/>
    <m/>
    <n v="8795"/>
    <n v="8795"/>
    <n v="3518"/>
    <x v="0"/>
    <x v="6"/>
    <x v="6"/>
    <x v="6"/>
  </r>
  <r>
    <x v="11"/>
    <x v="4"/>
    <s v="https://chtk.ru/production/nagrevatel'nyj_mat/dvuzhilnyie_160_vt_m/mnd_4,5_720"/>
    <s v="МНД-4,5-720"/>
    <n v="4.5"/>
    <x v="7"/>
    <n v="720"/>
    <n v="160"/>
    <m/>
    <n v="9259"/>
    <n v="9259"/>
    <n v="3703.6000000000004"/>
    <x v="0"/>
    <x v="7"/>
    <x v="7"/>
    <x v="7"/>
  </r>
  <r>
    <x v="11"/>
    <x v="4"/>
    <s v="https://chtk.ru/production/nagrevatel'nyj_mat/dvuzhilnyie_160_vt_m/mnd_5,0_800"/>
    <s v="МНД-5,0-800"/>
    <n v="5"/>
    <x v="8"/>
    <n v="800"/>
    <n v="160"/>
    <m/>
    <n v="10747"/>
    <n v="10747"/>
    <n v="4298.8"/>
    <x v="0"/>
    <x v="8"/>
    <x v="8"/>
    <x v="8"/>
  </r>
  <r>
    <x v="11"/>
    <x v="4"/>
    <s v="https://chtk.ru/production/nagrevatel'nyj_mat/dvuzhilnyie_160_vt_m/mnd_5,5_960"/>
    <s v="МНД-6,0-960"/>
    <n v="6"/>
    <x v="9"/>
    <n v="960"/>
    <n v="160"/>
    <m/>
    <n v="10814"/>
    <n v="10814"/>
    <n v="4325.6000000000004"/>
    <x v="0"/>
    <x v="9"/>
    <x v="9"/>
    <x v="9"/>
  </r>
  <r>
    <x v="11"/>
    <x v="4"/>
    <s v="https://chtk.ru/production/nagrevatel'nyj_mat/dvuzhilnyie_160_vt_m/mnd_6,0_960"/>
    <s v="МНД-7,0-1120"/>
    <n v="7"/>
    <x v="10"/>
    <n v="1120"/>
    <n v="160"/>
    <m/>
    <n v="12415"/>
    <n v="12415"/>
    <n v="4966"/>
    <x v="0"/>
    <x v="10"/>
    <x v="10"/>
    <x v="10"/>
  </r>
  <r>
    <x v="11"/>
    <x v="4"/>
    <s v="https://chtk.ru/production/nagrevatel'nyj_mat/dvuzhilnyie_160_vt_m/mnd_10,0_1600"/>
    <s v="МНД-8,0-1280"/>
    <n v="8"/>
    <x v="0"/>
    <n v="1280"/>
    <n v="160"/>
    <m/>
    <n v="13787"/>
    <n v="13787"/>
    <n v="5514.8"/>
    <x v="0"/>
    <x v="0"/>
    <x v="0"/>
    <x v="0"/>
  </r>
  <r>
    <x v="11"/>
    <x v="4"/>
    <s v="https://chtk.ru/production/nagrevatel'nyj_mat/dvuzhilnyie_160_vt_m/mnd_7,0_1120"/>
    <s v="МНД-9,0-1440"/>
    <n v="9"/>
    <x v="16"/>
    <n v="1440"/>
    <n v="160"/>
    <m/>
    <n v="15442"/>
    <n v="15442"/>
    <n v="6176.8"/>
    <x v="0"/>
    <x v="16"/>
    <x v="16"/>
    <x v="16"/>
  </r>
  <r>
    <x v="11"/>
    <x v="4"/>
    <s v="https://chtk.ru/production/nagrevatel'nyj_mat/dvuzhilnyie_160_vt_m/mnd_8,0_1280"/>
    <s v="МНД-10,0-1600"/>
    <n v="10"/>
    <x v="1"/>
    <n v="1600"/>
    <n v="160"/>
    <m/>
    <n v="16180"/>
    <n v="16180"/>
    <n v="6472"/>
    <x v="0"/>
    <x v="1"/>
    <x v="1"/>
    <x v="1"/>
  </r>
  <r>
    <x v="11"/>
    <x v="4"/>
    <s v="https://chtk.ru/production/nagrevatel'nyj_mat/dvuzhilnyie_160_vt_m/mnd_9,0_1440"/>
    <s v="МНД-11,0-1760"/>
    <n v="11"/>
    <x v="1"/>
    <n v="1760"/>
    <n v="160"/>
    <m/>
    <n v="17112"/>
    <n v="17112"/>
    <n v="6844.8"/>
    <x v="0"/>
    <x v="1"/>
    <x v="1"/>
    <x v="1"/>
  </r>
  <r>
    <x v="11"/>
    <x v="4"/>
    <s v="https://chtk.ru/production/nagrevatel'nyj_mat/dvuzhilnyie_160_vt_m/mnd_11,0_1760"/>
    <s v="МНД-12,0-1920"/>
    <n v="12"/>
    <x v="11"/>
    <n v="1920"/>
    <n v="160"/>
    <m/>
    <n v="18648"/>
    <n v="18648"/>
    <n v="7459.2000000000007"/>
    <x v="0"/>
    <x v="11"/>
    <x v="11"/>
    <x v="11"/>
  </r>
  <r>
    <x v="11"/>
    <x v="4"/>
    <s v="https://chtk.ru/production/nagrevatel'nyj_mat/dvuzhilnyie_160_vt_m/mnd_12,0_1920"/>
    <s v="МНД-13,0-2080"/>
    <n v="13"/>
    <x v="11"/>
    <n v="2080"/>
    <n v="160"/>
    <m/>
    <n v="21013"/>
    <n v="21013"/>
    <n v="8405.2000000000007"/>
    <x v="0"/>
    <x v="11"/>
    <x v="11"/>
    <x v="11"/>
  </r>
  <r>
    <x v="11"/>
    <x v="4"/>
    <s v="https://chtk.ru/production/nagrevatel'nyj_mat/dvuzhilnyie_160_vt_m/mnd_13,0_2080"/>
    <s v="МНД-14,0-2240"/>
    <n v="14"/>
    <x v="15"/>
    <n v="2240"/>
    <n v="160"/>
    <m/>
    <n v="21666"/>
    <n v="21666"/>
    <n v="8666.4"/>
    <x v="0"/>
    <x v="15"/>
    <x v="15"/>
    <x v="15"/>
  </r>
  <r>
    <x v="11"/>
    <x v="4"/>
    <s v="https://chtk.ru/production/nagrevatel'nyj_mat/dvuzhilnyie_160_vt_m/mnd_14,0_2240"/>
    <s v="МНД-15,0-2400"/>
    <n v="15"/>
    <x v="15"/>
    <n v="2400"/>
    <n v="160"/>
    <m/>
    <n v="23515"/>
    <n v="23515"/>
    <n v="9406"/>
    <x v="0"/>
    <x v="15"/>
    <x v="15"/>
    <x v="15"/>
  </r>
  <r>
    <x v="12"/>
    <x v="5"/>
    <s v="https://spyheat.ru/maty-tyoplogo-pola-klassik-150-vt-m-bez-termostata/"/>
    <s v="Маты тёплого пола &quot;Классик&quot; 150 Вт/м²"/>
    <n v="0.5"/>
    <x v="12"/>
    <n v="75"/>
    <n v="150"/>
    <m/>
    <n v="2692"/>
    <n v="2692"/>
    <n v="1076.8"/>
    <x v="0"/>
    <x v="12"/>
    <x v="12"/>
    <x v="12"/>
  </r>
  <r>
    <x v="12"/>
    <x v="5"/>
    <s v="https://spyheat.ru/maty-tyoplogo-pola-klassik-150-vt-m-bez-termostata/"/>
    <s v="Маты тёплого пола &quot;Классик&quot; 150 Вт/м²"/>
    <n v="1"/>
    <x v="13"/>
    <n v="150"/>
    <n v="150"/>
    <m/>
    <n v="3197"/>
    <n v="3197"/>
    <n v="1278.8000000000002"/>
    <x v="0"/>
    <x v="13"/>
    <x v="13"/>
    <x v="13"/>
  </r>
  <r>
    <x v="12"/>
    <x v="5"/>
    <s v="https://spyheat.ru/maty-tyoplogo-pola-klassik-150-vt-m-bez-termostata/"/>
    <s v="Маты тёплого пола &quot;Классик&quot; 150 Вт/м²"/>
    <n v="1.5"/>
    <x v="14"/>
    <n v="225"/>
    <n v="150"/>
    <m/>
    <n v="3702"/>
    <n v="3702"/>
    <n v="1480.8000000000002"/>
    <x v="0"/>
    <x v="14"/>
    <x v="14"/>
    <x v="14"/>
  </r>
  <r>
    <x v="12"/>
    <x v="5"/>
    <s v="https://spyheat.ru/maty-tyoplogo-pola-klassik-150-vt-m-bez-termostata/"/>
    <s v="Маты тёплого пола &quot;Классик&quot; 150 Вт/м²"/>
    <n v="2"/>
    <x v="2"/>
    <n v="300"/>
    <n v="150"/>
    <m/>
    <n v="4206"/>
    <n v="4206"/>
    <n v="1682.4"/>
    <x v="0"/>
    <x v="2"/>
    <x v="2"/>
    <x v="2"/>
  </r>
  <r>
    <x v="12"/>
    <x v="5"/>
    <s v="https://spyheat.ru/maty-tyoplogo-pola-klassik-150-vt-m-bez-termostata/"/>
    <s v="Маты тёплого пола &quot;Классик&quot; 150 Вт/м²"/>
    <n v="2.5"/>
    <x v="3"/>
    <n v="375"/>
    <n v="150"/>
    <m/>
    <n v="4710"/>
    <n v="4710"/>
    <n v="1884"/>
    <x v="0"/>
    <x v="3"/>
    <x v="3"/>
    <x v="3"/>
  </r>
  <r>
    <x v="12"/>
    <x v="5"/>
    <s v="https://spyheat.ru/maty-tyoplogo-pola-klassik-150-vt-m-bez-termostata/"/>
    <s v="Маты тёплого пола &quot;Классик&quot; 150 Вт/м²"/>
    <n v="3"/>
    <x v="4"/>
    <n v="450"/>
    <n v="150"/>
    <m/>
    <n v="5215"/>
    <n v="5215"/>
    <n v="2086"/>
    <x v="0"/>
    <x v="4"/>
    <x v="4"/>
    <x v="4"/>
  </r>
  <r>
    <x v="12"/>
    <x v="5"/>
    <s v="https://spyheat.ru/maty-tyoplogo-pola-klassik-150-vt-m-bez-termostata/"/>
    <s v="Маты тёплого пола &quot;Классик&quot; 150 Вт/м²"/>
    <n v="3.5"/>
    <x v="5"/>
    <n v="525"/>
    <n v="150"/>
    <m/>
    <n v="5972"/>
    <n v="5972"/>
    <n v="2388.8000000000002"/>
    <x v="0"/>
    <x v="5"/>
    <x v="5"/>
    <x v="5"/>
  </r>
  <r>
    <x v="12"/>
    <x v="5"/>
    <s v="https://spyheat.ru/maty-tyoplogo-pola-klassik-150-vt-m-bez-termostata/"/>
    <s v="Маты тёплого пола &quot;Классик&quot; 150 Вт/м²"/>
    <n v="4"/>
    <x v="6"/>
    <n v="600"/>
    <n v="150"/>
    <m/>
    <n v="6730"/>
    <n v="6730"/>
    <n v="2692"/>
    <x v="0"/>
    <x v="6"/>
    <x v="6"/>
    <x v="6"/>
  </r>
  <r>
    <x v="12"/>
    <x v="5"/>
    <s v="https://spyheat.ru/maty-tyoplogo-pola-klassik-150-vt-m-bez-termostata/"/>
    <s v="Маты тёплого пола &quot;Классик&quot; 150 Вт/м²"/>
    <n v="5"/>
    <x v="8"/>
    <n v="750"/>
    <n v="150"/>
    <m/>
    <n v="8243"/>
    <n v="8243"/>
    <n v="3297.2000000000003"/>
    <x v="0"/>
    <x v="8"/>
    <x v="8"/>
    <x v="8"/>
  </r>
  <r>
    <x v="12"/>
    <x v="5"/>
    <s v="https://spyheat.ru/maty-tyoplogo-pola-klassik-150-vt-m-bez-termostata/"/>
    <s v="Маты тёплого пола &quot;Классик&quot; 150 Вт/м²"/>
    <n v="6"/>
    <x v="9"/>
    <n v="900"/>
    <n v="150"/>
    <m/>
    <n v="9757"/>
    <n v="9757"/>
    <n v="3902.8"/>
    <x v="0"/>
    <x v="9"/>
    <x v="9"/>
    <x v="9"/>
  </r>
  <r>
    <x v="12"/>
    <x v="5"/>
    <s v="https://spyheat.ru/maty-tyoplogo-pola-klassik-150-vt-m-bez-termostata/"/>
    <s v="Маты тёплого пола &quot;Классик&quot; 150 Вт/м²"/>
    <n v="7"/>
    <x v="10"/>
    <n v="1050"/>
    <n v="150"/>
    <m/>
    <n v="11272"/>
    <n v="11272"/>
    <n v="4508.8"/>
    <x v="0"/>
    <x v="10"/>
    <x v="10"/>
    <x v="10"/>
  </r>
  <r>
    <x v="12"/>
    <x v="5"/>
    <s v="https://spyheat.ru/maty-tyoplogo-pola-klassik-150-vt-m-bez-termostata/"/>
    <s v="Маты тёплого пола &quot;Классик&quot; 150 Вт/м²"/>
    <n v="8"/>
    <x v="0"/>
    <n v="1200"/>
    <n v="150"/>
    <m/>
    <n v="12785"/>
    <n v="12785"/>
    <n v="5114"/>
    <x v="0"/>
    <x v="0"/>
    <x v="0"/>
    <x v="0"/>
  </r>
  <r>
    <x v="12"/>
    <x v="5"/>
    <s v="https://spyheat.ru/maty-tyoplogo-pola-klassik-150-vt-m-bez-termostata/"/>
    <s v="Маты тёплого пола &quot;Классик&quot; 150 Вт/м²"/>
    <n v="9"/>
    <x v="16"/>
    <n v="1350"/>
    <n v="150"/>
    <m/>
    <n v="13220"/>
    <n v="13220"/>
    <n v="5288"/>
    <x v="0"/>
    <x v="16"/>
    <x v="16"/>
    <x v="16"/>
  </r>
  <r>
    <x v="12"/>
    <x v="5"/>
    <s v="https://spyheat.ru/maty-tyoplogo-pola-klassik-150-vt-m-bez-termostata/"/>
    <s v="Маты тёплого пола &quot;Классик&quot; 150 Вт/м²"/>
    <n v="10"/>
    <x v="1"/>
    <n v="1500"/>
    <n v="150"/>
    <m/>
    <n v="13542"/>
    <n v="13542"/>
    <n v="5416.8"/>
    <x v="0"/>
    <x v="1"/>
    <x v="1"/>
    <x v="1"/>
  </r>
  <r>
    <x v="12"/>
    <x v="5"/>
    <s v="https://spyheat.ru/maty-tyoplogo-pola-klassik-150-vt-m-bez-termostata/"/>
    <s v="Маты тёплого пола &quot;Классик&quot; 150 Вт/м²"/>
    <n v="12"/>
    <x v="11"/>
    <n v="1800"/>
    <n v="150"/>
    <m/>
    <n v="14902"/>
    <n v="14902"/>
    <n v="5960.8"/>
    <x v="0"/>
    <x v="11"/>
    <x v="11"/>
    <x v="11"/>
  </r>
  <r>
    <x v="12"/>
    <x v="5"/>
    <s v="https://spyheat.ru/maty-tyoplogo-pola-klassik-150-vt-m-bez-termostata/"/>
    <s v="Маты тёплого пола &quot;Классик&quot; 150 Вт/м²"/>
    <n v="14"/>
    <x v="15"/>
    <n v="2100"/>
    <n v="150"/>
    <m/>
    <n v="16388"/>
    <n v="16388"/>
    <n v="6555.2000000000007"/>
    <x v="0"/>
    <x v="15"/>
    <x v="15"/>
    <x v="15"/>
  </r>
  <r>
    <x v="12"/>
    <x v="5"/>
    <s v="https://spyheat.ru/maty-tyoplogo-pola-klassik-150-vt-m-bez-termostata/"/>
    <s v="Маты тёплого пола &quot;Классик&quot; 150 Вт/м²"/>
    <n v="16"/>
    <x v="17"/>
    <n v="2400"/>
    <n v="150"/>
    <m/>
    <n v="19666"/>
    <n v="19666"/>
    <n v="7866.4000000000005"/>
    <x v="0"/>
    <x v="32"/>
    <x v="32"/>
    <x v="32"/>
  </r>
  <r>
    <x v="13"/>
    <x v="5"/>
    <s v="https://spyheat.ru/maty-tyoplogo-pola-ekonom-160-vt-m/?sku=2835"/>
    <s v="Маты тёплого пола &quot;Эконом&quot; 160 Вт/м²"/>
    <n v="0.5"/>
    <x v="12"/>
    <n v="80"/>
    <n v="160"/>
    <m/>
    <n v="1785"/>
    <n v="1785"/>
    <n v="714"/>
    <x v="0"/>
    <x v="12"/>
    <x v="12"/>
    <x v="12"/>
  </r>
  <r>
    <x v="13"/>
    <x v="5"/>
    <s v="https://spyheat.ru/maty-tyoplogo-pola-ekonom-160-vt-m/?sku=2835"/>
    <s v="Маты тёплого пола &quot;Эконом&quot; 160 Вт/м²"/>
    <n v="1"/>
    <x v="13"/>
    <n v="160"/>
    <n v="160"/>
    <m/>
    <n v="2040"/>
    <n v="2040"/>
    <n v="816"/>
    <x v="0"/>
    <x v="13"/>
    <x v="13"/>
    <x v="13"/>
  </r>
  <r>
    <x v="13"/>
    <x v="5"/>
    <s v="https://spyheat.ru/maty-tyoplogo-pola-ekonom-160-vt-m/?sku=2835"/>
    <s v="Маты тёплого пола &quot;Эконом&quot; 160 Вт/м²"/>
    <n v="1.5"/>
    <x v="14"/>
    <n v="240"/>
    <n v="160"/>
    <m/>
    <n v="2380"/>
    <n v="2380"/>
    <n v="952"/>
    <x v="0"/>
    <x v="14"/>
    <x v="14"/>
    <x v="14"/>
  </r>
  <r>
    <x v="13"/>
    <x v="5"/>
    <s v="https://spyheat.ru/maty-tyoplogo-pola-ekonom-160-vt-m/?sku=2835"/>
    <s v="Маты тёплого пола &quot;Эконом&quot; 160 Вт/м²"/>
    <n v="2"/>
    <x v="2"/>
    <n v="320"/>
    <n v="160"/>
    <m/>
    <n v="2890"/>
    <n v="2890"/>
    <n v="1156"/>
    <x v="0"/>
    <x v="2"/>
    <x v="2"/>
    <x v="2"/>
  </r>
  <r>
    <x v="13"/>
    <x v="5"/>
    <s v="https://spyheat.ru/maty-tyoplogo-pola-ekonom-160-vt-m/?sku=2835"/>
    <s v="Маты тёплого пола &quot;Эконом&quot; 160 Вт/м²"/>
    <n v="2.5"/>
    <x v="3"/>
    <n v="400"/>
    <n v="160"/>
    <m/>
    <n v="3315"/>
    <n v="3315"/>
    <n v="1326"/>
    <x v="0"/>
    <x v="3"/>
    <x v="3"/>
    <x v="3"/>
  </r>
  <r>
    <x v="13"/>
    <x v="5"/>
    <s v="https://spyheat.ru/maty-tyoplogo-pola-ekonom-160-vt-m/?sku=2835"/>
    <s v="Маты тёплого пола &quot;Эконом&quot; 160 Вт/м²"/>
    <n v="3"/>
    <x v="4"/>
    <n v="480"/>
    <n v="160"/>
    <m/>
    <n v="3910"/>
    <n v="3910"/>
    <n v="1564"/>
    <x v="0"/>
    <x v="4"/>
    <x v="4"/>
    <x v="4"/>
  </r>
  <r>
    <x v="13"/>
    <x v="5"/>
    <s v="https://spyheat.ru/maty-tyoplogo-pola-ekonom-160-vt-m/?sku=2835"/>
    <s v="Маты тёплого пола &quot;Эконом&quot; 160 Вт/м²"/>
    <n v="3.5"/>
    <x v="5"/>
    <n v="560"/>
    <n v="160"/>
    <m/>
    <n v="4420"/>
    <n v="4420"/>
    <n v="1768"/>
    <x v="0"/>
    <x v="5"/>
    <x v="5"/>
    <x v="5"/>
  </r>
  <r>
    <x v="13"/>
    <x v="5"/>
    <s v="https://spyheat.ru/maty-tyoplogo-pola-ekonom-160-vt-m/?sku=2835"/>
    <s v="Маты тёплого пола &quot;Эконом&quot; 160 Вт/м²"/>
    <n v="4"/>
    <x v="6"/>
    <n v="640"/>
    <n v="160"/>
    <m/>
    <n v="4760"/>
    <n v="4760"/>
    <n v="1904"/>
    <x v="0"/>
    <x v="6"/>
    <x v="6"/>
    <x v="6"/>
  </r>
  <r>
    <x v="13"/>
    <x v="5"/>
    <s v="https://spyheat.ru/maty-tyoplogo-pola-ekonom-160-vt-m/?sku=2835"/>
    <s v="Маты тёплого пола &quot;Эконом&quot; 160 Вт/м²"/>
    <n v="4.5"/>
    <x v="7"/>
    <n v="720"/>
    <n v="160"/>
    <m/>
    <n v="5100"/>
    <n v="5100"/>
    <n v="2040"/>
    <x v="0"/>
    <x v="7"/>
    <x v="7"/>
    <x v="7"/>
  </r>
  <r>
    <x v="13"/>
    <x v="5"/>
    <s v="https://spyheat.ru/maty-tyoplogo-pola-ekonom-160-vt-m/?sku=2835"/>
    <s v="Маты тёплого пола &quot;Эконом&quot; 160 Вт/м²"/>
    <n v="5"/>
    <x v="8"/>
    <n v="800"/>
    <n v="160"/>
    <m/>
    <n v="5780"/>
    <n v="5780"/>
    <n v="2312"/>
    <x v="0"/>
    <x v="8"/>
    <x v="8"/>
    <x v="8"/>
  </r>
  <r>
    <x v="13"/>
    <x v="5"/>
    <s v="https://spyheat.ru/maty-tyoplogo-pola-ekonom-160-vt-m/?sku=2835"/>
    <s v="Маты тёплого пола &quot;Эконом&quot; 160 Вт/м²"/>
    <n v="6"/>
    <x v="9"/>
    <n v="960"/>
    <n v="160"/>
    <m/>
    <n v="6545"/>
    <n v="6545"/>
    <n v="2618"/>
    <x v="0"/>
    <x v="9"/>
    <x v="9"/>
    <x v="9"/>
  </r>
  <r>
    <x v="13"/>
    <x v="5"/>
    <s v="https://spyheat.ru/maty-tyoplogo-pola-ekonom-160-vt-m/?sku=2835"/>
    <s v="Маты тёплого пола &quot;Эконом&quot; 160 Вт/м²"/>
    <n v="7"/>
    <x v="10"/>
    <n v="1120"/>
    <n v="160"/>
    <m/>
    <n v="7055"/>
    <n v="7055"/>
    <n v="2822"/>
    <x v="0"/>
    <x v="10"/>
    <x v="10"/>
    <x v="10"/>
  </r>
  <r>
    <x v="13"/>
    <x v="5"/>
    <s v="https://spyheat.ru/maty-tyoplogo-pola-ekonom-160-vt-m/?sku=2835"/>
    <s v="Маты тёплого пола &quot;Эконом&quot; 160 Вт/м²"/>
    <n v="8"/>
    <x v="0"/>
    <n v="1280"/>
    <n v="160"/>
    <m/>
    <n v="7650"/>
    <n v="7650"/>
    <n v="3060"/>
    <x v="0"/>
    <x v="0"/>
    <x v="0"/>
    <x v="0"/>
  </r>
  <r>
    <x v="13"/>
    <x v="5"/>
    <s v="https://spyheat.ru/maty-tyoplogo-pola-ekonom-160-vt-m/?sku=2835"/>
    <s v="Маты тёплого пола &quot;Эконом&quot; 160 Вт/м²"/>
    <n v="9"/>
    <x v="16"/>
    <n v="1440"/>
    <n v="160"/>
    <m/>
    <n v="9010"/>
    <n v="9010"/>
    <n v="3604"/>
    <x v="0"/>
    <x v="16"/>
    <x v="16"/>
    <x v="16"/>
  </r>
  <r>
    <x v="13"/>
    <x v="5"/>
    <s v="https://spyheat.ru/maty-tyoplogo-pola-ekonom-160-vt-m/?sku=2835"/>
    <s v="Маты тёплого пола &quot;Эконом&quot; 160 Вт/м²"/>
    <n v="10"/>
    <x v="1"/>
    <n v="1600"/>
    <n v="160"/>
    <m/>
    <n v="9520"/>
    <n v="9520"/>
    <n v="3808"/>
    <x v="0"/>
    <x v="1"/>
    <x v="1"/>
    <x v="1"/>
  </r>
  <r>
    <x v="13"/>
    <x v="5"/>
    <s v="https://spyheat.ru/maty-tyoplogo-pola-ekonom-160-vt-m/?sku=2835"/>
    <s v="Маты тёплого пола &quot;Эконом&quot; 160 Вт/м²"/>
    <n v="11"/>
    <x v="1"/>
    <n v="1760"/>
    <n v="160"/>
    <m/>
    <n v="10795"/>
    <n v="10795"/>
    <n v="4318"/>
    <x v="0"/>
    <x v="1"/>
    <x v="1"/>
    <x v="1"/>
  </r>
  <r>
    <x v="13"/>
    <x v="5"/>
    <s v="https://spyheat.ru/maty-tyoplogo-pola-ekonom-160-vt-m/?sku=2835"/>
    <s v="Маты тёплого пола &quot;Эконом&quot; 160 Вт/м²"/>
    <n v="12"/>
    <x v="11"/>
    <n v="1920"/>
    <n v="160"/>
    <m/>
    <n v="11305"/>
    <n v="11305"/>
    <n v="4522"/>
    <x v="0"/>
    <x v="11"/>
    <x v="11"/>
    <x v="11"/>
  </r>
  <r>
    <x v="14"/>
    <x v="5"/>
    <s v="https://spyheat.ru/maty-tyoplogo-pola-ekonom-160-vt-m/?sku=2835"/>
    <s v="Маты тёплого пола &quot;Практик&quot; 180 Вт/м²"/>
    <n v="0.75"/>
    <x v="13"/>
    <n v="135"/>
    <n v="180"/>
    <m/>
    <n v="2650"/>
    <n v="2650"/>
    <n v="1060"/>
    <x v="1"/>
    <x v="17"/>
    <x v="17"/>
    <x v="17"/>
  </r>
  <r>
    <x v="14"/>
    <x v="5"/>
    <s v="https://spyheat.ru/maty-tyoplogo-pola-ekonom-160-vt-m/?sku=2835"/>
    <s v="Маты тёплого пола &quot;Практик&quot; 180 Вт/м²"/>
    <n v="1.25"/>
    <x v="13"/>
    <n v="225"/>
    <n v="180"/>
    <m/>
    <n v="3155"/>
    <n v="3155"/>
    <n v="1262"/>
    <x v="1"/>
    <x v="17"/>
    <x v="17"/>
    <x v="17"/>
  </r>
  <r>
    <x v="14"/>
    <x v="5"/>
    <s v="https://spyheat.ru/maty-tyoplogo-pola-ekonom-160-vt-m/?sku=2835"/>
    <s v="Маты тёплого пола &quot;Практик&quot; 180 Вт/м²"/>
    <n v="1.75"/>
    <x v="14"/>
    <n v="315"/>
    <n v="180"/>
    <m/>
    <n v="3769"/>
    <n v="3769"/>
    <n v="1507.6000000000001"/>
    <x v="1"/>
    <x v="18"/>
    <x v="18"/>
    <x v="18"/>
  </r>
  <r>
    <x v="14"/>
    <x v="5"/>
    <s v="https://spyheat.ru/maty-tyoplogo-pola-ekonom-160-vt-m/?sku=2835"/>
    <s v="Маты тёплого пола &quot;Практик&quot; 180 Вт/м²"/>
    <n v="2.25"/>
    <x v="2"/>
    <n v="405"/>
    <n v="180"/>
    <m/>
    <n v="4494"/>
    <n v="4494"/>
    <n v="1797.6000000000001"/>
    <x v="1"/>
    <x v="19"/>
    <x v="19"/>
    <x v="19"/>
  </r>
  <r>
    <x v="14"/>
    <x v="5"/>
    <s v="https://spyheat.ru/maty-tyoplogo-pola-ekonom-160-vt-m/?sku=2835"/>
    <s v="Маты тёплого пола &quot;Практик&quot; 180 Вт/м²"/>
    <n v="2.75"/>
    <x v="4"/>
    <n v="495"/>
    <n v="180"/>
    <m/>
    <n v="4904"/>
    <n v="4904"/>
    <n v="1961.6000000000001"/>
    <x v="1"/>
    <x v="21"/>
    <x v="21"/>
    <x v="21"/>
  </r>
  <r>
    <x v="14"/>
    <x v="5"/>
    <s v="https://spyheat.ru/maty-tyoplogo-pola-ekonom-160-vt-m/?sku=2835"/>
    <s v="Маты тёплого пола &quot;Практик&quot; 180 Вт/м²"/>
    <n v="3.25"/>
    <x v="4"/>
    <n v="585"/>
    <n v="180"/>
    <m/>
    <n v="5654"/>
    <n v="5654"/>
    <n v="2261.6"/>
    <x v="1"/>
    <x v="21"/>
    <x v="21"/>
    <x v="21"/>
  </r>
  <r>
    <x v="14"/>
    <x v="5"/>
    <s v="https://spyheat.ru/maty-tyoplogo-pola-ekonom-160-vt-m/?sku=2835"/>
    <s v="Маты тёплого пола &quot;Практик&quot; 180 Вт/м²"/>
    <n v="3.75"/>
    <x v="5"/>
    <n v="675"/>
    <n v="180"/>
    <m/>
    <n v="6486"/>
    <n v="6486"/>
    <n v="2594.4"/>
    <x v="1"/>
    <x v="22"/>
    <x v="22"/>
    <x v="22"/>
  </r>
  <r>
    <x v="14"/>
    <x v="5"/>
    <s v="https://spyheat.ru/maty-tyoplogo-pola-ekonom-160-vt-m/?sku=2835"/>
    <s v="Маты тёплого пола &quot;Практик&quot; 180 Вт/м²"/>
    <n v="4.25"/>
    <x v="7"/>
    <n v="765"/>
    <n v="180"/>
    <m/>
    <n v="7293"/>
    <n v="7293"/>
    <n v="2917.2000000000003"/>
    <x v="1"/>
    <x v="31"/>
    <x v="31"/>
    <x v="31"/>
  </r>
  <r>
    <x v="14"/>
    <x v="5"/>
    <s v="https://spyheat.ru/maty-tyoplogo-pola-ekonom-160-vt-m/?sku=2835"/>
    <s v="Маты тёплого пола &quot;Практик&quot; 180 Вт/м²"/>
    <n v="5"/>
    <x v="8"/>
    <n v="900"/>
    <n v="180"/>
    <m/>
    <n v="8369"/>
    <n v="8369"/>
    <n v="3347.6000000000004"/>
    <x v="1"/>
    <x v="24"/>
    <x v="24"/>
    <x v="24"/>
  </r>
  <r>
    <x v="14"/>
    <x v="5"/>
    <s v="https://spyheat.ru/maty-tyoplogo-pola-ekonom-160-vt-m/?sku=2835"/>
    <s v="Маты тёплого пола &quot;Практик&quot; 180 Вт/м²"/>
    <n v="6"/>
    <x v="9"/>
    <n v="1080"/>
    <n v="180"/>
    <m/>
    <n v="9709"/>
    <n v="9709"/>
    <n v="3883.6000000000004"/>
    <x v="1"/>
    <x v="25"/>
    <x v="25"/>
    <x v="25"/>
  </r>
  <r>
    <x v="14"/>
    <x v="5"/>
    <s v="https://spyheat.ru/maty-tyoplogo-pola-ekonom-160-vt-m/?sku=2835"/>
    <s v="Маты тёплого пола &quot;Практик&quot; 180 Вт/м²"/>
    <n v="7"/>
    <x v="10"/>
    <n v="1260"/>
    <n v="180"/>
    <m/>
    <n v="10978"/>
    <n v="10978"/>
    <n v="4391.2"/>
    <x v="1"/>
    <x v="26"/>
    <x v="26"/>
    <x v="26"/>
  </r>
  <r>
    <x v="14"/>
    <x v="5"/>
    <s v="https://spyheat.ru/maty-tyoplogo-pola-ekonom-160-vt-m/?sku=2835"/>
    <s v="Маты тёплого пола &quot;Практик&quot; 180 Вт/м²"/>
    <n v="8"/>
    <x v="0"/>
    <n v="1440"/>
    <n v="180"/>
    <m/>
    <n v="12418"/>
    <n v="12418"/>
    <n v="4967.2000000000007"/>
    <x v="1"/>
    <x v="27"/>
    <x v="27"/>
    <x v="27"/>
  </r>
  <r>
    <x v="14"/>
    <x v="5"/>
    <s v="https://spyheat.ru/maty-tyoplogo-pola-ekonom-160-vt-m/?sku=2835"/>
    <s v="Маты тёплого пола &quot;Практик&quot; 180 Вт/м²"/>
    <n v="9"/>
    <x v="16"/>
    <n v="1620"/>
    <n v="180"/>
    <m/>
    <n v="13401"/>
    <n v="13401"/>
    <n v="5360.4000000000005"/>
    <x v="1"/>
    <x v="30"/>
    <x v="30"/>
    <x v="30"/>
  </r>
  <r>
    <x v="14"/>
    <x v="5"/>
    <s v="https://spyheat.ru/maty-tyoplogo-pola-ekonom-160-vt-m/?sku=2835"/>
    <s v="Маты тёплого пола &quot;Практик&quot; 180 Вт/м²"/>
    <n v="10"/>
    <x v="1"/>
    <n v="1800"/>
    <n v="180"/>
    <m/>
    <n v="14399"/>
    <n v="14399"/>
    <n v="5759.6"/>
    <x v="1"/>
    <x v="28"/>
    <x v="28"/>
    <x v="28"/>
  </r>
  <r>
    <x v="14"/>
    <x v="5"/>
    <s v="https://spyheat.ru/maty-tyoplogo-pola-ekonom-160-vt-m/?sku=2835"/>
    <s v="Маты тёплого пола &quot;Практик&quot; 180 Вт/м²"/>
    <n v="11"/>
    <x v="1"/>
    <n v="1980"/>
    <n v="180"/>
    <m/>
    <n v="15325"/>
    <n v="15325"/>
    <n v="6130"/>
    <x v="1"/>
    <x v="28"/>
    <x v="28"/>
    <x v="28"/>
  </r>
  <r>
    <x v="14"/>
    <x v="5"/>
    <s v="https://spyheat.ru/maty-tyoplogo-pola-ekonom-160-vt-m/?sku=2835"/>
    <s v="Маты тёплого пола &quot;Практик&quot; 180 Вт/м²"/>
    <n v="12"/>
    <x v="11"/>
    <n v="2160"/>
    <n v="180"/>
    <m/>
    <n v="16409"/>
    <n v="16409"/>
    <n v="6563.6"/>
    <x v="1"/>
    <x v="29"/>
    <x v="29"/>
    <x v="29"/>
  </r>
  <r>
    <x v="15"/>
    <x v="6"/>
    <s v="https://eastec.ru/teplyy-pol/kabelnyj-teplyj-pol/komplekt-teplogo-pola-na-setke-eastec-ecm-0-5"/>
    <s v="EASTEC 0,5 м2"/>
    <n v="0.5"/>
    <x v="12"/>
    <n v="80"/>
    <n v="160"/>
    <m/>
    <n v="2920"/>
    <n v="2920"/>
    <n v="1168"/>
    <x v="0"/>
    <x v="12"/>
    <x v="12"/>
    <x v="12"/>
  </r>
  <r>
    <x v="15"/>
    <x v="6"/>
    <s v="https://eastec.ru/teplyy-pol/kabelnyj-teplyj-pol/komplekt-teplogo-pola-na-setke-eastec-ecm-1-0"/>
    <s v="EASTEC 1 м2"/>
    <n v="1"/>
    <x v="13"/>
    <n v="160"/>
    <n v="160"/>
    <m/>
    <n v="3450"/>
    <n v="3450"/>
    <n v="1380"/>
    <x v="0"/>
    <x v="13"/>
    <x v="13"/>
    <x v="13"/>
  </r>
  <r>
    <x v="15"/>
    <x v="6"/>
    <s v="https://eastec.ru/teplyy-pol/kabelnyj-teplyj-pol/komplekt-teplogo-pola-na-setke-eastec-ecm-1-5"/>
    <s v="EASTEC 1,5 м2"/>
    <n v="1.5"/>
    <x v="14"/>
    <n v="240"/>
    <n v="160"/>
    <m/>
    <n v="4470"/>
    <n v="4470"/>
    <n v="1788"/>
    <x v="0"/>
    <x v="14"/>
    <x v="14"/>
    <x v="14"/>
  </r>
  <r>
    <x v="15"/>
    <x v="6"/>
    <s v="https://eastec.ru/teplyy-pol/kabelnyj-teplyj-pol/komplekt-teplogo-pola-na-setke-eastec-ecm-2-0"/>
    <s v="EASTEC 2 м2"/>
    <n v="2"/>
    <x v="2"/>
    <n v="320"/>
    <n v="160"/>
    <m/>
    <n v="5300"/>
    <n v="5300"/>
    <n v="2120"/>
    <x v="0"/>
    <x v="2"/>
    <x v="2"/>
    <x v="2"/>
  </r>
  <r>
    <x v="15"/>
    <x v="6"/>
    <s v="https://eastec.ru/teplyy-pol/kabelnyj-teplyj-pol/komplekt-teplogo-pola-na-setke-eastec-ecm-2-5"/>
    <s v="EASTEC 2,5 м2"/>
    <n v="2.5"/>
    <x v="3"/>
    <n v="400"/>
    <n v="160"/>
    <m/>
    <n v="6200"/>
    <n v="6200"/>
    <n v="2480"/>
    <x v="0"/>
    <x v="3"/>
    <x v="3"/>
    <x v="3"/>
  </r>
  <r>
    <x v="15"/>
    <x v="6"/>
    <s v="https://eastec.ru/teplyy-pol/kabelnyj-teplyj-pol/komplekt-teplogo-pola-na-setke-eastec-ecm-3-0"/>
    <s v="EASTEC 3 м2"/>
    <n v="3"/>
    <x v="4"/>
    <n v="480"/>
    <n v="160"/>
    <m/>
    <n v="6950"/>
    <n v="6950"/>
    <n v="2780"/>
    <x v="0"/>
    <x v="4"/>
    <x v="4"/>
    <x v="4"/>
  </r>
  <r>
    <x v="15"/>
    <x v="6"/>
    <s v="https://eastec.ru/teplyy-pol/kabelnyj-teplyj-pol/komplekt-teplogo-pola-na-setke-eastec-ecm-3-5"/>
    <s v="EASTEC 3,5 м2"/>
    <n v="3.5"/>
    <x v="5"/>
    <n v="560"/>
    <n v="160"/>
    <m/>
    <n v="7950"/>
    <n v="7950"/>
    <n v="3180"/>
    <x v="0"/>
    <x v="5"/>
    <x v="5"/>
    <x v="5"/>
  </r>
  <r>
    <x v="15"/>
    <x v="6"/>
    <s v="https://eastec.ru/teplyy-pol/kabelnyj-teplyj-pol/komplekt-teplogo-pola-na-setke-eastec-ecm-4-0"/>
    <s v="EASTEC 4 м2"/>
    <n v="4"/>
    <x v="6"/>
    <n v="640"/>
    <n v="160"/>
    <m/>
    <n v="8900"/>
    <n v="8900"/>
    <n v="3560"/>
    <x v="0"/>
    <x v="6"/>
    <x v="6"/>
    <x v="6"/>
  </r>
  <r>
    <x v="15"/>
    <x v="6"/>
    <s v="https://eastec.ru/teplyy-pol/kabelnyj-teplyj-pol/komplekt-teplogo-pola-na-setke-eastec-ecm-5-0"/>
    <s v="EASTEC 5 м2"/>
    <n v="5"/>
    <x v="8"/>
    <n v="800"/>
    <n v="160"/>
    <m/>
    <n v="9900"/>
    <n v="9900"/>
    <n v="3960"/>
    <x v="0"/>
    <x v="8"/>
    <x v="8"/>
    <x v="8"/>
  </r>
  <r>
    <x v="15"/>
    <x v="6"/>
    <s v="https://eastec.ru/teplyy-pol/kabelnyj-teplyj-pol/komplekt-teplogo-pola-na-setke-eastec-ecm-6-0"/>
    <s v="EASTEC 6 м2"/>
    <n v="6"/>
    <x v="9"/>
    <n v="960"/>
    <n v="160"/>
    <m/>
    <n v="11740"/>
    <n v="11740"/>
    <n v="4696"/>
    <x v="0"/>
    <x v="9"/>
    <x v="9"/>
    <x v="9"/>
  </r>
  <r>
    <x v="15"/>
    <x v="6"/>
    <s v="https://eastec.ru/teplyy-pol/kabelnyj-teplyj-pol/komplekt-teplogo-pola-na-setke-eastec-ecm-7-0"/>
    <s v="EASTEC 7 м2"/>
    <n v="7"/>
    <x v="10"/>
    <n v="1120"/>
    <n v="160"/>
    <m/>
    <n v="12750"/>
    <n v="12750"/>
    <n v="5100"/>
    <x v="0"/>
    <x v="10"/>
    <x v="10"/>
    <x v="10"/>
  </r>
  <r>
    <x v="15"/>
    <x v="6"/>
    <s v="https://eastec.ru/teplyy-pol/kabelnyj-teplyj-pol/komplekt-teplogo-pola-na-setke-eastec-ecm-8-0"/>
    <s v="EASTEC 8 м2"/>
    <n v="8"/>
    <x v="0"/>
    <n v="1280"/>
    <n v="160"/>
    <m/>
    <n v="14290"/>
    <n v="14290"/>
    <n v="5716"/>
    <x v="0"/>
    <x v="0"/>
    <x v="0"/>
    <x v="0"/>
  </r>
  <r>
    <x v="15"/>
    <x v="6"/>
    <s v="https://eastec.ru/teplyy-pol/kabelnyj-teplyj-pol/komplekt-teplogo-pola-na-setke-eastec-ecm-10-0"/>
    <s v="EASTEC 10 м2"/>
    <n v="10"/>
    <x v="1"/>
    <n v="1600"/>
    <n v="160"/>
    <m/>
    <n v="17790"/>
    <n v="17790"/>
    <n v="7116"/>
    <x v="0"/>
    <x v="1"/>
    <x v="1"/>
    <x v="1"/>
  </r>
  <r>
    <x v="15"/>
    <x v="6"/>
    <s v="https://eastec.ru/teplyy-pol/kabelnyj-teplyj-pol/komplekt-teplogo-pola-na-setke-eastec-ecm-12-0"/>
    <s v="EASTEC 12 м2"/>
    <n v="12"/>
    <x v="11"/>
    <n v="1920"/>
    <n v="160"/>
    <m/>
    <n v="20600"/>
    <n v="20600"/>
    <n v="8240"/>
    <x v="0"/>
    <x v="11"/>
    <x v="11"/>
    <x v="11"/>
  </r>
  <r>
    <x v="16"/>
    <x v="7"/>
    <m/>
    <s v="Система мат двухжильный Grandeks G2 - 00,5 / 75"/>
    <n v="0.5"/>
    <x v="12"/>
    <n v="75"/>
    <n v="150"/>
    <m/>
    <n v="2424"/>
    <n v="2424"/>
    <n v="969.6"/>
    <x v="0"/>
    <x v="12"/>
    <x v="12"/>
    <x v="12"/>
  </r>
  <r>
    <x v="16"/>
    <x v="7"/>
    <m/>
    <s v="Система мат двухжильный Grandeks G2 - 01,0 / 150"/>
    <n v="1"/>
    <x v="13"/>
    <n v="150"/>
    <n v="150"/>
    <m/>
    <n v="2806.5"/>
    <n v="2806.5"/>
    <n v="1122.6000000000001"/>
    <x v="0"/>
    <x v="13"/>
    <x v="13"/>
    <x v="13"/>
  </r>
  <r>
    <x v="16"/>
    <x v="7"/>
    <m/>
    <s v="Система мат двухжильный Grandeks G2 - 01,5 / 225"/>
    <n v="1.5"/>
    <x v="14"/>
    <n v="225"/>
    <n v="150"/>
    <m/>
    <n v="3495.5"/>
    <n v="3495.5"/>
    <n v="1398.2"/>
    <x v="0"/>
    <x v="14"/>
    <x v="14"/>
    <x v="14"/>
  </r>
  <r>
    <x v="16"/>
    <x v="7"/>
    <m/>
    <s v="Система мат двухжильный Grandeks G2 - 02,0 / 300"/>
    <n v="2"/>
    <x v="2"/>
    <n v="300"/>
    <n v="150"/>
    <m/>
    <n v="4274"/>
    <n v="4274"/>
    <n v="1709.6000000000001"/>
    <x v="0"/>
    <x v="2"/>
    <x v="2"/>
    <x v="2"/>
  </r>
  <r>
    <x v="16"/>
    <x v="7"/>
    <m/>
    <s v="Система мат двухжильный Grandeks G2 - 02,5 / 360"/>
    <n v="2.4"/>
    <x v="3"/>
    <n v="360"/>
    <n v="150"/>
    <m/>
    <n v="4899"/>
    <n v="4899"/>
    <n v="1959.6000000000001"/>
    <x v="0"/>
    <x v="3"/>
    <x v="3"/>
    <x v="3"/>
  </r>
  <r>
    <x v="16"/>
    <x v="7"/>
    <m/>
    <s v="Система мат двухжильный Grandeks G2 - 03,0 / 450"/>
    <n v="3"/>
    <x v="4"/>
    <n v="450"/>
    <n v="150"/>
    <m/>
    <n v="5408.5"/>
    <n v="5408.5"/>
    <n v="2163.4"/>
    <x v="0"/>
    <x v="4"/>
    <x v="4"/>
    <x v="4"/>
  </r>
  <r>
    <x v="16"/>
    <x v="7"/>
    <m/>
    <s v="Система мат двухжильный Grandeks G2 - 03,5 / 525"/>
    <n v="3.5"/>
    <x v="5"/>
    <n v="525"/>
    <n v="150"/>
    <m/>
    <n v="5984"/>
    <n v="5984"/>
    <n v="2393.6"/>
    <x v="0"/>
    <x v="5"/>
    <x v="5"/>
    <x v="5"/>
  </r>
  <r>
    <x v="16"/>
    <x v="7"/>
    <m/>
    <s v="Система мат двухжильный Grandeks G2 - 04,0 / 600"/>
    <n v="4"/>
    <x v="6"/>
    <n v="600"/>
    <n v="150"/>
    <m/>
    <n v="6860.5"/>
    <n v="6860.5"/>
    <n v="2744.2000000000003"/>
    <x v="0"/>
    <x v="6"/>
    <x v="6"/>
    <x v="6"/>
  </r>
  <r>
    <x v="16"/>
    <x v="7"/>
    <m/>
    <s v="Система мат двухжильный Grandeks G2 - 05,0 / 750"/>
    <n v="5"/>
    <x v="8"/>
    <n v="750"/>
    <n v="150"/>
    <m/>
    <n v="8500.5"/>
    <n v="8500.5"/>
    <n v="3400.2000000000003"/>
    <x v="0"/>
    <x v="8"/>
    <x v="8"/>
    <x v="8"/>
  </r>
  <r>
    <x v="16"/>
    <x v="7"/>
    <m/>
    <s v="Система мат двухжильный Grandeks G2 - 06,0 / 900"/>
    <n v="6"/>
    <x v="9"/>
    <n v="900"/>
    <n v="150"/>
    <m/>
    <n v="9740"/>
    <n v="9740"/>
    <n v="3896"/>
    <x v="0"/>
    <x v="9"/>
    <x v="9"/>
    <x v="9"/>
  </r>
  <r>
    <x v="16"/>
    <x v="7"/>
    <m/>
    <s v="Система мат двухжильный Grandeks G2 - 07,0 / 1000"/>
    <n v="7"/>
    <x v="10"/>
    <n v="1000"/>
    <n v="150"/>
    <m/>
    <n v="10842"/>
    <n v="10842"/>
    <n v="4336.8"/>
    <x v="0"/>
    <x v="10"/>
    <x v="10"/>
    <x v="10"/>
  </r>
  <r>
    <x v="16"/>
    <x v="7"/>
    <m/>
    <s v="Система мат двухжильный Grandeks G2 - 08,0 / 1200"/>
    <n v="8"/>
    <x v="0"/>
    <n v="1200"/>
    <n v="150"/>
    <m/>
    <n v="11906"/>
    <n v="11906"/>
    <n v="4762.4000000000005"/>
    <x v="0"/>
    <x v="0"/>
    <x v="0"/>
    <x v="0"/>
  </r>
  <r>
    <x v="16"/>
    <x v="7"/>
    <m/>
    <s v="Система мат двухжильный Grandeks G2 - 09,0 / 1350"/>
    <n v="9"/>
    <x v="16"/>
    <n v="1350"/>
    <n v="150"/>
    <m/>
    <n v="13802.5"/>
    <n v="13802.5"/>
    <n v="5521"/>
    <x v="0"/>
    <x v="16"/>
    <x v="16"/>
    <x v="16"/>
  </r>
  <r>
    <x v="16"/>
    <x v="7"/>
    <m/>
    <s v="Система мат двухжильный Grandeks G2 - 10,0 / 1500"/>
    <n v="10"/>
    <x v="1"/>
    <n v="1500"/>
    <n v="150"/>
    <m/>
    <n v="14121.5"/>
    <n v="14121.5"/>
    <n v="5648.6"/>
    <x v="0"/>
    <x v="1"/>
    <x v="1"/>
    <x v="1"/>
  </r>
  <r>
    <x v="16"/>
    <x v="7"/>
    <m/>
    <s v="Система мат двухжильный Grandeks G2 - 12,0 / 1800"/>
    <n v="12"/>
    <x v="11"/>
    <n v="1800"/>
    <n v="150"/>
    <m/>
    <n v="16400.5"/>
    <n v="16400.5"/>
    <n v="6560.2000000000007"/>
    <x v="0"/>
    <x v="11"/>
    <x v="11"/>
    <x v="11"/>
  </r>
  <r>
    <x v="16"/>
    <x v="7"/>
    <m/>
    <s v="Система мат двухжильный Grandeks G2 - 13,0 / 1950"/>
    <n v="13"/>
    <x v="11"/>
    <n v="1950"/>
    <n v="150"/>
    <m/>
    <n v="17352"/>
    <n v="17352"/>
    <n v="6940.8"/>
    <x v="0"/>
    <x v="11"/>
    <x v="11"/>
    <x v="11"/>
  </r>
  <r>
    <x v="17"/>
    <x v="7"/>
    <s v="https://grandeks.ru/catalog/teplyy_pol/nagrevatelnye_maty/nagrevatelnye_maty_grandeks_prime_160_vt_kv_m/"/>
    <s v="Система мат двухжильный GRANDEKS prime - 00,5 / 80"/>
    <n v="0.5"/>
    <x v="12"/>
    <n v="80"/>
    <n v="160"/>
    <m/>
    <n v="2857.5"/>
    <n v="2857.5"/>
    <n v="1143"/>
    <x v="0"/>
    <x v="12"/>
    <x v="12"/>
    <x v="12"/>
  </r>
  <r>
    <x v="17"/>
    <x v="7"/>
    <s v="https://grandeks.ru/catalog/teplyy_pol/nagrevatelnye_maty/nagrevatelnye_maty_grandeks_prime_160_vt_kv_m/"/>
    <s v="Система мат двухжильный GRANDEKS prime - 01,0 / 160"/>
    <n v="1"/>
    <x v="13"/>
    <n v="160"/>
    <n v="160"/>
    <m/>
    <n v="3304.5"/>
    <n v="3304.5"/>
    <n v="1321.8000000000002"/>
    <x v="0"/>
    <x v="13"/>
    <x v="13"/>
    <x v="13"/>
  </r>
  <r>
    <x v="17"/>
    <x v="7"/>
    <s v="https://grandeks.ru/catalog/teplyy_pol/nagrevatelnye_maty/nagrevatelnye_maty_grandeks_prime_160_vt_kv_m/"/>
    <s v="Система мат двухжильный GRANDEKS prime - 01,5 / 240"/>
    <n v="1.5"/>
    <x v="14"/>
    <n v="240"/>
    <n v="160"/>
    <m/>
    <n v="4108"/>
    <n v="4108"/>
    <n v="1643.2"/>
    <x v="0"/>
    <x v="14"/>
    <x v="14"/>
    <x v="14"/>
  </r>
  <r>
    <x v="17"/>
    <x v="7"/>
    <s v="https://grandeks.ru/catalog/teplyy_pol/nagrevatelnye_maty/nagrevatelnye_maty_grandeks_prime_160_vt_kv_m/"/>
    <s v="Система мат двухжильный GRANDEKS prime - 02,0 / 320"/>
    <n v="2"/>
    <x v="2"/>
    <n v="320"/>
    <n v="160"/>
    <m/>
    <n v="4912"/>
    <n v="4912"/>
    <n v="1964.8000000000002"/>
    <x v="0"/>
    <x v="2"/>
    <x v="2"/>
    <x v="2"/>
  </r>
  <r>
    <x v="17"/>
    <x v="7"/>
    <s v="https://grandeks.ru/catalog/teplyy_pol/nagrevatelnye_maty/nagrevatelnye_maty_grandeks_prime_160_vt_kv_m/"/>
    <s v="Система мат двухжильный GRANDEKS prime - 02,5 / 400"/>
    <n v="2.5"/>
    <x v="3"/>
    <n v="400"/>
    <n v="160"/>
    <m/>
    <n v="5626.5"/>
    <n v="5626.5"/>
    <n v="2250.6"/>
    <x v="0"/>
    <x v="3"/>
    <x v="3"/>
    <x v="3"/>
  </r>
  <r>
    <x v="17"/>
    <x v="7"/>
    <s v="https://grandeks.ru/catalog/teplyy_pol/nagrevatelnye_maty/nagrevatelnye_maty_grandeks_prime_160_vt_kv_m/"/>
    <s v="Система мат двухжильный GRANDEKS prime - 03,0 / 480"/>
    <n v="3"/>
    <x v="4"/>
    <n v="480"/>
    <n v="160"/>
    <m/>
    <n v="6222.5"/>
    <n v="6222.5"/>
    <n v="2489"/>
    <x v="0"/>
    <x v="4"/>
    <x v="4"/>
    <x v="4"/>
  </r>
  <r>
    <x v="17"/>
    <x v="7"/>
    <s v="https://grandeks.ru/catalog/teplyy_pol/nagrevatelnye_maty/nagrevatelnye_maty_grandeks_prime_160_vt_kv_m/"/>
    <s v="Система мат двухжильный GRANDEKS prime - 03,5 / 560"/>
    <n v="3.5"/>
    <x v="5"/>
    <n v="560"/>
    <n v="160"/>
    <m/>
    <n v="6660.5"/>
    <n v="6660.5"/>
    <n v="2664.2000000000003"/>
    <x v="0"/>
    <x v="5"/>
    <x v="5"/>
    <x v="5"/>
  </r>
  <r>
    <x v="17"/>
    <x v="7"/>
    <s v="https://grandeks.ru/catalog/teplyy_pol/nagrevatelnye_maty/nagrevatelnye_maty_grandeks_prime_160_vt_kv_m/"/>
    <s v="Система мат двухжильный GRANDEKS prime - 04,0 / 640"/>
    <n v="4"/>
    <x v="6"/>
    <n v="640"/>
    <n v="160"/>
    <m/>
    <n v="7711.5"/>
    <n v="7711.5"/>
    <n v="3084.6000000000004"/>
    <x v="0"/>
    <x v="6"/>
    <x v="6"/>
    <x v="6"/>
  </r>
  <r>
    <x v="17"/>
    <x v="7"/>
    <s v="https://grandeks.ru/catalog/teplyy_pol/nagrevatelnye_maty/nagrevatelnye_maty_grandeks_prime_160_vt_kv_m/"/>
    <s v="Система мат двухжильный GRANDEKS prime - 05,0 / 800"/>
    <n v="5"/>
    <x v="8"/>
    <n v="800"/>
    <n v="160"/>
    <m/>
    <n v="9552.5"/>
    <n v="9552.5"/>
    <n v="3821"/>
    <x v="0"/>
    <x v="8"/>
    <x v="8"/>
    <x v="8"/>
  </r>
  <r>
    <x v="17"/>
    <x v="7"/>
    <s v="https://grandeks.ru/catalog/teplyy_pol/nagrevatelnye_maty/nagrevatelnye_maty_grandeks_prime_160_vt_kv_m/"/>
    <s v="Система мат двухжильный GRANDEKS prime - 06,0 / 960"/>
    <n v="6"/>
    <x v="9"/>
    <n v="960"/>
    <n v="160"/>
    <m/>
    <n v="10954.5"/>
    <n v="10954.5"/>
    <n v="4381.8"/>
    <x v="0"/>
    <x v="9"/>
    <x v="9"/>
    <x v="9"/>
  </r>
  <r>
    <x v="17"/>
    <x v="7"/>
    <s v="https://grandeks.ru/catalog/teplyy_pol/nagrevatelnye_maty/nagrevatelnye_maty_grandeks_prime_160_vt_kv_m/"/>
    <s v="Система мат двухжильный GRANDEKS prime - 07,0 / 1120"/>
    <n v="7"/>
    <x v="10"/>
    <n v="1120"/>
    <n v="160"/>
    <m/>
    <n v="12181.5"/>
    <n v="12181.5"/>
    <n v="4872.6000000000004"/>
    <x v="0"/>
    <x v="10"/>
    <x v="10"/>
    <x v="10"/>
  </r>
  <r>
    <x v="17"/>
    <x v="7"/>
    <s v="https://grandeks.ru/catalog/teplyy_pol/nagrevatelnye_maty/nagrevatelnye_maty_grandeks_prime_160_vt_kv_m/"/>
    <s v="Система мат двухжильный GRANDEKS prime - 08,0 / 1280"/>
    <n v="8"/>
    <x v="0"/>
    <n v="1280"/>
    <n v="160"/>
    <m/>
    <n v="13233"/>
    <n v="13233"/>
    <n v="5293.2000000000007"/>
    <x v="0"/>
    <x v="0"/>
    <x v="0"/>
    <x v="0"/>
  </r>
  <r>
    <x v="17"/>
    <x v="7"/>
    <s v="https://grandeks.ru/catalog/teplyy_pol/nagrevatelnye_maty/nagrevatelnye_maty_grandeks_prime_160_vt_kv_m/"/>
    <s v="Система мат двухжильный GRANDEKS prime - 09,0 / 1440"/>
    <n v="9"/>
    <x v="16"/>
    <n v="1440"/>
    <n v="160"/>
    <m/>
    <n v="15336.5"/>
    <n v="15336.5"/>
    <n v="6134.6"/>
    <x v="0"/>
    <x v="16"/>
    <x v="16"/>
    <x v="16"/>
  </r>
  <r>
    <x v="17"/>
    <x v="7"/>
    <s v="https://grandeks.ru/catalog/teplyy_pol/nagrevatelnye_maty/nagrevatelnye_maty_grandeks_prime_160_vt_kv_m/"/>
    <s v="Система мат двухжильный GRANDEKS prime - 10,0 / 1600"/>
    <n v="10"/>
    <x v="1"/>
    <n v="1600"/>
    <n v="160"/>
    <m/>
    <n v="15686.5"/>
    <n v="15686.5"/>
    <n v="6274.6"/>
    <x v="0"/>
    <x v="1"/>
    <x v="1"/>
    <x v="1"/>
  </r>
  <r>
    <x v="17"/>
    <x v="7"/>
    <s v="https://grandeks.ru/catalog/teplyy_pol/nagrevatelnye_maty/nagrevatelnye_maty_grandeks_prime_160_vt_kv_m/"/>
    <s v="Система мат двухжильный GRANDEKS prime - 11,0 / 1760"/>
    <n v="11"/>
    <x v="1"/>
    <n v="1760"/>
    <n v="160"/>
    <m/>
    <n v="17702.5"/>
    <n v="17702.5"/>
    <n v="7081"/>
    <x v="0"/>
    <x v="1"/>
    <x v="1"/>
    <x v="1"/>
  </r>
  <r>
    <x v="17"/>
    <x v="7"/>
    <s v="https://grandeks.ru/catalog/teplyy_pol/nagrevatelnye_maty/nagrevatelnye_maty_grandeks_prime_160_vt_kv_m/"/>
    <s v="Система мат двухжильный GRANDEKS prime - 12,0 / 1920"/>
    <n v="12"/>
    <x v="11"/>
    <n v="1920"/>
    <n v="160"/>
    <m/>
    <n v="18228"/>
    <n v="18228"/>
    <n v="7291.2000000000007"/>
    <x v="0"/>
    <x v="11"/>
    <x v="11"/>
    <x v="11"/>
  </r>
  <r>
    <x v="17"/>
    <x v="7"/>
    <s v="https://grandeks.ru/catalog/teplyy_pol/nagrevatelnye_maty/nagrevatelnye_maty_grandeks_prime_160_vt_kv_m/"/>
    <s v="Система мат двухжильный GRANDEKS prime - 13,0 / 2080"/>
    <n v="13"/>
    <x v="11"/>
    <n v="2080"/>
    <n v="160"/>
    <m/>
    <n v="19279.5"/>
    <n v="19279.5"/>
    <n v="7711.8"/>
    <x v="0"/>
    <x v="11"/>
    <x v="11"/>
    <x v="11"/>
  </r>
  <r>
    <x v="18"/>
    <x v="7"/>
    <s v="https://grandeks.ru/catalog/teplyy_pol/nagrevatelnye_maty/nagrevatelnye_maty_matrix_150_vt_kv_m_1/"/>
    <s v="Система мат двухжильный MATRIX - 00,5 / 75"/>
    <n v="0.5"/>
    <x v="12"/>
    <n v="75"/>
    <n v="150"/>
    <m/>
    <n v="2182"/>
    <n v="2182"/>
    <n v="872.80000000000007"/>
    <x v="0"/>
    <x v="12"/>
    <x v="12"/>
    <x v="12"/>
  </r>
  <r>
    <x v="18"/>
    <x v="7"/>
    <s v="https://grandeks.ru/catalog/teplyy_pol/nagrevatelnye_maty/nagrevatelnye_maty_matrix_150_vt_kv_m_1/"/>
    <s v="Система мат двухжильный MATRIX - 01,0 / 150"/>
    <n v="1"/>
    <x v="13"/>
    <n v="150"/>
    <n v="150"/>
    <m/>
    <n v="2526"/>
    <n v="2526"/>
    <n v="1010.4000000000001"/>
    <x v="0"/>
    <x v="13"/>
    <x v="13"/>
    <x v="13"/>
  </r>
  <r>
    <x v="18"/>
    <x v="7"/>
    <s v="https://grandeks.ru/catalog/teplyy_pol/nagrevatelnye_maty/nagrevatelnye_maty_matrix_150_vt_kv_m_1/"/>
    <s v="Система мат двухжильный MATRIX - 01,5 / 225"/>
    <n v="1.5"/>
    <x v="14"/>
    <n v="225"/>
    <n v="150"/>
    <m/>
    <n v="3151.5"/>
    <n v="3151.5"/>
    <n v="1260.6000000000001"/>
    <x v="0"/>
    <x v="14"/>
    <x v="14"/>
    <x v="14"/>
  </r>
  <r>
    <x v="18"/>
    <x v="7"/>
    <s v="https://grandeks.ru/catalog/teplyy_pol/nagrevatelnye_maty/nagrevatelnye_maty_matrix_150_vt_kv_m_1/"/>
    <s v="Система мат двухжильный MATRIX - 02,0 / 300"/>
    <n v="2"/>
    <x v="2"/>
    <n v="300"/>
    <n v="150"/>
    <m/>
    <n v="3853"/>
    <n v="3853"/>
    <n v="1541.2"/>
    <x v="0"/>
    <x v="2"/>
    <x v="2"/>
    <x v="2"/>
  </r>
  <r>
    <x v="18"/>
    <x v="7"/>
    <s v="https://grandeks.ru/catalog/teplyy_pol/nagrevatelnye_maty/nagrevatelnye_maty_matrix_150_vt_kv_m_1/"/>
    <s v="Система мат двухжильный MATRIX - 02,5 / 360"/>
    <n v="2.5"/>
    <x v="3"/>
    <n v="375"/>
    <n v="150"/>
    <m/>
    <n v="4414"/>
    <n v="4414"/>
    <n v="1765.6000000000001"/>
    <x v="0"/>
    <x v="3"/>
    <x v="3"/>
    <x v="3"/>
  </r>
  <r>
    <x v="18"/>
    <x v="7"/>
    <s v="https://grandeks.ru/catalog/teplyy_pol/nagrevatelnye_maty/nagrevatelnye_maty_matrix_150_vt_kv_m_1/"/>
    <s v="Система мат двухжильный MATRIX - 03,0 / 450"/>
    <n v="3"/>
    <x v="4"/>
    <n v="450"/>
    <n v="150"/>
    <m/>
    <n v="4963"/>
    <n v="4963"/>
    <n v="1985.2"/>
    <x v="0"/>
    <x v="4"/>
    <x v="4"/>
    <x v="4"/>
  </r>
  <r>
    <x v="18"/>
    <x v="7"/>
    <s v="https://grandeks.ru/catalog/teplyy_pol/nagrevatelnye_maty/nagrevatelnye_maty_matrix_150_vt_kv_m_1/"/>
    <s v="Система мат двухжильный MATRIX - 03,5 / 525"/>
    <n v="3.5"/>
    <x v="5"/>
    <n v="525"/>
    <n v="150"/>
    <m/>
    <n v="5550"/>
    <n v="5550"/>
    <n v="2220"/>
    <x v="0"/>
    <x v="5"/>
    <x v="5"/>
    <x v="5"/>
  </r>
  <r>
    <x v="18"/>
    <x v="7"/>
    <s v="https://grandeks.ru/catalog/teplyy_pol/nagrevatelnye_maty/nagrevatelnye_maty_matrix_150_vt_kv_m_1/"/>
    <s v="Система мат двухжильный MATRIX - 04,0 / 600"/>
    <n v="4"/>
    <x v="6"/>
    <n v="600"/>
    <n v="150"/>
    <m/>
    <n v="6289.5"/>
    <n v="6289.5"/>
    <n v="2515.8000000000002"/>
    <x v="0"/>
    <x v="6"/>
    <x v="6"/>
    <x v="6"/>
  </r>
  <r>
    <x v="18"/>
    <x v="7"/>
    <s v="https://grandeks.ru/catalog/teplyy_pol/nagrevatelnye_maty/nagrevatelnye_maty_matrix_150_vt_kv_m_1/"/>
    <s v="Система мат двухжильный MATRIX - 05,0 / 750"/>
    <n v="5"/>
    <x v="8"/>
    <n v="750"/>
    <n v="150"/>
    <m/>
    <n v="7649.5"/>
    <n v="7649.5"/>
    <n v="3059.8"/>
    <x v="0"/>
    <x v="8"/>
    <x v="8"/>
    <x v="8"/>
  </r>
  <r>
    <x v="18"/>
    <x v="7"/>
    <s v="https://grandeks.ru/catalog/teplyy_pol/nagrevatelnye_maty/nagrevatelnye_maty_matrix_150_vt_kv_m_1/"/>
    <s v="Система мат двухжильный MATRIX - 06,0 / 900"/>
    <n v="6"/>
    <x v="9"/>
    <n v="900"/>
    <n v="150"/>
    <m/>
    <n v="8763.5"/>
    <n v="8763.5"/>
    <n v="3505.4"/>
    <x v="0"/>
    <x v="9"/>
    <x v="9"/>
    <x v="9"/>
  </r>
  <r>
    <x v="18"/>
    <x v="7"/>
    <s v="https://grandeks.ru/catalog/teplyy_pol/nagrevatelnye_maty/nagrevatelnye_maty_matrix_150_vt_kv_m_1/"/>
    <s v="Система мат двухжильный MATRIX - 07,0 / 1000"/>
    <n v="7"/>
    <x v="10"/>
    <n v="1050"/>
    <n v="150"/>
    <m/>
    <n v="9752.5"/>
    <n v="9752.5"/>
    <n v="3901"/>
    <x v="0"/>
    <x v="10"/>
    <x v="10"/>
    <x v="10"/>
  </r>
  <r>
    <x v="18"/>
    <x v="7"/>
    <s v="https://grandeks.ru/catalog/teplyy_pol/nagrevatelnye_maty/nagrevatelnye_maty_matrix_150_vt_kv_m_1/"/>
    <s v="Система мат двухжильный MATRIX - 08,0 / 1200"/>
    <n v="8"/>
    <x v="0"/>
    <n v="1200"/>
    <n v="150"/>
    <m/>
    <n v="10716.5"/>
    <n v="10716.5"/>
    <n v="4286.6000000000004"/>
    <x v="0"/>
    <x v="0"/>
    <x v="0"/>
    <x v="0"/>
  </r>
  <r>
    <x v="18"/>
    <x v="7"/>
    <s v="https://grandeks.ru/catalog/teplyy_pol/nagrevatelnye_maty/nagrevatelnye_maty_matrix_150_vt_kv_m_1/"/>
    <s v="Система мат двухжильный MATRIX - 09,0 / 1350"/>
    <n v="9"/>
    <x v="16"/>
    <n v="1350"/>
    <n v="150"/>
    <m/>
    <n v="12419"/>
    <n v="12419"/>
    <n v="4967.6000000000004"/>
    <x v="0"/>
    <x v="16"/>
    <x v="16"/>
    <x v="16"/>
  </r>
  <r>
    <x v="18"/>
    <x v="7"/>
    <s v="https://grandeks.ru/catalog/teplyy_pol/nagrevatelnye_maty/nagrevatelnye_maty_matrix_150_vt_kv_m_1/"/>
    <s v="Система мат двухжильный MATRIX - 10,0 / 1500"/>
    <n v="10"/>
    <x v="1"/>
    <n v="1500"/>
    <n v="150"/>
    <m/>
    <n v="12707"/>
    <n v="12707"/>
    <n v="5082.8"/>
    <x v="0"/>
    <x v="1"/>
    <x v="1"/>
    <x v="1"/>
  </r>
  <r>
    <x v="18"/>
    <x v="7"/>
    <s v="https://grandeks.ru/catalog/teplyy_pol/nagrevatelnye_maty/nagrevatelnye_maty_matrix_150_vt_kv_m_1/"/>
    <s v="Система мат двухжильный MATRIX - 11,0 / 1650"/>
    <n v="11"/>
    <x v="1"/>
    <n v="1650"/>
    <n v="150"/>
    <m/>
    <n v="14347"/>
    <n v="14347"/>
    <n v="5738.8"/>
    <x v="0"/>
    <x v="1"/>
    <x v="1"/>
    <x v="1"/>
  </r>
  <r>
    <x v="18"/>
    <x v="7"/>
    <s v="https://grandeks.ru/catalog/teplyy_pol/nagrevatelnye_maty/nagrevatelnye_maty_matrix_150_vt_kv_m_1/"/>
    <s v="Система мат двухжильный MATRIX - 12,0 / 1800"/>
    <n v="12"/>
    <x v="11"/>
    <n v="1800"/>
    <n v="150"/>
    <m/>
    <n v="14760.5"/>
    <n v="14760.5"/>
    <n v="5904.2000000000007"/>
    <x v="0"/>
    <x v="11"/>
    <x v="11"/>
    <x v="11"/>
  </r>
  <r>
    <x v="18"/>
    <x v="7"/>
    <s v="https://grandeks.ru/catalog/teplyy_pol/nagrevatelnye_maty/nagrevatelnye_maty_matrix_150_vt_kv_m_1/"/>
    <s v="Система мат двухжильный MATRIX - 13,0 / 1950"/>
    <n v="13"/>
    <x v="11"/>
    <n v="1950"/>
    <n v="150"/>
    <m/>
    <n v="15624"/>
    <n v="15624"/>
    <n v="6249.6"/>
    <x v="0"/>
    <x v="11"/>
    <x v="11"/>
    <x v="11"/>
  </r>
  <r>
    <x v="18"/>
    <x v="7"/>
    <s v="https://grandeks.ru/catalog/teplyy_pol/nagrevatelnye_maty/nagrevatelnye_maty_matrix_150_vt_kv_m_1/"/>
    <s v="Система мат двухжильный MATRIX - 15,0 / 2250"/>
    <n v="15"/>
    <x v="15"/>
    <n v="2250"/>
    <n v="150"/>
    <m/>
    <n v="17894.5"/>
    <n v="17894.5"/>
    <n v="7157.8"/>
    <x v="0"/>
    <x v="15"/>
    <x v="15"/>
    <x v="15"/>
  </r>
  <r>
    <x v="19"/>
    <x v="7"/>
    <s v="https://grandeks.ru/catalog/teplyy_pol/nagrevatelnye_maty/nagrevatelnye_maty_genesis_180_vt_kv_m/"/>
    <s v="Система мат двухжильный Genesis - 01,0 / 180"/>
    <n v="1"/>
    <x v="13"/>
    <n v="180"/>
    <n v="180"/>
    <m/>
    <n v="5002.5"/>
    <n v="5002.5"/>
    <n v="2001"/>
    <x v="1"/>
    <x v="17"/>
    <x v="17"/>
    <x v="17"/>
  </r>
  <r>
    <x v="19"/>
    <x v="7"/>
    <s v="https://grandeks.ru/catalog/teplyy_pol/nagrevatelnye_maty/nagrevatelnye_maty_genesis_180_vt_kv_m/"/>
    <s v="Система мат двухжильный Genesis - 01,5 / 270"/>
    <n v="1.5"/>
    <x v="14"/>
    <n v="270"/>
    <n v="180"/>
    <m/>
    <n v="5860.5"/>
    <n v="5860.5"/>
    <n v="2344.2000000000003"/>
    <x v="1"/>
    <x v="18"/>
    <x v="18"/>
    <x v="18"/>
  </r>
  <r>
    <x v="19"/>
    <x v="7"/>
    <s v="https://grandeks.ru/catalog/teplyy_pol/nagrevatelnye_maty/nagrevatelnye_maty_genesis_180_vt_kv_m/"/>
    <s v="Система мат двухжильный Genesis - 02,0 / 360"/>
    <n v="2"/>
    <x v="2"/>
    <n v="360"/>
    <n v="180"/>
    <m/>
    <n v="6783"/>
    <n v="6783"/>
    <n v="2713.2000000000003"/>
    <x v="1"/>
    <x v="19"/>
    <x v="19"/>
    <x v="19"/>
  </r>
  <r>
    <x v="19"/>
    <x v="7"/>
    <s v="https://grandeks.ru/catalog/teplyy_pol/nagrevatelnye_maty/nagrevatelnye_maty_genesis_180_vt_kv_m/"/>
    <s v="Система мат двухжильный Genesis - 02,5 / 450"/>
    <n v="2.5"/>
    <x v="3"/>
    <n v="450"/>
    <n v="180"/>
    <m/>
    <n v="7770.5"/>
    <n v="7770.5"/>
    <n v="3108.2000000000003"/>
    <x v="1"/>
    <x v="20"/>
    <x v="20"/>
    <x v="20"/>
  </r>
  <r>
    <x v="19"/>
    <x v="7"/>
    <s v="https://grandeks.ru/catalog/teplyy_pol/nagrevatelnye_maty/nagrevatelnye_maty_genesis_180_vt_kv_m/"/>
    <s v="Система мат двухжильный Genesis - 03,0 / 540"/>
    <n v="3"/>
    <x v="4"/>
    <n v="540"/>
    <n v="180"/>
    <m/>
    <n v="8628"/>
    <n v="8628"/>
    <n v="3451.2000000000003"/>
    <x v="1"/>
    <x v="21"/>
    <x v="21"/>
    <x v="21"/>
  </r>
  <r>
    <x v="19"/>
    <x v="7"/>
    <s v="https://grandeks.ru/catalog/teplyy_pol/nagrevatelnye_maty/nagrevatelnye_maty_genesis_180_vt_kv_m/"/>
    <s v="Система мат двухжильный Genesis - 03,5 / 630"/>
    <n v="3.5"/>
    <x v="5"/>
    <n v="630"/>
    <n v="180"/>
    <m/>
    <n v="9641.5"/>
    <n v="9641.5"/>
    <n v="3856.6000000000004"/>
    <x v="1"/>
    <x v="22"/>
    <x v="22"/>
    <x v="22"/>
  </r>
  <r>
    <x v="19"/>
    <x v="7"/>
    <s v="https://grandeks.ru/catalog/teplyy_pol/nagrevatelnye_maty/nagrevatelnye_maty_genesis_180_vt_kv_m/"/>
    <s v="Система мат двухжильный Genesis - 04,0 / 720"/>
    <n v="4"/>
    <x v="6"/>
    <n v="720"/>
    <n v="180"/>
    <m/>
    <n v="10278.5"/>
    <n v="10278.5"/>
    <n v="4111.4000000000005"/>
    <x v="1"/>
    <x v="23"/>
    <x v="23"/>
    <x v="23"/>
  </r>
  <r>
    <x v="19"/>
    <x v="7"/>
    <s v="https://grandeks.ru/catalog/teplyy_pol/nagrevatelnye_maty/nagrevatelnye_maty_genesis_180_vt_kv_m/"/>
    <s v="Система мат двухжильный Genesis - 05,0 / 900"/>
    <n v="5"/>
    <x v="8"/>
    <n v="900"/>
    <n v="180"/>
    <m/>
    <n v="11370"/>
    <n v="11370"/>
    <n v="4548"/>
    <x v="1"/>
    <x v="24"/>
    <x v="24"/>
    <x v="24"/>
  </r>
  <r>
    <x v="19"/>
    <x v="7"/>
    <s v="https://grandeks.ru/catalog/teplyy_pol/nagrevatelnye_maty/nagrevatelnye_maty_genesis_180_vt_kv_m/"/>
    <s v="Система мат двухжильный Genesis - 06,0 / 1080"/>
    <n v="6"/>
    <x v="9"/>
    <n v="1080"/>
    <n v="180"/>
    <m/>
    <n v="12981"/>
    <n v="12981"/>
    <n v="5192.4000000000005"/>
    <x v="1"/>
    <x v="25"/>
    <x v="25"/>
    <x v="25"/>
  </r>
  <r>
    <x v="19"/>
    <x v="7"/>
    <s v="https://grandeks.ru/catalog/teplyy_pol/nagrevatelnye_maty/nagrevatelnye_maty_genesis_180_vt_kv_m/"/>
    <s v="Система мат двухжильный Genesis - 07,0 / 1260"/>
    <n v="7"/>
    <x v="10"/>
    <n v="1260"/>
    <n v="180"/>
    <m/>
    <n v="14618"/>
    <n v="14618"/>
    <n v="5847.2000000000007"/>
    <x v="1"/>
    <x v="26"/>
    <x v="26"/>
    <x v="26"/>
  </r>
  <r>
    <x v="19"/>
    <x v="7"/>
    <s v="https://grandeks.ru/catalog/teplyy_pol/nagrevatelnye_maty/nagrevatelnye_maty_genesis_180_vt_kv_m/"/>
    <s v="Система мат двухжильный Genesis - 08,0 / 1440"/>
    <n v="8"/>
    <x v="0"/>
    <n v="1440"/>
    <n v="180"/>
    <m/>
    <n v="16333.5"/>
    <n v="16333.5"/>
    <n v="6533.4000000000005"/>
    <x v="1"/>
    <x v="27"/>
    <x v="27"/>
    <x v="27"/>
  </r>
  <r>
    <x v="19"/>
    <x v="7"/>
    <s v="https://grandeks.ru/catalog/teplyy_pol/nagrevatelnye_maty/nagrevatelnye_maty_genesis_180_vt_kv_m/"/>
    <s v="Система мат двухжильный Genesis - 09,0 / 1620"/>
    <n v="9"/>
    <x v="16"/>
    <n v="1620"/>
    <n v="180"/>
    <m/>
    <n v="17827.5"/>
    <n v="17827.5"/>
    <n v="7131"/>
    <x v="1"/>
    <x v="30"/>
    <x v="30"/>
    <x v="30"/>
  </r>
  <r>
    <x v="19"/>
    <x v="7"/>
    <s v="https://grandeks.ru/catalog/teplyy_pol/nagrevatelnye_maty/nagrevatelnye_maty_genesis_180_vt_kv_m/"/>
    <s v="Система мат двухжильный Genesis - 10,0 / 1800"/>
    <n v="10"/>
    <x v="1"/>
    <n v="1800"/>
    <n v="180"/>
    <m/>
    <n v="19088"/>
    <n v="19088"/>
    <n v="7635.2000000000007"/>
    <x v="1"/>
    <x v="28"/>
    <x v="28"/>
    <x v="28"/>
  </r>
  <r>
    <x v="19"/>
    <x v="7"/>
    <s v="https://grandeks.ru/catalog/teplyy_pol/nagrevatelnye_maty/nagrevatelnye_maty_genesis_180_vt_kv_m/"/>
    <s v="Система мат двухжильный Genesis - 11,0 / 1980"/>
    <n v="11"/>
    <x v="1"/>
    <n v="1980"/>
    <n v="180"/>
    <m/>
    <n v="19815.5"/>
    <n v="19815.5"/>
    <n v="7926.2000000000007"/>
    <x v="1"/>
    <x v="28"/>
    <x v="28"/>
    <x v="28"/>
  </r>
  <r>
    <x v="19"/>
    <x v="7"/>
    <s v="https://grandeks.ru/catalog/teplyy_pol/nagrevatelnye_maty/nagrevatelnye_maty_genesis_180_vt_kv_m/"/>
    <s v="Система мат двухжильный Genesis - 12,0 / 2160"/>
    <n v="12"/>
    <x v="11"/>
    <n v="2160"/>
    <n v="180"/>
    <m/>
    <n v="20777.5"/>
    <n v="20777.5"/>
    <n v="8311"/>
    <x v="1"/>
    <x v="29"/>
    <x v="29"/>
    <x v="29"/>
  </r>
  <r>
    <x v="19"/>
    <x v="7"/>
    <s v="https://grandeks.ru/catalog/teplyy_pol/nagrevatelnye_maty/nagrevatelnye_maty_genesis_180_vt_kv_m/"/>
    <s v="Система мат двухжильный Genesis - 13,0 / 2340"/>
    <n v="13"/>
    <x v="11"/>
    <n v="2340"/>
    <n v="180"/>
    <m/>
    <n v="21894.5"/>
    <n v="21894.5"/>
    <n v="8757.8000000000011"/>
    <x v="1"/>
    <x v="29"/>
    <x v="29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1" cacheId="40" applyNumberFormats="0" applyBorderFormats="0" applyFontFormats="0" applyPatternFormats="0" applyAlignmentFormats="0" applyWidthHeightFormats="1" dataCaption="Значения" showError="1" updatedVersion="6" minRefreshableVersion="3" rowGrandTotals="0" colGrandTotals="0" itemPrintTitles="1" createdVersion="6" indent="0" outline="1" outlineData="1" multipleFieldFilters="0">
  <location ref="B3:AR41" firstHeaderRow="1" firstDataRow="4" firstDataCol="3"/>
  <pivotFields count="15">
    <pivotField axis="axisCol" showAll="0">
      <items count="21">
        <item x="0"/>
        <item x="15"/>
        <item x="16"/>
        <item x="17"/>
        <item x="19"/>
        <item x="18"/>
        <item x="1"/>
        <item x="8"/>
        <item x="12"/>
        <item x="14"/>
        <item x="13"/>
        <item x="7"/>
        <item x="9"/>
        <item x="2"/>
        <item x="3"/>
        <item x="6"/>
        <item x="4"/>
        <item x="5"/>
        <item x="10"/>
        <item x="11"/>
        <item t="default"/>
      </items>
    </pivotField>
    <pivotField axis="axisCol" showAll="0" defaultSubtotal="0">
      <items count="8">
        <item x="6"/>
        <item x="7"/>
        <item x="5"/>
        <item x="0"/>
        <item x="3"/>
        <item x="2"/>
        <item x="1"/>
        <item x="4"/>
      </items>
    </pivotField>
    <pivotField showAll="0"/>
    <pivotField showAll="0"/>
    <pivotField showAll="0"/>
    <pivotField axis="axisRow" outline="0" showAll="0" defaultSubtotal="0">
      <items count="18">
        <item x="12"/>
        <item x="13"/>
        <item x="14"/>
        <item x="2"/>
        <item x="3"/>
        <item x="4"/>
        <item x="5"/>
        <item x="6"/>
        <item x="7"/>
        <item x="8"/>
        <item x="9"/>
        <item x="10"/>
        <item x="0"/>
        <item x="16"/>
        <item x="1"/>
        <item x="11"/>
        <item x="15"/>
        <item x="17"/>
      </items>
    </pivotField>
    <pivotField showAll="0"/>
    <pivotField showAll="0"/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axis="axisRow" outline="0" showAll="0" defaultSubtotal="0">
      <items count="34">
        <item x="24"/>
        <item x="25"/>
        <item x="26"/>
        <item x="27"/>
        <item x="30"/>
        <item x="28"/>
        <item x="17"/>
        <item x="29"/>
        <item x="18"/>
        <item x="19"/>
        <item x="20"/>
        <item x="21"/>
        <item x="22"/>
        <item x="23"/>
        <item x="31"/>
        <item x="10"/>
        <item x="0"/>
        <item x="16"/>
        <item x="1"/>
        <item x="13"/>
        <item x="11"/>
        <item x="15"/>
        <item x="14"/>
        <item x="32"/>
        <item x="2"/>
        <item x="3"/>
        <item x="4"/>
        <item x="5"/>
        <item x="6"/>
        <item x="7"/>
        <item x="12"/>
        <item x="8"/>
        <item x="9"/>
        <item m="1" x="33"/>
      </items>
    </pivotField>
    <pivotField axis="axisRow" showAll="0">
      <items count="34">
        <item x="12"/>
        <item x="13"/>
        <item x="14"/>
        <item x="2"/>
        <item x="3"/>
        <item x="4"/>
        <item x="5"/>
        <item x="6"/>
        <item x="7"/>
        <item x="8"/>
        <item x="9"/>
        <item x="17"/>
        <item x="10"/>
        <item x="18"/>
        <item x="0"/>
        <item x="16"/>
        <item x="19"/>
        <item x="1"/>
        <item x="20"/>
        <item x="11"/>
        <item x="21"/>
        <item x="22"/>
        <item x="15"/>
        <item x="23"/>
        <item x="31"/>
        <item x="32"/>
        <item x="24"/>
        <item x="25"/>
        <item x="26"/>
        <item x="27"/>
        <item x="30"/>
        <item x="28"/>
        <item x="29"/>
        <item t="default"/>
      </items>
    </pivotField>
    <pivotField dataField="1" dragToRow="0" dragToCol="0" dragToPage="0" showAll="0" defaultSubtotal="0"/>
  </pivotFields>
  <rowFields count="4">
    <field x="11"/>
    <field x="5"/>
    <field x="12"/>
    <field x="13"/>
  </rowFields>
  <rowItems count="35">
    <i>
      <x/>
    </i>
    <i r="1">
      <x/>
      <x v="30"/>
      <x/>
    </i>
    <i r="1">
      <x v="1"/>
      <x v="19"/>
      <x v="1"/>
    </i>
    <i r="1">
      <x v="2"/>
      <x v="22"/>
      <x v="2"/>
    </i>
    <i r="1">
      <x v="3"/>
      <x v="24"/>
      <x v="3"/>
    </i>
    <i r="1">
      <x v="4"/>
      <x v="25"/>
      <x v="4"/>
    </i>
    <i r="1">
      <x v="5"/>
      <x v="26"/>
      <x v="5"/>
    </i>
    <i r="1">
      <x v="6"/>
      <x v="27"/>
      <x v="6"/>
    </i>
    <i r="1">
      <x v="7"/>
      <x v="28"/>
      <x v="7"/>
    </i>
    <i r="1">
      <x v="8"/>
      <x v="29"/>
      <x v="8"/>
    </i>
    <i r="1">
      <x v="9"/>
      <x v="31"/>
      <x v="9"/>
    </i>
    <i r="1">
      <x v="10"/>
      <x v="32"/>
      <x v="10"/>
    </i>
    <i r="1">
      <x v="11"/>
      <x v="15"/>
      <x v="12"/>
    </i>
    <i r="1">
      <x v="12"/>
      <x v="16"/>
      <x v="14"/>
    </i>
    <i r="1">
      <x v="13"/>
      <x v="17"/>
      <x v="15"/>
    </i>
    <i r="1">
      <x v="14"/>
      <x v="18"/>
      <x v="17"/>
    </i>
    <i r="1">
      <x v="15"/>
      <x v="20"/>
      <x v="19"/>
    </i>
    <i r="1">
      <x v="16"/>
      <x v="21"/>
      <x v="22"/>
    </i>
    <i r="1">
      <x v="17"/>
      <x v="23"/>
      <x v="25"/>
    </i>
    <i>
      <x v="1"/>
    </i>
    <i r="1">
      <x v="1"/>
      <x v="6"/>
      <x v="11"/>
    </i>
    <i r="1">
      <x v="2"/>
      <x v="8"/>
      <x v="13"/>
    </i>
    <i r="1">
      <x v="3"/>
      <x v="9"/>
      <x v="16"/>
    </i>
    <i r="1">
      <x v="4"/>
      <x v="10"/>
      <x v="18"/>
    </i>
    <i r="1">
      <x v="5"/>
      <x v="11"/>
      <x v="20"/>
    </i>
    <i r="1">
      <x v="6"/>
      <x v="12"/>
      <x v="21"/>
    </i>
    <i r="1">
      <x v="7"/>
      <x v="13"/>
      <x v="23"/>
    </i>
    <i r="1">
      <x v="8"/>
      <x v="14"/>
      <x v="24"/>
    </i>
    <i r="1">
      <x v="9"/>
      <x/>
      <x v="26"/>
    </i>
    <i r="1">
      <x v="10"/>
      <x v="1"/>
      <x v="27"/>
    </i>
    <i r="1">
      <x v="11"/>
      <x v="2"/>
      <x v="28"/>
    </i>
    <i r="1">
      <x v="12"/>
      <x v="3"/>
      <x v="29"/>
    </i>
    <i r="1">
      <x v="13"/>
      <x v="4"/>
      <x v="30"/>
    </i>
    <i r="1">
      <x v="14"/>
      <x v="5"/>
      <x v="31"/>
    </i>
    <i r="1">
      <x v="15"/>
      <x v="7"/>
      <x v="32"/>
    </i>
  </rowItems>
  <colFields count="3">
    <field x="1"/>
    <field x="0"/>
    <field x="-2"/>
  </colFields>
  <colItems count="40">
    <i>
      <x/>
      <x v="1"/>
      <x/>
    </i>
    <i r="2" i="1">
      <x v="1"/>
    </i>
    <i>
      <x v="1"/>
      <x v="2"/>
      <x/>
    </i>
    <i r="2" i="1">
      <x v="1"/>
    </i>
    <i r="1">
      <x v="3"/>
      <x/>
    </i>
    <i r="2" i="1">
      <x v="1"/>
    </i>
    <i r="1">
      <x v="4"/>
      <x/>
    </i>
    <i r="2" i="1">
      <x v="1"/>
    </i>
    <i r="1">
      <x v="5"/>
      <x/>
    </i>
    <i r="2" i="1">
      <x v="1"/>
    </i>
    <i>
      <x v="2"/>
      <x v="8"/>
      <x/>
    </i>
    <i r="2" i="1">
      <x v="1"/>
    </i>
    <i r="1">
      <x v="9"/>
      <x/>
    </i>
    <i r="2" i="1">
      <x v="1"/>
    </i>
    <i r="1">
      <x v="10"/>
      <x/>
    </i>
    <i r="2" i="1">
      <x v="1"/>
    </i>
    <i>
      <x v="3"/>
      <x/>
      <x/>
    </i>
    <i r="2" i="1">
      <x v="1"/>
    </i>
    <i r="1">
      <x v="6"/>
      <x/>
    </i>
    <i r="2" i="1">
      <x v="1"/>
    </i>
    <i r="1">
      <x v="13"/>
      <x/>
    </i>
    <i r="2" i="1">
      <x v="1"/>
    </i>
    <i r="1">
      <x v="14"/>
      <x/>
    </i>
    <i r="2" i="1">
      <x v="1"/>
    </i>
    <i>
      <x v="4"/>
      <x v="12"/>
      <x/>
    </i>
    <i r="2" i="1">
      <x v="1"/>
    </i>
    <i>
      <x v="5"/>
      <x v="7"/>
      <x/>
    </i>
    <i r="2" i="1">
      <x v="1"/>
    </i>
    <i r="1">
      <x v="11"/>
      <x/>
    </i>
    <i r="2" i="1">
      <x v="1"/>
    </i>
    <i r="1">
      <x v="15"/>
      <x/>
    </i>
    <i r="2" i="1">
      <x v="1"/>
    </i>
    <i>
      <x v="6"/>
      <x v="16"/>
      <x/>
    </i>
    <i r="2" i="1">
      <x v="1"/>
    </i>
    <i r="1">
      <x v="17"/>
      <x/>
    </i>
    <i r="2" i="1">
      <x v="1"/>
    </i>
    <i>
      <x v="7"/>
      <x v="18"/>
      <x/>
    </i>
    <i r="2" i="1">
      <x v="1"/>
    </i>
    <i r="1">
      <x v="19"/>
      <x/>
    </i>
    <i r="2" i="1">
      <x v="1"/>
    </i>
  </colItems>
  <dataFields count="2">
    <dataField name=" Цена без скидки" fld="10" subtotal="average" baseField="12" baseItem="19"/>
    <dataField name=" %" fld="14" baseField="0" baseItem="0"/>
  </dataFields>
  <formats count="4">
    <format dxfId="21">
      <pivotArea dataOnly="0" outline="0" fieldPosition="0">
        <references count="1">
          <reference field="4294967294" count="1">
            <x v="1"/>
          </reference>
        </references>
      </pivotArea>
    </format>
    <format dxfId="20">
      <pivotArea dataOnly="0" outline="0" fieldPosition="0">
        <references count="1">
          <reference field="4294967294" count="1">
            <x v="0"/>
          </reference>
        </references>
      </pivotArea>
    </format>
    <format dxfId="19">
      <pivotArea dataOnly="0" outline="0" fieldPosition="0">
        <references count="1">
          <reference field="4294967294" count="1">
            <x v="0"/>
          </reference>
        </references>
      </pivotArea>
    </format>
    <format dxfId="18">
      <pivotArea dataOnly="0" outline="0" fieldPosition="0">
        <references count="1">
          <reference field="4294967294" count="1">
            <x v="0"/>
          </reference>
        </references>
      </pivotArea>
    </format>
  </formats>
  <conditionalFormats count="2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" cacheId="40" applyNumberFormats="0" applyBorderFormats="0" applyFontFormats="0" applyPatternFormats="0" applyAlignmentFormats="0" applyWidthHeightFormats="1" dataCaption="Значения" showError="1" updatedVersion="6" minRefreshableVersion="3" rowGrandTotals="0" colGrandTotals="0" itemPrintTitles="1" createdVersion="6" indent="0" outline="1" outlineData="1" multipleFieldFilters="0">
  <location ref="B3:D32" firstHeaderRow="1" firstDataRow="2" firstDataCol="1"/>
  <pivotFields count="15">
    <pivotField axis="axisRow" showAll="0">
      <items count="21">
        <item x="0"/>
        <item x="15"/>
        <item x="16"/>
        <item x="17"/>
        <item x="19"/>
        <item x="18"/>
        <item x="1"/>
        <item x="8"/>
        <item x="12"/>
        <item x="14"/>
        <item x="13"/>
        <item x="7"/>
        <item x="9"/>
        <item x="2"/>
        <item x="3"/>
        <item x="6"/>
        <item x="4"/>
        <item x="5"/>
        <item x="10"/>
        <item x="11"/>
        <item t="default"/>
      </items>
    </pivotField>
    <pivotField axis="axisRow" showAll="0">
      <items count="9">
        <item x="6"/>
        <item x="7"/>
        <item x="5"/>
        <item x="0"/>
        <item x="3"/>
        <item x="2"/>
        <item x="1"/>
        <item x="4"/>
        <item t="default"/>
      </items>
    </pivotField>
    <pivotField showAll="0"/>
    <pivotField showAll="0"/>
    <pivotField showAll="0"/>
    <pivotField outline="0"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outline="0" showAll="0"/>
    <pivotField showAll="0"/>
    <pivotField dataField="1" dragToRow="0" dragToCol="0" dragToPage="0" showAll="0"/>
  </pivotFields>
  <rowFields count="2">
    <field x="1"/>
    <field x="0"/>
  </rowFields>
  <rowItems count="28">
    <i>
      <x/>
    </i>
    <i r="1">
      <x v="1"/>
    </i>
    <i>
      <x v="1"/>
    </i>
    <i r="1">
      <x v="2"/>
    </i>
    <i r="1">
      <x v="3"/>
    </i>
    <i r="1">
      <x v="4"/>
    </i>
    <i r="1">
      <x v="5"/>
    </i>
    <i>
      <x v="2"/>
    </i>
    <i r="1">
      <x v="8"/>
    </i>
    <i r="1">
      <x v="9"/>
    </i>
    <i r="1">
      <x v="10"/>
    </i>
    <i>
      <x v="3"/>
    </i>
    <i r="1">
      <x/>
    </i>
    <i r="1">
      <x v="6"/>
    </i>
    <i r="1">
      <x v="13"/>
    </i>
    <i r="1">
      <x v="14"/>
    </i>
    <i>
      <x v="4"/>
    </i>
    <i r="1">
      <x v="12"/>
    </i>
    <i>
      <x v="5"/>
    </i>
    <i r="1">
      <x v="7"/>
    </i>
    <i r="1">
      <x v="11"/>
    </i>
    <i r="1">
      <x v="15"/>
    </i>
    <i>
      <x v="6"/>
    </i>
    <i r="1">
      <x v="16"/>
    </i>
    <i r="1">
      <x v="17"/>
    </i>
    <i>
      <x v="7"/>
    </i>
    <i r="1">
      <x v="18"/>
    </i>
    <i r="1">
      <x v="19"/>
    </i>
  </rowItems>
  <colFields count="1">
    <field x="11"/>
  </colFields>
  <colItems count="2">
    <i>
      <x/>
    </i>
    <i>
      <x v="1"/>
    </i>
  </colItems>
  <dataFields count="1">
    <dataField name=" %" fld="14" baseField="0" baseItem="0"/>
  </dataFields>
  <formats count="1">
    <format dxfId="17">
      <pivotArea dataOnly="0" outline="0" fieldPosition="0">
        <references count="1">
          <reference field="4294967294" count="1">
            <x v="0"/>
          </reference>
        </references>
      </pivotArea>
    </format>
  </formats>
  <conditionalFormats count="2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1" cacheId="50" applyNumberFormats="0" applyBorderFormats="0" applyFontFormats="0" applyPatternFormats="0" applyAlignmentFormats="0" applyWidthHeightFormats="1" dataCaption="Значения" showError="1" updatedVersion="6" minRefreshableVersion="3" rowGrandTotals="0" colGrandTotals="0" itemPrintTitles="1" createdVersion="6" indent="0" outline="1" outlineData="1" multipleFieldFilters="0">
  <location ref="B3:AR41" firstHeaderRow="1" firstDataRow="4" firstDataCol="3"/>
  <pivotFields count="18">
    <pivotField axis="axisCol" showAll="0">
      <items count="21">
        <item x="0"/>
        <item x="15"/>
        <item x="16"/>
        <item x="17"/>
        <item x="19"/>
        <item x="18"/>
        <item x="1"/>
        <item x="8"/>
        <item x="12"/>
        <item x="14"/>
        <item x="13"/>
        <item x="7"/>
        <item x="9"/>
        <item x="2"/>
        <item x="3"/>
        <item x="6"/>
        <item x="4"/>
        <item x="5"/>
        <item x="10"/>
        <item x="11"/>
        <item t="default"/>
      </items>
    </pivotField>
    <pivotField axis="axisCol" showAll="0" defaultSubtotal="0">
      <items count="8">
        <item x="6"/>
        <item x="7"/>
        <item x="5"/>
        <item x="0"/>
        <item x="3"/>
        <item x="2"/>
        <item x="1"/>
        <item x="4"/>
      </items>
    </pivotField>
    <pivotField showAll="0"/>
    <pivotField showAll="0"/>
    <pivotField showAll="0"/>
    <pivotField axis="axisRow" outline="0" showAll="0" defaultSubtotal="0">
      <items count="18">
        <item x="12"/>
        <item x="13"/>
        <item x="14"/>
        <item x="2"/>
        <item x="3"/>
        <item x="4"/>
        <item x="5"/>
        <item x="6"/>
        <item x="7"/>
        <item x="8"/>
        <item x="9"/>
        <item x="10"/>
        <item x="0"/>
        <item x="16"/>
        <item x="1"/>
        <item x="11"/>
        <item x="15"/>
        <item x="17"/>
      </items>
    </pivotField>
    <pivotField showAll="0"/>
    <pivotField showAll="0"/>
    <pivotField showAll="0"/>
    <pivotField showAll="0"/>
    <pivotField showAll="0"/>
    <pivotField dataField="1" showAll="0" defaultSubtotal="0"/>
    <pivotField axis="axisRow" showAll="0">
      <items count="3">
        <item x="0"/>
        <item x="1"/>
        <item t="default"/>
      </items>
    </pivotField>
    <pivotField axis="axisRow" outline="0" showAll="0" defaultSubtotal="0">
      <items count="33">
        <item x="24"/>
        <item x="25"/>
        <item x="26"/>
        <item x="27"/>
        <item x="30"/>
        <item x="28"/>
        <item x="17"/>
        <item x="29"/>
        <item x="18"/>
        <item x="19"/>
        <item x="20"/>
        <item x="21"/>
        <item x="22"/>
        <item x="23"/>
        <item x="31"/>
        <item x="10"/>
        <item x="0"/>
        <item x="16"/>
        <item x="1"/>
        <item x="13"/>
        <item x="11"/>
        <item x="15"/>
        <item x="14"/>
        <item x="32"/>
        <item x="2"/>
        <item x="3"/>
        <item x="4"/>
        <item x="5"/>
        <item x="6"/>
        <item x="7"/>
        <item x="12"/>
        <item x="8"/>
        <item x="9"/>
      </items>
    </pivotField>
    <pivotField showAll="0">
      <items count="34">
        <item x="12"/>
        <item x="13"/>
        <item x="14"/>
        <item x="2"/>
        <item x="3"/>
        <item x="4"/>
        <item x="5"/>
        <item x="6"/>
        <item x="7"/>
        <item x="8"/>
        <item x="9"/>
        <item x="17"/>
        <item x="10"/>
        <item x="18"/>
        <item x="0"/>
        <item x="16"/>
        <item x="19"/>
        <item x="1"/>
        <item x="20"/>
        <item x="11"/>
        <item x="21"/>
        <item x="22"/>
        <item x="15"/>
        <item x="23"/>
        <item x="31"/>
        <item x="32"/>
        <item x="24"/>
        <item x="25"/>
        <item x="26"/>
        <item x="27"/>
        <item x="30"/>
        <item x="28"/>
        <item x="29"/>
        <item t="default"/>
      </items>
    </pivotField>
    <pivotField axis="axisRow" showAll="0" defaultSubtotal="0">
      <items count="33">
        <item x="12"/>
        <item x="13"/>
        <item x="14"/>
        <item x="2"/>
        <item x="3"/>
        <item x="4"/>
        <item x="5"/>
        <item x="6"/>
        <item x="7"/>
        <item x="8"/>
        <item x="9"/>
        <item x="17"/>
        <item x="10"/>
        <item x="18"/>
        <item x="0"/>
        <item x="16"/>
        <item x="19"/>
        <item x="1"/>
        <item x="20"/>
        <item x="11"/>
        <item x="21"/>
        <item x="22"/>
        <item x="15"/>
        <item x="23"/>
        <item x="31"/>
        <item x="32"/>
        <item x="24"/>
        <item x="25"/>
        <item x="26"/>
        <item x="27"/>
        <item x="30"/>
        <item x="28"/>
        <item x="29"/>
      </items>
    </pivotField>
    <pivotField dragToRow="0" dragToCol="0" dragToPage="0" showAll="0" defaultSubtotal="0"/>
    <pivotField dataField="1" dragToRow="0" dragToCol="0" dragToPage="0" showAll="0" defaultSubtotal="0"/>
  </pivotFields>
  <rowFields count="4">
    <field x="12"/>
    <field x="5"/>
    <field x="13"/>
    <field x="15"/>
  </rowFields>
  <rowItems count="35">
    <i>
      <x/>
    </i>
    <i r="1">
      <x/>
      <x v="30"/>
      <x/>
    </i>
    <i r="1">
      <x v="1"/>
      <x v="19"/>
      <x v="1"/>
    </i>
    <i r="1">
      <x v="2"/>
      <x v="22"/>
      <x v="2"/>
    </i>
    <i r="1">
      <x v="3"/>
      <x v="24"/>
      <x v="3"/>
    </i>
    <i r="1">
      <x v="4"/>
      <x v="25"/>
      <x v="4"/>
    </i>
    <i r="1">
      <x v="5"/>
      <x v="26"/>
      <x v="5"/>
    </i>
    <i r="1">
      <x v="6"/>
      <x v="27"/>
      <x v="6"/>
    </i>
    <i r="1">
      <x v="7"/>
      <x v="28"/>
      <x v="7"/>
    </i>
    <i r="1">
      <x v="8"/>
      <x v="29"/>
      <x v="8"/>
    </i>
    <i r="1">
      <x v="9"/>
      <x v="31"/>
      <x v="9"/>
    </i>
    <i r="1">
      <x v="10"/>
      <x v="32"/>
      <x v="10"/>
    </i>
    <i r="1">
      <x v="11"/>
      <x v="15"/>
      <x v="12"/>
    </i>
    <i r="1">
      <x v="12"/>
      <x v="16"/>
      <x v="14"/>
    </i>
    <i r="1">
      <x v="13"/>
      <x v="17"/>
      <x v="15"/>
    </i>
    <i r="1">
      <x v="14"/>
      <x v="18"/>
      <x v="17"/>
    </i>
    <i r="1">
      <x v="15"/>
      <x v="20"/>
      <x v="19"/>
    </i>
    <i r="1">
      <x v="16"/>
      <x v="21"/>
      <x v="22"/>
    </i>
    <i r="1">
      <x v="17"/>
      <x v="23"/>
      <x v="25"/>
    </i>
    <i>
      <x v="1"/>
    </i>
    <i r="1">
      <x v="1"/>
      <x v="6"/>
      <x v="11"/>
    </i>
    <i r="1">
      <x v="2"/>
      <x v="8"/>
      <x v="13"/>
    </i>
    <i r="1">
      <x v="3"/>
      <x v="9"/>
      <x v="16"/>
    </i>
    <i r="1">
      <x v="4"/>
      <x v="10"/>
      <x v="18"/>
    </i>
    <i r="1">
      <x v="5"/>
      <x v="11"/>
      <x v="20"/>
    </i>
    <i r="1">
      <x v="6"/>
      <x v="12"/>
      <x v="21"/>
    </i>
    <i r="1">
      <x v="7"/>
      <x v="13"/>
      <x v="23"/>
    </i>
    <i r="1">
      <x v="8"/>
      <x v="14"/>
      <x v="24"/>
    </i>
    <i r="1">
      <x v="9"/>
      <x/>
      <x v="26"/>
    </i>
    <i r="1">
      <x v="10"/>
      <x v="1"/>
      <x v="27"/>
    </i>
    <i r="1">
      <x v="11"/>
      <x v="2"/>
      <x v="28"/>
    </i>
    <i r="1">
      <x v="12"/>
      <x v="3"/>
      <x v="29"/>
    </i>
    <i r="1">
      <x v="13"/>
      <x v="4"/>
      <x v="30"/>
    </i>
    <i r="1">
      <x v="14"/>
      <x v="5"/>
      <x v="31"/>
    </i>
    <i r="1">
      <x v="15"/>
      <x v="7"/>
      <x v="32"/>
    </i>
  </rowItems>
  <colFields count="3">
    <field x="1"/>
    <field x="0"/>
    <field x="-2"/>
  </colFields>
  <colItems count="40">
    <i>
      <x/>
      <x v="1"/>
      <x/>
    </i>
    <i r="2" i="1">
      <x v="1"/>
    </i>
    <i>
      <x v="1"/>
      <x v="2"/>
      <x/>
    </i>
    <i r="2" i="1">
      <x v="1"/>
    </i>
    <i r="1">
      <x v="3"/>
      <x/>
    </i>
    <i r="2" i="1">
      <x v="1"/>
    </i>
    <i r="1">
      <x v="4"/>
      <x/>
    </i>
    <i r="2" i="1">
      <x v="1"/>
    </i>
    <i r="1">
      <x v="5"/>
      <x/>
    </i>
    <i r="2" i="1">
      <x v="1"/>
    </i>
    <i>
      <x v="2"/>
      <x v="8"/>
      <x/>
    </i>
    <i r="2" i="1">
      <x v="1"/>
    </i>
    <i r="1">
      <x v="9"/>
      <x/>
    </i>
    <i r="2" i="1">
      <x v="1"/>
    </i>
    <i r="1">
      <x v="10"/>
      <x/>
    </i>
    <i r="2" i="1">
      <x v="1"/>
    </i>
    <i>
      <x v="3"/>
      <x/>
      <x/>
    </i>
    <i r="2" i="1">
      <x v="1"/>
    </i>
    <i r="1">
      <x v="6"/>
      <x/>
    </i>
    <i r="2" i="1">
      <x v="1"/>
    </i>
    <i r="1">
      <x v="13"/>
      <x/>
    </i>
    <i r="2" i="1">
      <x v="1"/>
    </i>
    <i r="1">
      <x v="14"/>
      <x/>
    </i>
    <i r="2" i="1">
      <x v="1"/>
    </i>
    <i>
      <x v="4"/>
      <x v="12"/>
      <x/>
    </i>
    <i r="2" i="1">
      <x v="1"/>
    </i>
    <i>
      <x v="5"/>
      <x v="7"/>
      <x/>
    </i>
    <i r="2" i="1">
      <x v="1"/>
    </i>
    <i r="1">
      <x v="11"/>
      <x/>
    </i>
    <i r="2" i="1">
      <x v="1"/>
    </i>
    <i r="1">
      <x v="15"/>
      <x/>
    </i>
    <i r="2" i="1">
      <x v="1"/>
    </i>
    <i>
      <x v="6"/>
      <x v="16"/>
      <x/>
    </i>
    <i r="2" i="1">
      <x v="1"/>
    </i>
    <i r="1">
      <x v="17"/>
      <x/>
    </i>
    <i r="2" i="1">
      <x v="1"/>
    </i>
    <i>
      <x v="7"/>
      <x v="18"/>
      <x/>
    </i>
    <i r="2" i="1">
      <x v="1"/>
    </i>
    <i r="1">
      <x v="19"/>
      <x/>
    </i>
    <i r="2" i="1">
      <x v="1"/>
    </i>
  </colItems>
  <dataFields count="2">
    <dataField name=" Д2 конкурента" fld="11" subtotal="average" baseField="12" baseItem="0"/>
    <dataField name=" % (Д2)" fld="17" baseField="0" baseItem="0"/>
  </dataFields>
  <formats count="2">
    <format dxfId="12">
      <pivotArea dataOnly="0" outline="0" fieldPosition="0">
        <references count="1">
          <reference field="4294967294" count="1">
            <x v="1"/>
          </reference>
        </references>
      </pivotArea>
    </format>
    <format dxfId="4">
      <pivotArea dataOnly="0" outline="0" fieldPosition="0">
        <references count="1">
          <reference field="4294967294" count="1">
            <x v="1"/>
          </reference>
        </references>
      </pivotArea>
    </format>
  </formats>
  <conditionalFormats count="2">
    <conditionalFormat priority="2">
      <pivotAreas count="1">
        <pivotArea outline="0" fieldPosition="0">
          <references count="1">
            <reference field="4294967294" count="1">
              <x v="1"/>
            </reference>
          </references>
        </pivotArea>
      </pivotAreas>
    </conditionalFormat>
    <conditionalFormat priority="1">
      <pivotAreas count="1">
        <pivotArea outline="0" fieldPosition="0">
          <references count="1">
            <reference field="4294967294" count="1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Категория_аналога_СТН" sourceName="Категория аналога СТН">
  <pivotTables>
    <pivotTable tabId="28" name="Сводная таблица1"/>
  </pivotTables>
  <data>
    <tabular pivotCacheId="1">
      <items count="2">
        <i x="0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Бренд" sourceName="Бренд">
  <pivotTables>
    <pivotTable tabId="28" name="Сводная таблица1"/>
  </pivotTables>
  <data>
    <tabular pivotCacheId="1">
      <items count="20">
        <i x="0" s="1"/>
        <i x="15" s="1"/>
        <i x="16" s="1"/>
        <i x="17" s="1"/>
        <i x="19" s="1"/>
        <i x="18" s="1"/>
        <i x="1" s="1"/>
        <i x="8" s="1"/>
        <i x="12" s="1"/>
        <i x="14" s="1"/>
        <i x="13" s="1"/>
        <i x="7" s="1"/>
        <i x="9" s="1"/>
        <i x="2" s="1"/>
        <i x="3" s="1"/>
        <i x="6" s="1"/>
        <i x="4" s="1"/>
        <i x="5" s="1"/>
        <i x="10" s="1"/>
        <i x="1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Ресурс" sourceName="Ресурс">
  <pivotTables>
    <pivotTable tabId="28" name="Сводная таблица1"/>
  </pivotTables>
  <data>
    <tabular pivotCacheId="1">
      <items count="8">
        <i x="6" s="1"/>
        <i x="7" s="1"/>
        <i x="5" s="1"/>
        <i x="0" s="1"/>
        <i x="3" s="1"/>
        <i x="2" s="1"/>
        <i x="1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Категория_аналога_СТН1" sourceName="Категория аналога СТН">
  <pivotTables>
    <pivotTable tabId="29" name="Сводная таблица1"/>
  </pivotTables>
  <data>
    <tabular pivotCacheId="1">
      <items count="2">
        <i x="0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Бренд1" sourceName="Бренд">
  <pivotTables>
    <pivotTable tabId="29" name="Сводная таблица1"/>
  </pivotTables>
  <data>
    <tabular pivotCacheId="1">
      <items count="20">
        <i x="0" s="1"/>
        <i x="15" s="1"/>
        <i x="16" s="1"/>
        <i x="17" s="1"/>
        <i x="19" s="1"/>
        <i x="18" s="1"/>
        <i x="1" s="1"/>
        <i x="8" s="1"/>
        <i x="12" s="1"/>
        <i x="14" s="1"/>
        <i x="13" s="1"/>
        <i x="7" s="1"/>
        <i x="9" s="1"/>
        <i x="2" s="1"/>
        <i x="3" s="1"/>
        <i x="6" s="1"/>
        <i x="4" s="1"/>
        <i x="5" s="1"/>
        <i x="10" s="1"/>
        <i x="1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Ресурс1" sourceName="Ресурс">
  <pivotTables>
    <pivotTable tabId="29" name="Сводная таблица1"/>
  </pivotTables>
  <data>
    <tabular pivotCacheId="1">
      <items count="8">
        <i x="6" s="1"/>
        <i x="7" s="1"/>
        <i x="5" s="1"/>
        <i x="0" s="1"/>
        <i x="3" s="1"/>
        <i x="2" s="1"/>
        <i x="1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Категория_аналога_СТН2" sourceName="Категория аналога СТН">
  <pivotTables>
    <pivotTable tabId="30" name="Сводная таблица1"/>
  </pivotTables>
  <data>
    <tabular pivotCacheId="2">
      <items count="2">
        <i x="0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Бренд2" sourceName="Бренд">
  <pivotTables>
    <pivotTable tabId="30" name="Сводная таблица1"/>
  </pivotTables>
  <data>
    <tabular pivotCacheId="2">
      <items count="20">
        <i x="0" s="1"/>
        <i x="15" s="1"/>
        <i x="16" s="1"/>
        <i x="17" s="1"/>
        <i x="19" s="1"/>
        <i x="18" s="1"/>
        <i x="1" s="1"/>
        <i x="8" s="1"/>
        <i x="12" s="1"/>
        <i x="14" s="1"/>
        <i x="13" s="1"/>
        <i x="7" s="1"/>
        <i x="9" s="1"/>
        <i x="2" s="1"/>
        <i x="3" s="1"/>
        <i x="6" s="1"/>
        <i x="4" s="1"/>
        <i x="5" s="1"/>
        <i x="10" s="1"/>
        <i x="1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Ресурс2" sourceName="Ресурс">
  <pivotTables>
    <pivotTable tabId="30" name="Сводная таблица1"/>
  </pivotTables>
  <data>
    <tabular pivotCacheId="2">
      <items count="8">
        <i x="6" s="1"/>
        <i x="7" s="1"/>
        <i x="5" s="1"/>
        <i x="0" s="1"/>
        <i x="3" s="1"/>
        <i x="2" s="1"/>
        <i x="1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Категория аналога СТН" cache="Срез_Категория_аналога_СТН" caption="Категория аналога СТН" rowHeight="234950"/>
  <slicer name="Бренд" cache="Срез_Бренд" caption="Бренд" rowHeight="234950"/>
  <slicer name="Ресурс" cache="Срез_Ресурс" caption="Ресурс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Категория аналога СТН 1" cache="Срез_Категория_аналога_СТН1" caption="Категория аналога СТН" rowHeight="234950"/>
  <slicer name="Бренд 1" cache="Срез_Бренд1" caption="Бренд" rowHeight="234950"/>
  <slicer name="Ресурс 1" cache="Срез_Ресурс1" caption="Ресурс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Категория аналога СТН 2" cache="Срез_Категория_аналога_СТН2" caption="Категория аналога СТН" rowHeight="234950"/>
  <slicer name="Бренд 2" cache="Срез_Бренд2" caption="Бренд" rowHeight="234950"/>
  <slicer name="Ресурс 2" cache="Срез_Ресурс2" caption="Ресурс" rowHeight="23495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olnomer1.ru/product/tsp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Relationship Id="rId4" Type="http://schemas.microsoft.com/office/2007/relationships/slicer" Target="../slicers/slicer3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spyheat.ru/maty-tyoplogo-pola-ekonom-160-vt-m/?sku=2835" TargetMode="External"/><Relationship Id="rId13" Type="http://schemas.openxmlformats.org/officeDocument/2006/relationships/hyperlink" Target="https://grandeks.ru/catalog/teplyy_pol/nagrevatelnye_maty/nagrevatelnye_maty_matrix_150_vt_kv_m_1/" TargetMode="External"/><Relationship Id="rId3" Type="http://schemas.openxmlformats.org/officeDocument/2006/relationships/hyperlink" Target="https://polnomer1.ru/product/tsp/" TargetMode="External"/><Relationship Id="rId7" Type="http://schemas.openxmlformats.org/officeDocument/2006/relationships/hyperlink" Target="https://chtk.ru/production/nagrevatel'nyj_mat/dvuzhilnyie_150_vt_m/nagrevatelniy_mat_pod_pilty_elekticheskiy" TargetMode="External"/><Relationship Id="rId12" Type="http://schemas.openxmlformats.org/officeDocument/2006/relationships/hyperlink" Target="https://grandeks.ru/catalog/teplyy_pol/nagrevatelnye_maty/nagrevatelnye_maty_grandeks_prime_160_vt_kv_m/" TargetMode="External"/><Relationship Id="rId2" Type="http://schemas.openxmlformats.org/officeDocument/2006/relationships/hyperlink" Target="https://b2b.warm-on.ru/catalog_all/category?manufacturer%5B%5D=7832&amp;price=0%3B23765&amp;mins=0&amp;maxs=23765&amp;area=0.2%3B30.9&amp;area-mins=0.2&amp;area-maxs=30.9&amp;id=464" TargetMode="External"/><Relationship Id="rId16" Type="http://schemas.openxmlformats.org/officeDocument/2006/relationships/hyperlink" Target="https://www.nunicho.com/teplyy-pol-pod-plitku-200w" TargetMode="External"/><Relationship Id="rId1" Type="http://schemas.openxmlformats.org/officeDocument/2006/relationships/hyperlink" Target="https://b2b.warm-on.ru/catalog_all/category?manufacturer%5B%5D=6110&amp;price=2704%3B23765&amp;mins=2704&amp;maxs=23765&amp;area=0.2%3B30.9&amp;area-mins=0.2&amp;area-maxs=30.9&amp;id=464" TargetMode="External"/><Relationship Id="rId6" Type="http://schemas.openxmlformats.org/officeDocument/2006/relationships/hyperlink" Target="https://www.nunicho.com/teplyy-pol-pod-plitku" TargetMode="External"/><Relationship Id="rId11" Type="http://schemas.openxmlformats.org/officeDocument/2006/relationships/hyperlink" Target="https://grandeks.ru/catalog/teplyy_pol/nagrevatelnye_maty/nagrevatelnye_maty_grandeks_150_vt_kv_m/" TargetMode="External"/><Relationship Id="rId5" Type="http://schemas.openxmlformats.org/officeDocument/2006/relationships/hyperlink" Target="https://www.teploluxe.ru/bytovye_resheniya/elektricheskiy/nagrevatelnye-maty/product/teplolyuks-profimat-nagrevatelnyy-mat-dlya-teplogo-pola/" TargetMode="External"/><Relationship Id="rId15" Type="http://schemas.openxmlformats.org/officeDocument/2006/relationships/hyperlink" Target="https://grei-ka.ru/catalog/elektricheskiy_teplyy_pol_nagrevatelnye_maty/nagrevatelnye_maty_150_vtm2/" TargetMode="External"/><Relationship Id="rId10" Type="http://schemas.openxmlformats.org/officeDocument/2006/relationships/hyperlink" Target="https://eastec.ru/teplyy-pol/kabelnyj-teplyj-pol/komplekt-teplogo-pola-na-setke-eastec-ecm-1-0" TargetMode="External"/><Relationship Id="rId4" Type="http://schemas.openxmlformats.org/officeDocument/2006/relationships/hyperlink" Target="https://www.teploluxe.ru/bytovye_resheniya/elektricheskiy/nagrevatelnye-maty/product/teplolyuks-tropix-mnn-nagrevatelnyy-mat-dlya-teplogo-pola/" TargetMode="External"/><Relationship Id="rId9" Type="http://schemas.openxmlformats.org/officeDocument/2006/relationships/hyperlink" Target="https://spyheat.ru/maty-tyoplogo-pola-praktik-180-vt-m-bez-termostata/" TargetMode="External"/><Relationship Id="rId14" Type="http://schemas.openxmlformats.org/officeDocument/2006/relationships/hyperlink" Target="https://grandeks.ru/catalog/teplyy_pol/nagrevatelnye_maty/nagrevatelnye_maty_genesis_180_vt_kv_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P300"/>
  <sheetViews>
    <sheetView zoomScale="70" zoomScaleNormal="70" workbookViewId="0">
      <pane ySplit="1" topLeftCell="A261" activePane="bottomLeft" state="frozen"/>
      <selection pane="bottomLeft" activeCell="P2" sqref="P2:P300"/>
    </sheetView>
  </sheetViews>
  <sheetFormatPr defaultRowHeight="14.4" x14ac:dyDescent="0.3"/>
  <cols>
    <col min="1" max="1" width="26" bestFit="1" customWidth="1"/>
    <col min="2" max="2" width="24.77734375" customWidth="1"/>
    <col min="3" max="3" width="14.77734375" customWidth="1"/>
    <col min="4" max="4" width="80.109375" bestFit="1" customWidth="1"/>
    <col min="5" max="5" width="12.6640625" bestFit="1" customWidth="1"/>
    <col min="6" max="6" width="12.6640625" customWidth="1"/>
    <col min="7" max="7" width="10.21875" customWidth="1"/>
    <col min="8" max="9" width="16.5546875" customWidth="1"/>
    <col min="10" max="10" width="16.44140625" bestFit="1" customWidth="1"/>
    <col min="14" max="14" width="20.21875" bestFit="1" customWidth="1"/>
  </cols>
  <sheetData>
    <row r="1" spans="1:16" s="6" customFormat="1" ht="18" x14ac:dyDescent="0.35">
      <c r="A1" s="6" t="s">
        <v>46</v>
      </c>
      <c r="B1" s="6" t="s">
        <v>0</v>
      </c>
      <c r="C1" s="6" t="s">
        <v>1</v>
      </c>
      <c r="D1" s="6" t="s">
        <v>2</v>
      </c>
      <c r="E1" s="6" t="s">
        <v>50</v>
      </c>
      <c r="F1" s="6" t="s">
        <v>409</v>
      </c>
      <c r="G1" s="6" t="s">
        <v>3</v>
      </c>
      <c r="H1" s="6" t="s">
        <v>49</v>
      </c>
      <c r="I1" s="6" t="s">
        <v>97</v>
      </c>
      <c r="J1" s="6" t="s">
        <v>52</v>
      </c>
      <c r="K1" s="6" t="s">
        <v>53</v>
      </c>
      <c r="L1" s="6" t="s">
        <v>421</v>
      </c>
      <c r="M1" s="6" t="s">
        <v>413</v>
      </c>
      <c r="N1" s="6" t="s">
        <v>412</v>
      </c>
      <c r="O1" s="6" t="s">
        <v>415</v>
      </c>
      <c r="P1" s="6" t="s">
        <v>422</v>
      </c>
    </row>
    <row r="2" spans="1:16" x14ac:dyDescent="0.3">
      <c r="A2" t="s">
        <v>129</v>
      </c>
      <c r="B2" t="s">
        <v>95</v>
      </c>
      <c r="C2" t="s">
        <v>116</v>
      </c>
      <c r="D2" t="s">
        <v>104</v>
      </c>
      <c r="E2">
        <v>8</v>
      </c>
      <c r="F2">
        <f>VLOOKUP(E2,СТН!D:D,1,0)</f>
        <v>8</v>
      </c>
      <c r="G2">
        <v>1200</v>
      </c>
      <c r="H2">
        <v>150</v>
      </c>
      <c r="J2">
        <v>3868</v>
      </c>
      <c r="K2">
        <v>3868</v>
      </c>
      <c r="L2">
        <f>K2*0.4</f>
        <v>1547.2</v>
      </c>
      <c r="M2" t="str">
        <f>VLOOKUP(H2,'Категории мощности'!A:B,2,0)</f>
        <v>КМ</v>
      </c>
      <c r="N2" t="str">
        <f>VLOOKUP(M2&amp;F2,СТН!A:B,2,0)</f>
        <v>КМ-1200-8.010</v>
      </c>
      <c r="O2">
        <f>VLOOKUP(N2,СТН!B:E,4,0)</f>
        <v>8870</v>
      </c>
      <c r="P2">
        <f>O2*(1-0.62)</f>
        <v>3370.6</v>
      </c>
    </row>
    <row r="3" spans="1:16" x14ac:dyDescent="0.3">
      <c r="A3" t="s">
        <v>129</v>
      </c>
      <c r="B3" t="s">
        <v>95</v>
      </c>
      <c r="C3" t="s">
        <v>124</v>
      </c>
      <c r="D3" t="s">
        <v>110</v>
      </c>
      <c r="E3">
        <v>10</v>
      </c>
      <c r="F3">
        <f>VLOOKUP(E3,СТН!D:D,1,0)</f>
        <v>10</v>
      </c>
      <c r="G3">
        <v>1500</v>
      </c>
      <c r="H3">
        <v>150</v>
      </c>
      <c r="J3">
        <v>4335</v>
      </c>
      <c r="K3">
        <v>4335</v>
      </c>
      <c r="L3">
        <f t="shared" ref="L3:L66" si="0">K3*0.4</f>
        <v>1734</v>
      </c>
      <c r="M3" t="str">
        <f>VLOOKUP(H3,'Категории мощности'!A:B,2,0)</f>
        <v>КМ</v>
      </c>
      <c r="N3" t="str">
        <f>VLOOKUP(M3&amp;F3,СТН!A:B,2,0)</f>
        <v>КМ-1500-10.010</v>
      </c>
      <c r="O3">
        <f>VLOOKUP(N3,СТН!B:E,4,0)</f>
        <v>10500</v>
      </c>
      <c r="P3">
        <f t="shared" ref="P3:P66" si="1">O3*(1-0.62)</f>
        <v>3990</v>
      </c>
    </row>
    <row r="4" spans="1:16" x14ac:dyDescent="0.3">
      <c r="A4" t="s">
        <v>128</v>
      </c>
      <c r="B4" t="s">
        <v>95</v>
      </c>
      <c r="C4" t="s">
        <v>119</v>
      </c>
      <c r="D4" t="s">
        <v>105</v>
      </c>
      <c r="E4">
        <v>2</v>
      </c>
      <c r="F4">
        <f>VLOOKUP(E4,СТН!D:D,1,0)</f>
        <v>2</v>
      </c>
      <c r="G4">
        <v>300</v>
      </c>
      <c r="H4">
        <v>150</v>
      </c>
      <c r="J4">
        <v>3516</v>
      </c>
      <c r="K4">
        <v>3516</v>
      </c>
      <c r="L4">
        <f t="shared" si="0"/>
        <v>1406.4</v>
      </c>
      <c r="M4" t="str">
        <f>VLOOKUP(H4,'Категории мощности'!A:B,2,0)</f>
        <v>КМ</v>
      </c>
      <c r="N4" t="str">
        <f>VLOOKUP(M4&amp;F4,СТН!A:B,2,0)</f>
        <v>КМ-300-2.010</v>
      </c>
      <c r="O4">
        <f>VLOOKUP(N4,СТН!B:E,4,0)</f>
        <v>3380</v>
      </c>
      <c r="P4">
        <f t="shared" si="1"/>
        <v>1284.4000000000001</v>
      </c>
    </row>
    <row r="5" spans="1:16" x14ac:dyDescent="0.3">
      <c r="A5" t="s">
        <v>128</v>
      </c>
      <c r="B5" t="s">
        <v>95</v>
      </c>
      <c r="C5" t="s">
        <v>113</v>
      </c>
      <c r="D5" t="s">
        <v>101</v>
      </c>
      <c r="E5">
        <v>2.5</v>
      </c>
      <c r="F5">
        <f>VLOOKUP(E5,СТН!D:D,1,0)</f>
        <v>2.5</v>
      </c>
      <c r="G5">
        <v>375</v>
      </c>
      <c r="H5">
        <v>150</v>
      </c>
      <c r="J5">
        <v>4056</v>
      </c>
      <c r="K5">
        <v>4056</v>
      </c>
      <c r="L5">
        <f t="shared" si="0"/>
        <v>1622.4</v>
      </c>
      <c r="M5" t="str">
        <f>VLOOKUP(H5,'Категории мощности'!A:B,2,0)</f>
        <v>КМ</v>
      </c>
      <c r="N5" t="str">
        <f>VLOOKUP(M5&amp;F5,СТН!A:B,2,0)</f>
        <v>КМ-375-2,5.010</v>
      </c>
      <c r="O5">
        <f>VLOOKUP(N5,СТН!B:E,4,0)</f>
        <v>3890</v>
      </c>
      <c r="P5">
        <f t="shared" si="1"/>
        <v>1478.2</v>
      </c>
    </row>
    <row r="6" spans="1:16" x14ac:dyDescent="0.3">
      <c r="A6" t="s">
        <v>128</v>
      </c>
      <c r="B6" t="s">
        <v>95</v>
      </c>
      <c r="C6" t="s">
        <v>121</v>
      </c>
      <c r="D6" t="s">
        <v>107</v>
      </c>
      <c r="E6">
        <v>3</v>
      </c>
      <c r="F6">
        <f>VLOOKUP(E6,СТН!D:D,1,0)</f>
        <v>3</v>
      </c>
      <c r="G6">
        <v>450</v>
      </c>
      <c r="H6">
        <v>150</v>
      </c>
      <c r="J6">
        <v>4728</v>
      </c>
      <c r="K6">
        <v>4728</v>
      </c>
      <c r="L6">
        <f t="shared" si="0"/>
        <v>1891.2</v>
      </c>
      <c r="M6" t="str">
        <f>VLOOKUP(H6,'Категории мощности'!A:B,2,0)</f>
        <v>КМ</v>
      </c>
      <c r="N6" t="str">
        <f>VLOOKUP(M6&amp;F6,СТН!A:B,2,0)</f>
        <v>КМ-450-3.010</v>
      </c>
      <c r="O6">
        <f>VLOOKUP(N6,СТН!B:E,4,0)</f>
        <v>4540</v>
      </c>
      <c r="P6">
        <f t="shared" si="1"/>
        <v>1725.2</v>
      </c>
    </row>
    <row r="7" spans="1:16" x14ac:dyDescent="0.3">
      <c r="A7" t="s">
        <v>128</v>
      </c>
      <c r="B7" t="s">
        <v>95</v>
      </c>
      <c r="C7" t="s">
        <v>115</v>
      </c>
      <c r="D7" t="s">
        <v>103</v>
      </c>
      <c r="E7">
        <v>3.5</v>
      </c>
      <c r="F7">
        <f>VLOOKUP(E7,СТН!D:D,1,0)</f>
        <v>3.5</v>
      </c>
      <c r="G7">
        <v>525</v>
      </c>
      <c r="H7">
        <v>150</v>
      </c>
      <c r="J7">
        <v>5388</v>
      </c>
      <c r="K7">
        <v>5388</v>
      </c>
      <c r="L7">
        <f t="shared" si="0"/>
        <v>2155.2000000000003</v>
      </c>
      <c r="M7" t="str">
        <f>VLOOKUP(H7,'Категории мощности'!A:B,2,0)</f>
        <v>КМ</v>
      </c>
      <c r="N7" t="str">
        <f>VLOOKUP(M7&amp;F7,СТН!A:B,2,0)</f>
        <v>КМ-525-3,5.010</v>
      </c>
      <c r="O7">
        <f>VLOOKUP(N7,СТН!B:E,4,0)</f>
        <v>5175</v>
      </c>
      <c r="P7">
        <f t="shared" si="1"/>
        <v>1966.5</v>
      </c>
    </row>
    <row r="8" spans="1:16" x14ac:dyDescent="0.3">
      <c r="A8" t="s">
        <v>128</v>
      </c>
      <c r="B8" t="s">
        <v>95</v>
      </c>
      <c r="C8" t="s">
        <v>123</v>
      </c>
      <c r="D8" t="s">
        <v>109</v>
      </c>
      <c r="E8">
        <v>4</v>
      </c>
      <c r="F8">
        <f>VLOOKUP(E8,СТН!D:D,1,0)</f>
        <v>4</v>
      </c>
      <c r="G8">
        <v>600</v>
      </c>
      <c r="H8">
        <v>150</v>
      </c>
      <c r="J8">
        <v>6060</v>
      </c>
      <c r="K8">
        <v>6060</v>
      </c>
      <c r="L8">
        <f t="shared" si="0"/>
        <v>2424</v>
      </c>
      <c r="M8" t="str">
        <f>VLOOKUP(H8,'Категории мощности'!A:B,2,0)</f>
        <v>КМ</v>
      </c>
      <c r="N8" t="str">
        <f>VLOOKUP(M8&amp;F8,СТН!A:B,2,0)</f>
        <v>КМ-600-4.010</v>
      </c>
      <c r="O8">
        <f>VLOOKUP(N8,СТН!B:E,4,0)</f>
        <v>5495</v>
      </c>
      <c r="P8">
        <f t="shared" si="1"/>
        <v>2088.1</v>
      </c>
    </row>
    <row r="9" spans="1:16" x14ac:dyDescent="0.3">
      <c r="A9" t="s">
        <v>128</v>
      </c>
      <c r="B9" t="s">
        <v>95</v>
      </c>
      <c r="C9" t="s">
        <v>118</v>
      </c>
      <c r="D9" t="s">
        <v>100</v>
      </c>
      <c r="E9">
        <v>4.5</v>
      </c>
      <c r="F9">
        <f>VLOOKUP(E9,СТН!D:D,1,0)</f>
        <v>4.5</v>
      </c>
      <c r="G9">
        <v>675</v>
      </c>
      <c r="H9">
        <v>150</v>
      </c>
      <c r="J9">
        <v>6660</v>
      </c>
      <c r="K9">
        <v>6660</v>
      </c>
      <c r="L9">
        <f t="shared" si="0"/>
        <v>2664</v>
      </c>
      <c r="M9" t="str">
        <f>VLOOKUP(H9,'Категории мощности'!A:B,2,0)</f>
        <v>КМ</v>
      </c>
      <c r="N9" t="str">
        <f>VLOOKUP(M9&amp;F9,СТН!A:B,2,0)</f>
        <v>КМ-675-4,5.010</v>
      </c>
      <c r="O9">
        <f>VLOOKUP(N9,СТН!B:E,4,0)</f>
        <v>5825</v>
      </c>
      <c r="P9">
        <f t="shared" si="1"/>
        <v>2213.5</v>
      </c>
    </row>
    <row r="10" spans="1:16" x14ac:dyDescent="0.3">
      <c r="A10" t="s">
        <v>128</v>
      </c>
      <c r="B10" t="s">
        <v>95</v>
      </c>
      <c r="C10" t="s">
        <v>126</v>
      </c>
      <c r="D10" t="s">
        <v>112</v>
      </c>
      <c r="E10">
        <v>5</v>
      </c>
      <c r="F10">
        <f>VLOOKUP(E10,СТН!D:D,1,0)</f>
        <v>5</v>
      </c>
      <c r="G10">
        <v>750</v>
      </c>
      <c r="H10">
        <v>150</v>
      </c>
      <c r="J10">
        <v>7284</v>
      </c>
      <c r="K10">
        <v>7284</v>
      </c>
      <c r="L10">
        <f t="shared" si="0"/>
        <v>2913.6000000000004</v>
      </c>
      <c r="M10" t="str">
        <f>VLOOKUP(H10,'Категории мощности'!A:B,2,0)</f>
        <v>КМ</v>
      </c>
      <c r="N10" t="str">
        <f>VLOOKUP(M10&amp;F10,СТН!A:B,2,0)</f>
        <v>КМ-750-5.010</v>
      </c>
      <c r="O10">
        <f>VLOOKUP(N10,СТН!B:E,4,0)</f>
        <v>6740</v>
      </c>
      <c r="P10">
        <f t="shared" si="1"/>
        <v>2561.1999999999998</v>
      </c>
    </row>
    <row r="11" spans="1:16" x14ac:dyDescent="0.3">
      <c r="A11" t="s">
        <v>128</v>
      </c>
      <c r="B11" t="s">
        <v>95</v>
      </c>
      <c r="C11" t="s">
        <v>120</v>
      </c>
      <c r="D11" t="s">
        <v>106</v>
      </c>
      <c r="E11">
        <v>6</v>
      </c>
      <c r="F11">
        <f>VLOOKUP(E11,СТН!D:D,1,0)</f>
        <v>6</v>
      </c>
      <c r="G11">
        <v>900</v>
      </c>
      <c r="H11">
        <v>150</v>
      </c>
      <c r="J11">
        <v>8352</v>
      </c>
      <c r="K11">
        <v>8352</v>
      </c>
      <c r="L11">
        <f t="shared" si="0"/>
        <v>3340.8</v>
      </c>
      <c r="M11" t="str">
        <f>VLOOKUP(H11,'Категории мощности'!A:B,2,0)</f>
        <v>КМ</v>
      </c>
      <c r="N11" t="str">
        <f>VLOOKUP(M11&amp;F11,СТН!A:B,2,0)</f>
        <v>КМ-900-6.010</v>
      </c>
      <c r="O11">
        <f>VLOOKUP(N11,СТН!B:E,4,0)</f>
        <v>7365</v>
      </c>
      <c r="P11">
        <f t="shared" si="1"/>
        <v>2798.7</v>
      </c>
    </row>
    <row r="12" spans="1:16" x14ac:dyDescent="0.3">
      <c r="A12" t="s">
        <v>128</v>
      </c>
      <c r="B12" t="s">
        <v>95</v>
      </c>
      <c r="C12" t="s">
        <v>114</v>
      </c>
      <c r="D12" t="s">
        <v>102</v>
      </c>
      <c r="E12">
        <v>7</v>
      </c>
      <c r="F12">
        <f>VLOOKUP(E12,СТН!D:D,1,0)</f>
        <v>7</v>
      </c>
      <c r="G12">
        <v>1050</v>
      </c>
      <c r="H12">
        <v>150</v>
      </c>
      <c r="J12">
        <v>9228</v>
      </c>
      <c r="K12">
        <v>9228</v>
      </c>
      <c r="L12">
        <f t="shared" si="0"/>
        <v>3691.2000000000003</v>
      </c>
      <c r="M12" t="str">
        <f>VLOOKUP(H12,'Категории мощности'!A:B,2,0)</f>
        <v>КМ</v>
      </c>
      <c r="N12" t="str">
        <f>VLOOKUP(M12&amp;F12,СТН!A:B,2,0)</f>
        <v>КМ-1050-7.010</v>
      </c>
      <c r="O12">
        <f>VLOOKUP(N12,СТН!B:E,4,0)</f>
        <v>8020</v>
      </c>
      <c r="P12">
        <f t="shared" si="1"/>
        <v>3047.6</v>
      </c>
    </row>
    <row r="13" spans="1:16" x14ac:dyDescent="0.3">
      <c r="A13" t="s">
        <v>128</v>
      </c>
      <c r="B13" t="s">
        <v>95</v>
      </c>
      <c r="C13" t="s">
        <v>122</v>
      </c>
      <c r="D13" t="s">
        <v>108</v>
      </c>
      <c r="E13">
        <v>8</v>
      </c>
      <c r="F13">
        <f>VLOOKUP(E13,СТН!D:D,1,0)</f>
        <v>8</v>
      </c>
      <c r="G13">
        <v>1200</v>
      </c>
      <c r="H13">
        <v>150</v>
      </c>
      <c r="J13">
        <v>10464</v>
      </c>
      <c r="K13">
        <v>10464</v>
      </c>
      <c r="L13">
        <f t="shared" si="0"/>
        <v>4185.6000000000004</v>
      </c>
      <c r="M13" t="str">
        <f>VLOOKUP(H13,'Категории мощности'!A:B,2,0)</f>
        <v>КМ</v>
      </c>
      <c r="N13" t="str">
        <f>VLOOKUP(M13&amp;F13,СТН!A:B,2,0)</f>
        <v>КМ-1200-8.010</v>
      </c>
      <c r="O13">
        <f>VLOOKUP(N13,СТН!B:E,4,0)</f>
        <v>8870</v>
      </c>
      <c r="P13">
        <f t="shared" si="1"/>
        <v>3370.6</v>
      </c>
    </row>
    <row r="14" spans="1:16" x14ac:dyDescent="0.3">
      <c r="A14" t="s">
        <v>128</v>
      </c>
      <c r="B14" t="s">
        <v>95</v>
      </c>
      <c r="C14" t="s">
        <v>117</v>
      </c>
      <c r="D14" t="s">
        <v>99</v>
      </c>
      <c r="E14">
        <v>10</v>
      </c>
      <c r="F14">
        <f>VLOOKUP(E14,СТН!D:D,1,0)</f>
        <v>10</v>
      </c>
      <c r="G14">
        <v>1500</v>
      </c>
      <c r="H14">
        <v>150</v>
      </c>
      <c r="J14">
        <v>10932</v>
      </c>
      <c r="K14">
        <v>10932</v>
      </c>
      <c r="L14">
        <f t="shared" si="0"/>
        <v>4372.8</v>
      </c>
      <c r="M14" t="str">
        <f>VLOOKUP(H14,'Категории мощности'!A:B,2,0)</f>
        <v>КМ</v>
      </c>
      <c r="N14" t="str">
        <f>VLOOKUP(M14&amp;F14,СТН!A:B,2,0)</f>
        <v>КМ-1500-10.010</v>
      </c>
      <c r="O14">
        <f>VLOOKUP(N14,СТН!B:E,4,0)</f>
        <v>10500</v>
      </c>
      <c r="P14">
        <f t="shared" si="1"/>
        <v>3990</v>
      </c>
    </row>
    <row r="15" spans="1:16" x14ac:dyDescent="0.3">
      <c r="A15" t="s">
        <v>128</v>
      </c>
      <c r="B15" t="s">
        <v>95</v>
      </c>
      <c r="C15" t="s">
        <v>125</v>
      </c>
      <c r="D15" t="s">
        <v>111</v>
      </c>
      <c r="E15">
        <v>12</v>
      </c>
      <c r="F15">
        <f>VLOOKUP(E15,СТН!D:D,1,0)</f>
        <v>12</v>
      </c>
      <c r="G15">
        <v>1800</v>
      </c>
      <c r="H15">
        <v>150</v>
      </c>
      <c r="J15">
        <v>12708</v>
      </c>
      <c r="K15">
        <v>12708</v>
      </c>
      <c r="L15">
        <f t="shared" si="0"/>
        <v>5083.2000000000007</v>
      </c>
      <c r="M15" t="str">
        <f>VLOOKUP(H15,'Категории мощности'!A:B,2,0)</f>
        <v>КМ</v>
      </c>
      <c r="N15" t="str">
        <f>VLOOKUP(M15&amp;F15,СТН!A:B,2,0)</f>
        <v>КМ-1800-12.010</v>
      </c>
      <c r="O15">
        <f>VLOOKUP(N15,СТН!B:E,4,0)</f>
        <v>12210</v>
      </c>
      <c r="P15">
        <f t="shared" si="1"/>
        <v>4639.8</v>
      </c>
    </row>
    <row r="16" spans="1:16" x14ac:dyDescent="0.3">
      <c r="A16" t="s">
        <v>6</v>
      </c>
      <c r="B16" t="s">
        <v>95</v>
      </c>
      <c r="C16" s="1" t="s">
        <v>75</v>
      </c>
      <c r="D16" t="s">
        <v>54</v>
      </c>
      <c r="E16">
        <v>0.5</v>
      </c>
      <c r="F16">
        <f>VLOOKUP(E16,СТН!D:D,1,0)</f>
        <v>0.5</v>
      </c>
      <c r="G16">
        <v>80</v>
      </c>
      <c r="H16">
        <v>160</v>
      </c>
      <c r="J16">
        <v>2928</v>
      </c>
      <c r="K16">
        <v>2928</v>
      </c>
      <c r="L16">
        <f t="shared" si="0"/>
        <v>1171.2</v>
      </c>
      <c r="M16" t="str">
        <f>VLOOKUP(H16,'Категории мощности'!A:B,2,0)</f>
        <v>КМ</v>
      </c>
      <c r="N16" t="str">
        <f>VLOOKUP(M16&amp;F16,СТН!A:B,2,0)</f>
        <v>КМ-75-0,5.010</v>
      </c>
      <c r="O16">
        <f>VLOOKUP(N16,СТН!B:E,4,0)</f>
        <v>1945</v>
      </c>
      <c r="P16">
        <f t="shared" si="1"/>
        <v>739.1</v>
      </c>
    </row>
    <row r="17" spans="1:16" x14ac:dyDescent="0.3">
      <c r="A17" t="s">
        <v>6</v>
      </c>
      <c r="B17" t="s">
        <v>95</v>
      </c>
      <c r="C17" s="1" t="s">
        <v>80</v>
      </c>
      <c r="D17" t="s">
        <v>59</v>
      </c>
      <c r="E17">
        <v>1</v>
      </c>
      <c r="F17">
        <f>VLOOKUP(E17,СТН!D:D,1,0)</f>
        <v>1</v>
      </c>
      <c r="G17">
        <v>160</v>
      </c>
      <c r="H17">
        <v>160</v>
      </c>
      <c r="J17">
        <v>3486</v>
      </c>
      <c r="K17">
        <v>3486</v>
      </c>
      <c r="L17">
        <f t="shared" si="0"/>
        <v>1394.4</v>
      </c>
      <c r="M17" t="str">
        <f>VLOOKUP(H17,'Категории мощности'!A:B,2,0)</f>
        <v>КМ</v>
      </c>
      <c r="N17" t="str">
        <f>VLOOKUP(M17&amp;F17,СТН!A:B,2,0)</f>
        <v>КМ-150-1.010</v>
      </c>
      <c r="O17">
        <f>VLOOKUP(N17,СТН!B:E,4,0)</f>
        <v>2260</v>
      </c>
      <c r="P17">
        <f t="shared" si="1"/>
        <v>858.8</v>
      </c>
    </row>
    <row r="18" spans="1:16" x14ac:dyDescent="0.3">
      <c r="A18" t="s">
        <v>6</v>
      </c>
      <c r="B18" t="s">
        <v>95</v>
      </c>
      <c r="C18" s="1" t="s">
        <v>74</v>
      </c>
      <c r="D18" t="s">
        <v>51</v>
      </c>
      <c r="E18">
        <v>1.5</v>
      </c>
      <c r="F18">
        <f>VLOOKUP(E18,СТН!D:D,1,0)</f>
        <v>1.5</v>
      </c>
      <c r="G18">
        <v>240</v>
      </c>
      <c r="H18">
        <v>160</v>
      </c>
      <c r="J18">
        <v>4024</v>
      </c>
      <c r="K18">
        <v>4024</v>
      </c>
      <c r="L18">
        <f t="shared" si="0"/>
        <v>1609.6000000000001</v>
      </c>
      <c r="M18" t="str">
        <f>VLOOKUP(H18,'Категории мощности'!A:B,2,0)</f>
        <v>КМ</v>
      </c>
      <c r="N18" t="str">
        <f>VLOOKUP(M18&amp;F18,СТН!A:B,2,0)</f>
        <v>КМ-225-1,5.010</v>
      </c>
      <c r="O18">
        <f>VLOOKUP(N18,СТН!B:E,4,0)</f>
        <v>2800</v>
      </c>
      <c r="P18">
        <f t="shared" si="1"/>
        <v>1064</v>
      </c>
    </row>
    <row r="19" spans="1:16" x14ac:dyDescent="0.3">
      <c r="A19" t="s">
        <v>6</v>
      </c>
      <c r="B19" t="s">
        <v>95</v>
      </c>
      <c r="C19" t="s">
        <v>48</v>
      </c>
      <c r="D19" t="s">
        <v>47</v>
      </c>
      <c r="E19">
        <v>2</v>
      </c>
      <c r="F19">
        <f>VLOOKUP(E19,СТН!D:D,1,0)</f>
        <v>2</v>
      </c>
      <c r="G19">
        <v>320</v>
      </c>
      <c r="H19">
        <v>160</v>
      </c>
      <c r="J19">
        <v>4582</v>
      </c>
      <c r="K19">
        <v>4582</v>
      </c>
      <c r="L19">
        <f t="shared" si="0"/>
        <v>1832.8000000000002</v>
      </c>
      <c r="M19" t="str">
        <f>VLOOKUP(H19,'Категории мощности'!A:B,2,0)</f>
        <v>КМ</v>
      </c>
      <c r="N19" t="str">
        <f>VLOOKUP(M19&amp;F19,СТН!A:B,2,0)</f>
        <v>КМ-300-2.010</v>
      </c>
      <c r="O19">
        <f>VLOOKUP(N19,СТН!B:E,4,0)</f>
        <v>3380</v>
      </c>
      <c r="P19">
        <f t="shared" si="1"/>
        <v>1284.4000000000001</v>
      </c>
    </row>
    <row r="20" spans="1:16" x14ac:dyDescent="0.3">
      <c r="A20" t="s">
        <v>6</v>
      </c>
      <c r="B20" t="s">
        <v>95</v>
      </c>
      <c r="C20" s="1" t="s">
        <v>87</v>
      </c>
      <c r="D20" t="s">
        <v>66</v>
      </c>
      <c r="E20">
        <v>2.5</v>
      </c>
      <c r="F20">
        <f>VLOOKUP(E20,СТН!D:D,1,0)</f>
        <v>2.5</v>
      </c>
      <c r="G20">
        <v>400</v>
      </c>
      <c r="H20">
        <v>160</v>
      </c>
      <c r="J20">
        <v>5358</v>
      </c>
      <c r="K20">
        <v>5358</v>
      </c>
      <c r="L20">
        <f t="shared" si="0"/>
        <v>2143.2000000000003</v>
      </c>
      <c r="M20" t="str">
        <f>VLOOKUP(H20,'Категории мощности'!A:B,2,0)</f>
        <v>КМ</v>
      </c>
      <c r="N20" t="str">
        <f>VLOOKUP(M20&amp;F20,СТН!A:B,2,0)</f>
        <v>КМ-375-2,5.010</v>
      </c>
      <c r="O20">
        <f>VLOOKUP(N20,СТН!B:E,4,0)</f>
        <v>3890</v>
      </c>
      <c r="P20">
        <f t="shared" si="1"/>
        <v>1478.2</v>
      </c>
    </row>
    <row r="21" spans="1:16" x14ac:dyDescent="0.3">
      <c r="A21" t="s">
        <v>6</v>
      </c>
      <c r="B21" t="s">
        <v>95</v>
      </c>
      <c r="C21" s="1" t="s">
        <v>77</v>
      </c>
      <c r="D21" t="s">
        <v>56</v>
      </c>
      <c r="E21">
        <v>3</v>
      </c>
      <c r="F21">
        <f>VLOOKUP(E21,СТН!D:D,1,0)</f>
        <v>3</v>
      </c>
      <c r="G21">
        <v>480</v>
      </c>
      <c r="H21">
        <v>160</v>
      </c>
      <c r="J21">
        <v>5936</v>
      </c>
      <c r="K21">
        <v>5936</v>
      </c>
      <c r="L21">
        <f t="shared" si="0"/>
        <v>2374.4</v>
      </c>
      <c r="M21" t="str">
        <f>VLOOKUP(H21,'Категории мощности'!A:B,2,0)</f>
        <v>КМ</v>
      </c>
      <c r="N21" t="str">
        <f>VLOOKUP(M21&amp;F21,СТН!A:B,2,0)</f>
        <v>КМ-450-3.010</v>
      </c>
      <c r="O21">
        <f>VLOOKUP(N21,СТН!B:E,4,0)</f>
        <v>4540</v>
      </c>
      <c r="P21">
        <f t="shared" si="1"/>
        <v>1725.2</v>
      </c>
    </row>
    <row r="22" spans="1:16" x14ac:dyDescent="0.3">
      <c r="A22" t="s">
        <v>6</v>
      </c>
      <c r="B22" t="s">
        <v>95</v>
      </c>
      <c r="C22" s="1" t="s">
        <v>79</v>
      </c>
      <c r="D22" t="s">
        <v>58</v>
      </c>
      <c r="E22">
        <v>3.5</v>
      </c>
      <c r="F22">
        <f>VLOOKUP(E22,СТН!D:D,1,0)</f>
        <v>3.5</v>
      </c>
      <c r="G22">
        <v>560</v>
      </c>
      <c r="H22">
        <v>160</v>
      </c>
      <c r="J22">
        <v>6544</v>
      </c>
      <c r="K22">
        <v>6544</v>
      </c>
      <c r="L22">
        <f t="shared" si="0"/>
        <v>2617.6000000000004</v>
      </c>
      <c r="M22" t="str">
        <f>VLOOKUP(H22,'Категории мощности'!A:B,2,0)</f>
        <v>КМ</v>
      </c>
      <c r="N22" t="str">
        <f>VLOOKUP(M22&amp;F22,СТН!A:B,2,0)</f>
        <v>КМ-525-3,5.010</v>
      </c>
      <c r="O22">
        <f>VLOOKUP(N22,СТН!B:E,4,0)</f>
        <v>5175</v>
      </c>
      <c r="P22">
        <f t="shared" si="1"/>
        <v>1966.5</v>
      </c>
    </row>
    <row r="23" spans="1:16" x14ac:dyDescent="0.3">
      <c r="A23" t="s">
        <v>6</v>
      </c>
      <c r="B23" t="s">
        <v>95</v>
      </c>
      <c r="C23" s="1" t="s">
        <v>85</v>
      </c>
      <c r="D23" t="s">
        <v>64</v>
      </c>
      <c r="E23">
        <v>4</v>
      </c>
      <c r="F23">
        <f>VLOOKUP(E23,СТН!D:D,1,0)</f>
        <v>4</v>
      </c>
      <c r="G23">
        <v>640</v>
      </c>
      <c r="H23">
        <v>160</v>
      </c>
      <c r="J23">
        <v>6922</v>
      </c>
      <c r="K23">
        <v>6922</v>
      </c>
      <c r="L23">
        <f t="shared" si="0"/>
        <v>2768.8</v>
      </c>
      <c r="M23" t="str">
        <f>VLOOKUP(H23,'Категории мощности'!A:B,2,0)</f>
        <v>КМ</v>
      </c>
      <c r="N23" t="str">
        <f>VLOOKUP(M23&amp;F23,СТН!A:B,2,0)</f>
        <v>КМ-600-4.010</v>
      </c>
      <c r="O23">
        <f>VLOOKUP(N23,СТН!B:E,4,0)</f>
        <v>5495</v>
      </c>
      <c r="P23">
        <f t="shared" si="1"/>
        <v>2088.1</v>
      </c>
    </row>
    <row r="24" spans="1:16" x14ac:dyDescent="0.3">
      <c r="A24" t="s">
        <v>6</v>
      </c>
      <c r="B24" t="s">
        <v>95</v>
      </c>
      <c r="C24" s="1" t="s">
        <v>81</v>
      </c>
      <c r="D24" t="s">
        <v>60</v>
      </c>
      <c r="E24">
        <v>4.5</v>
      </c>
      <c r="F24">
        <f>VLOOKUP(E24,СТН!D:D,1,0)</f>
        <v>4.5</v>
      </c>
      <c r="G24">
        <v>720</v>
      </c>
      <c r="H24">
        <v>160</v>
      </c>
      <c r="J24">
        <v>7311</v>
      </c>
      <c r="K24">
        <v>7311</v>
      </c>
      <c r="L24">
        <f t="shared" si="0"/>
        <v>2924.4</v>
      </c>
      <c r="M24" t="str">
        <f>VLOOKUP(H24,'Категории мощности'!A:B,2,0)</f>
        <v>КМ</v>
      </c>
      <c r="N24" t="str">
        <f>VLOOKUP(M24&amp;F24,СТН!A:B,2,0)</f>
        <v>КМ-675-4,5.010</v>
      </c>
      <c r="O24">
        <f>VLOOKUP(N24,СТН!B:E,4,0)</f>
        <v>5825</v>
      </c>
      <c r="P24">
        <f t="shared" si="1"/>
        <v>2213.5</v>
      </c>
    </row>
    <row r="25" spans="1:16" x14ac:dyDescent="0.3">
      <c r="A25" t="s">
        <v>6</v>
      </c>
      <c r="B25" t="s">
        <v>95</v>
      </c>
      <c r="C25" s="1" t="s">
        <v>76</v>
      </c>
      <c r="D25" t="s">
        <v>55</v>
      </c>
      <c r="E25">
        <v>5</v>
      </c>
      <c r="F25">
        <f>VLOOKUP(E25,СТН!D:D,1,0)</f>
        <v>5</v>
      </c>
      <c r="G25">
        <v>800</v>
      </c>
      <c r="H25">
        <v>160</v>
      </c>
      <c r="J25">
        <v>7759</v>
      </c>
      <c r="K25">
        <v>7759</v>
      </c>
      <c r="L25">
        <f t="shared" si="0"/>
        <v>3103.6000000000004</v>
      </c>
      <c r="M25" t="str">
        <f>VLOOKUP(H25,'Категории мощности'!A:B,2,0)</f>
        <v>КМ</v>
      </c>
      <c r="N25" t="str">
        <f>VLOOKUP(M25&amp;F25,СТН!A:B,2,0)</f>
        <v>КМ-750-5.010</v>
      </c>
      <c r="O25">
        <f>VLOOKUP(N25,СТН!B:E,4,0)</f>
        <v>6740</v>
      </c>
      <c r="P25">
        <f t="shared" si="1"/>
        <v>2561.1999999999998</v>
      </c>
    </row>
    <row r="26" spans="1:16" x14ac:dyDescent="0.3">
      <c r="A26" t="s">
        <v>6</v>
      </c>
      <c r="B26" t="s">
        <v>95</v>
      </c>
      <c r="C26" s="1" t="s">
        <v>83</v>
      </c>
      <c r="D26" t="s">
        <v>62</v>
      </c>
      <c r="E26">
        <v>6</v>
      </c>
      <c r="F26">
        <f>VLOOKUP(E26,СТН!D:D,1,0)</f>
        <v>6</v>
      </c>
      <c r="G26">
        <v>960</v>
      </c>
      <c r="H26">
        <v>160</v>
      </c>
      <c r="J26">
        <v>9014</v>
      </c>
      <c r="K26">
        <v>9014</v>
      </c>
      <c r="L26">
        <f t="shared" si="0"/>
        <v>3605.6000000000004</v>
      </c>
      <c r="M26" t="str">
        <f>VLOOKUP(H26,'Категории мощности'!A:B,2,0)</f>
        <v>КМ</v>
      </c>
      <c r="N26" t="str">
        <f>VLOOKUP(M26&amp;F26,СТН!A:B,2,0)</f>
        <v>КМ-900-6.010</v>
      </c>
      <c r="O26">
        <f>VLOOKUP(N26,СТН!B:E,4,0)</f>
        <v>7365</v>
      </c>
      <c r="P26">
        <f t="shared" si="1"/>
        <v>2798.7</v>
      </c>
    </row>
    <row r="27" spans="1:16" x14ac:dyDescent="0.3">
      <c r="A27" t="s">
        <v>6</v>
      </c>
      <c r="B27" t="s">
        <v>95</v>
      </c>
      <c r="C27" s="1" t="s">
        <v>78</v>
      </c>
      <c r="D27" t="s">
        <v>57</v>
      </c>
      <c r="E27">
        <v>7</v>
      </c>
      <c r="F27">
        <f>VLOOKUP(E27,СТН!D:D,1,0)</f>
        <v>7</v>
      </c>
      <c r="G27">
        <v>1120</v>
      </c>
      <c r="H27">
        <v>160</v>
      </c>
      <c r="J27">
        <v>10179</v>
      </c>
      <c r="K27">
        <v>10179</v>
      </c>
      <c r="L27">
        <f t="shared" si="0"/>
        <v>4071.6000000000004</v>
      </c>
      <c r="M27" t="str">
        <f>VLOOKUP(H27,'Категории мощности'!A:B,2,0)</f>
        <v>КМ</v>
      </c>
      <c r="N27" t="str">
        <f>VLOOKUP(M27&amp;F27,СТН!A:B,2,0)</f>
        <v>КМ-1050-7.010</v>
      </c>
      <c r="O27">
        <f>VLOOKUP(N27,СТН!B:E,4,0)</f>
        <v>8020</v>
      </c>
      <c r="P27">
        <f t="shared" si="1"/>
        <v>3047.6</v>
      </c>
    </row>
    <row r="28" spans="1:16" x14ac:dyDescent="0.3">
      <c r="A28" t="s">
        <v>6</v>
      </c>
      <c r="B28" t="s">
        <v>95</v>
      </c>
      <c r="C28" s="1" t="s">
        <v>84</v>
      </c>
      <c r="D28" t="s">
        <v>63</v>
      </c>
      <c r="E28">
        <v>8</v>
      </c>
      <c r="F28">
        <f>VLOOKUP(E28,СТН!D:D,1,0)</f>
        <v>8</v>
      </c>
      <c r="G28">
        <v>1280</v>
      </c>
      <c r="H28">
        <v>160</v>
      </c>
      <c r="J28">
        <v>11245</v>
      </c>
      <c r="K28">
        <v>11245</v>
      </c>
      <c r="L28">
        <f t="shared" si="0"/>
        <v>4498</v>
      </c>
      <c r="M28" t="str">
        <f>VLOOKUP(H28,'Категории мощности'!A:B,2,0)</f>
        <v>КМ</v>
      </c>
      <c r="N28" t="str">
        <f>VLOOKUP(M28&amp;F28,СТН!A:B,2,0)</f>
        <v>КМ-1200-8.010</v>
      </c>
      <c r="O28">
        <f>VLOOKUP(N28,СТН!B:E,4,0)</f>
        <v>8870</v>
      </c>
      <c r="P28">
        <f t="shared" si="1"/>
        <v>3370.6</v>
      </c>
    </row>
    <row r="29" spans="1:16" x14ac:dyDescent="0.3">
      <c r="A29" t="s">
        <v>6</v>
      </c>
      <c r="B29" t="s">
        <v>95</v>
      </c>
      <c r="C29" s="1" t="s">
        <v>89</v>
      </c>
      <c r="D29" t="s">
        <v>68</v>
      </c>
      <c r="E29">
        <v>10</v>
      </c>
      <c r="F29">
        <f>VLOOKUP(E29,СТН!D:D,1,0)</f>
        <v>10</v>
      </c>
      <c r="G29">
        <v>1600</v>
      </c>
      <c r="H29">
        <v>160</v>
      </c>
      <c r="J29">
        <v>12988</v>
      </c>
      <c r="K29">
        <v>12988</v>
      </c>
      <c r="L29">
        <f t="shared" si="0"/>
        <v>5195.2000000000007</v>
      </c>
      <c r="M29" t="str">
        <f>VLOOKUP(H29,'Категории мощности'!A:B,2,0)</f>
        <v>КМ</v>
      </c>
      <c r="N29" t="str">
        <f>VLOOKUP(M29&amp;F29,СТН!A:B,2,0)</f>
        <v>КМ-1500-10.010</v>
      </c>
      <c r="O29">
        <f>VLOOKUP(N29,СТН!B:E,4,0)</f>
        <v>10500</v>
      </c>
      <c r="P29">
        <f t="shared" si="1"/>
        <v>3990</v>
      </c>
    </row>
    <row r="30" spans="1:16" x14ac:dyDescent="0.3">
      <c r="A30" t="s">
        <v>6</v>
      </c>
      <c r="B30" t="s">
        <v>95</v>
      </c>
      <c r="C30" s="1" t="s">
        <v>86</v>
      </c>
      <c r="D30" t="s">
        <v>65</v>
      </c>
      <c r="E30">
        <v>12</v>
      </c>
      <c r="F30">
        <f>VLOOKUP(E30,СТН!D:D,1,0)</f>
        <v>12</v>
      </c>
      <c r="G30">
        <v>1920</v>
      </c>
      <c r="H30">
        <v>160</v>
      </c>
      <c r="J30">
        <v>14163</v>
      </c>
      <c r="K30">
        <v>14163</v>
      </c>
      <c r="L30">
        <f t="shared" si="0"/>
        <v>5665.2000000000007</v>
      </c>
      <c r="M30" t="str">
        <f>VLOOKUP(H30,'Категории мощности'!A:B,2,0)</f>
        <v>КМ</v>
      </c>
      <c r="N30" t="str">
        <f>VLOOKUP(M30&amp;F30,СТН!A:B,2,0)</f>
        <v>КМ-1800-12.010</v>
      </c>
      <c r="O30">
        <f>VLOOKUP(N30,СТН!B:E,4,0)</f>
        <v>12210</v>
      </c>
      <c r="P30">
        <f t="shared" si="1"/>
        <v>4639.8</v>
      </c>
    </row>
    <row r="31" spans="1:16" x14ac:dyDescent="0.3">
      <c r="A31" t="s">
        <v>6</v>
      </c>
      <c r="B31" t="s">
        <v>95</v>
      </c>
      <c r="C31" s="1" t="s">
        <v>82</v>
      </c>
      <c r="D31" t="s">
        <v>61</v>
      </c>
      <c r="E31">
        <v>14</v>
      </c>
      <c r="F31">
        <f>VLOOKUP(E31,СТН!D:D,1,0)</f>
        <v>14</v>
      </c>
      <c r="G31">
        <v>2240</v>
      </c>
      <c r="H31">
        <v>160</v>
      </c>
      <c r="J31">
        <v>15488</v>
      </c>
      <c r="K31">
        <v>15488</v>
      </c>
      <c r="L31">
        <f t="shared" si="0"/>
        <v>6195.2000000000007</v>
      </c>
      <c r="M31" t="str">
        <f>VLOOKUP(H31,'Категории мощности'!A:B,2,0)</f>
        <v>КМ</v>
      </c>
      <c r="N31" t="str">
        <f>VLOOKUP(M31&amp;F31,СТН!A:B,2,0)</f>
        <v>КМ-2100-14.010</v>
      </c>
      <c r="O31">
        <f>VLOOKUP(N31,СТН!B:E,4,0)</f>
        <v>14635</v>
      </c>
      <c r="P31">
        <f t="shared" si="1"/>
        <v>5561.3</v>
      </c>
    </row>
    <row r="32" spans="1:16" x14ac:dyDescent="0.3">
      <c r="A32" t="s">
        <v>127</v>
      </c>
      <c r="B32" t="s">
        <v>95</v>
      </c>
      <c r="C32" s="1" t="s">
        <v>94</v>
      </c>
      <c r="D32" t="s">
        <v>73</v>
      </c>
      <c r="E32">
        <v>1</v>
      </c>
      <c r="F32">
        <f>VLOOKUP(E32,СТН!D:D,1,0)</f>
        <v>1</v>
      </c>
      <c r="G32">
        <v>160</v>
      </c>
      <c r="H32">
        <v>160</v>
      </c>
      <c r="I32" t="s">
        <v>98</v>
      </c>
      <c r="J32">
        <v>3836</v>
      </c>
      <c r="K32">
        <v>3836</v>
      </c>
      <c r="L32">
        <f t="shared" si="0"/>
        <v>1534.4</v>
      </c>
      <c r="M32" t="str">
        <f>VLOOKUP(H32,'Категории мощности'!A:B,2,0)</f>
        <v>КМ</v>
      </c>
      <c r="N32" t="str">
        <f>VLOOKUP(M32&amp;F32,СТН!A:B,2,0)</f>
        <v>КМ-150-1.010</v>
      </c>
      <c r="O32">
        <f>VLOOKUP(N32,СТН!B:E,4,0)</f>
        <v>2260</v>
      </c>
      <c r="P32">
        <f t="shared" si="1"/>
        <v>858.8</v>
      </c>
    </row>
    <row r="33" spans="1:16" x14ac:dyDescent="0.3">
      <c r="A33" t="s">
        <v>127</v>
      </c>
      <c r="B33" t="s">
        <v>95</v>
      </c>
      <c r="C33" s="1" t="s">
        <v>90</v>
      </c>
      <c r="D33" t="s">
        <v>69</v>
      </c>
      <c r="E33">
        <v>2</v>
      </c>
      <c r="F33">
        <f>VLOOKUP(E33,СТН!D:D,1,0)</f>
        <v>2</v>
      </c>
      <c r="G33">
        <v>320</v>
      </c>
      <c r="H33">
        <v>160</v>
      </c>
      <c r="I33" t="s">
        <v>98</v>
      </c>
      <c r="J33">
        <v>4932</v>
      </c>
      <c r="K33">
        <v>4932</v>
      </c>
      <c r="L33">
        <f t="shared" si="0"/>
        <v>1972.8000000000002</v>
      </c>
      <c r="M33" t="str">
        <f>VLOOKUP(H33,'Категории мощности'!A:B,2,0)</f>
        <v>КМ</v>
      </c>
      <c r="N33" t="str">
        <f>VLOOKUP(M33&amp;F33,СТН!A:B,2,0)</f>
        <v>КМ-300-2.010</v>
      </c>
      <c r="O33">
        <f>VLOOKUP(N33,СТН!B:E,4,0)</f>
        <v>3380</v>
      </c>
      <c r="P33">
        <f t="shared" si="1"/>
        <v>1284.4000000000001</v>
      </c>
    </row>
    <row r="34" spans="1:16" x14ac:dyDescent="0.3">
      <c r="A34" t="s">
        <v>127</v>
      </c>
      <c r="B34" t="s">
        <v>95</v>
      </c>
      <c r="C34" s="1" t="s">
        <v>93</v>
      </c>
      <c r="D34" t="s">
        <v>72</v>
      </c>
      <c r="E34">
        <v>3</v>
      </c>
      <c r="F34">
        <f>VLOOKUP(E34,СТН!D:D,1,0)</f>
        <v>3</v>
      </c>
      <c r="G34">
        <v>480</v>
      </c>
      <c r="H34">
        <v>160</v>
      </c>
      <c r="I34" t="s">
        <v>98</v>
      </c>
      <c r="J34">
        <v>6286</v>
      </c>
      <c r="K34">
        <v>6286</v>
      </c>
      <c r="L34">
        <f t="shared" si="0"/>
        <v>2514.4</v>
      </c>
      <c r="M34" t="str">
        <f>VLOOKUP(H34,'Категории мощности'!A:B,2,0)</f>
        <v>КМ</v>
      </c>
      <c r="N34" t="str">
        <f>VLOOKUP(M34&amp;F34,СТН!A:B,2,0)</f>
        <v>КМ-450-3.010</v>
      </c>
      <c r="O34">
        <f>VLOOKUP(N34,СТН!B:E,4,0)</f>
        <v>4540</v>
      </c>
      <c r="P34">
        <f t="shared" si="1"/>
        <v>1725.2</v>
      </c>
    </row>
    <row r="35" spans="1:16" x14ac:dyDescent="0.3">
      <c r="A35" t="s">
        <v>127</v>
      </c>
      <c r="B35" t="s">
        <v>95</v>
      </c>
      <c r="C35" s="1" t="s">
        <v>91</v>
      </c>
      <c r="D35" t="s">
        <v>70</v>
      </c>
      <c r="E35">
        <v>4</v>
      </c>
      <c r="F35">
        <f>VLOOKUP(E35,СТН!D:D,1,0)</f>
        <v>4</v>
      </c>
      <c r="G35">
        <v>640</v>
      </c>
      <c r="H35">
        <v>160</v>
      </c>
      <c r="I35" t="s">
        <v>98</v>
      </c>
      <c r="J35">
        <v>7272</v>
      </c>
      <c r="K35">
        <v>7272</v>
      </c>
      <c r="L35">
        <f t="shared" si="0"/>
        <v>2908.8</v>
      </c>
      <c r="M35" t="str">
        <f>VLOOKUP(H35,'Категории мощности'!A:B,2,0)</f>
        <v>КМ</v>
      </c>
      <c r="N35" t="str">
        <f>VLOOKUP(M35&amp;F35,СТН!A:B,2,0)</f>
        <v>КМ-600-4.010</v>
      </c>
      <c r="O35">
        <f>VLOOKUP(N35,СТН!B:E,4,0)</f>
        <v>5495</v>
      </c>
      <c r="P35">
        <f t="shared" si="1"/>
        <v>2088.1</v>
      </c>
    </row>
    <row r="36" spans="1:16" x14ac:dyDescent="0.3">
      <c r="A36" t="s">
        <v>127</v>
      </c>
      <c r="B36" t="s">
        <v>95</v>
      </c>
      <c r="C36" s="1" t="s">
        <v>92</v>
      </c>
      <c r="D36" t="s">
        <v>71</v>
      </c>
      <c r="E36">
        <v>5</v>
      </c>
      <c r="F36">
        <f>VLOOKUP(E36,СТН!D:D,1,0)</f>
        <v>5</v>
      </c>
      <c r="G36">
        <v>800</v>
      </c>
      <c r="H36">
        <v>160</v>
      </c>
      <c r="I36" t="s">
        <v>98</v>
      </c>
      <c r="J36">
        <v>8109</v>
      </c>
      <c r="K36">
        <v>8109</v>
      </c>
      <c r="L36">
        <f t="shared" si="0"/>
        <v>3243.6000000000004</v>
      </c>
      <c r="M36" t="str">
        <f>VLOOKUP(H36,'Категории мощности'!A:B,2,0)</f>
        <v>КМ</v>
      </c>
      <c r="N36" t="str">
        <f>VLOOKUP(M36&amp;F36,СТН!A:B,2,0)</f>
        <v>КМ-750-5.010</v>
      </c>
      <c r="O36">
        <f>VLOOKUP(N36,СТН!B:E,4,0)</f>
        <v>6740</v>
      </c>
      <c r="P36">
        <f t="shared" si="1"/>
        <v>2561.1999999999998</v>
      </c>
    </row>
    <row r="37" spans="1:16" x14ac:dyDescent="0.3">
      <c r="A37" t="s">
        <v>127</v>
      </c>
      <c r="B37" t="s">
        <v>95</v>
      </c>
      <c r="C37" s="1" t="s">
        <v>88</v>
      </c>
      <c r="D37" t="s">
        <v>67</v>
      </c>
      <c r="E37">
        <v>6</v>
      </c>
      <c r="F37">
        <f>VLOOKUP(E37,СТН!D:D,1,0)</f>
        <v>6</v>
      </c>
      <c r="G37">
        <v>960</v>
      </c>
      <c r="H37">
        <v>160</v>
      </c>
      <c r="I37" t="s">
        <v>98</v>
      </c>
      <c r="J37">
        <v>9364</v>
      </c>
      <c r="K37">
        <v>9364</v>
      </c>
      <c r="L37">
        <f t="shared" si="0"/>
        <v>3745.6000000000004</v>
      </c>
      <c r="M37" t="str">
        <f>VLOOKUP(H37,'Категории мощности'!A:B,2,0)</f>
        <v>КМ</v>
      </c>
      <c r="N37" t="str">
        <f>VLOOKUP(M37&amp;F37,СТН!A:B,2,0)</f>
        <v>КМ-900-6.010</v>
      </c>
      <c r="O37">
        <f>VLOOKUP(N37,СТН!B:E,4,0)</f>
        <v>7365</v>
      </c>
      <c r="P37">
        <f t="shared" si="1"/>
        <v>2798.7</v>
      </c>
    </row>
    <row r="38" spans="1:16" s="3" customFormat="1" x14ac:dyDescent="0.3">
      <c r="A38" s="3" t="s">
        <v>133</v>
      </c>
      <c r="B38" s="3" t="s">
        <v>130</v>
      </c>
      <c r="C38" s="4" t="s">
        <v>11</v>
      </c>
      <c r="D38" t="s">
        <v>132</v>
      </c>
      <c r="E38" s="3">
        <v>0.5</v>
      </c>
      <c r="F38">
        <f>VLOOKUP(E38,СТН!D:D,1,0)</f>
        <v>0.5</v>
      </c>
      <c r="G38" s="3">
        <v>75</v>
      </c>
      <c r="H38" s="3">
        <v>150</v>
      </c>
      <c r="J38" s="3">
        <v>2095</v>
      </c>
      <c r="K38" s="3">
        <v>2328</v>
      </c>
      <c r="L38">
        <f t="shared" si="0"/>
        <v>931.2</v>
      </c>
      <c r="M38" t="str">
        <f>VLOOKUP(H38,'Категории мощности'!A:B,2,0)</f>
        <v>КМ</v>
      </c>
      <c r="N38" t="str">
        <f>VLOOKUP(M38&amp;F38,СТН!A:B,2,0)</f>
        <v>КМ-75-0,5.010</v>
      </c>
      <c r="O38">
        <f>VLOOKUP(N38,СТН!B:E,4,0)</f>
        <v>1945</v>
      </c>
      <c r="P38">
        <f t="shared" si="1"/>
        <v>739.1</v>
      </c>
    </row>
    <row r="39" spans="1:16" s="3" customFormat="1" x14ac:dyDescent="0.3">
      <c r="A39" s="3" t="s">
        <v>133</v>
      </c>
      <c r="B39" s="3" t="s">
        <v>130</v>
      </c>
      <c r="C39" s="3" t="s">
        <v>11</v>
      </c>
      <c r="D39" t="s">
        <v>130</v>
      </c>
      <c r="E39" s="3">
        <v>1</v>
      </c>
      <c r="F39">
        <f>VLOOKUP(E39,СТН!D:D,1,0)</f>
        <v>1</v>
      </c>
      <c r="G39" s="3">
        <v>150</v>
      </c>
      <c r="H39" s="3">
        <v>150</v>
      </c>
      <c r="J39" s="3">
        <v>2370</v>
      </c>
      <c r="K39" s="3">
        <v>2633</v>
      </c>
      <c r="L39">
        <f t="shared" si="0"/>
        <v>1053.2</v>
      </c>
      <c r="M39" t="str">
        <f>VLOOKUP(H39,'Категории мощности'!A:B,2,0)</f>
        <v>КМ</v>
      </c>
      <c r="N39" t="str">
        <f>VLOOKUP(M39&amp;F39,СТН!A:B,2,0)</f>
        <v>КМ-150-1.010</v>
      </c>
      <c r="O39">
        <f>VLOOKUP(N39,СТН!B:E,4,0)</f>
        <v>2260</v>
      </c>
      <c r="P39">
        <f t="shared" si="1"/>
        <v>858.8</v>
      </c>
    </row>
    <row r="40" spans="1:16" s="3" customFormat="1" x14ac:dyDescent="0.3">
      <c r="A40" s="3" t="s">
        <v>133</v>
      </c>
      <c r="B40" s="3" t="s">
        <v>130</v>
      </c>
      <c r="C40" s="3" t="s">
        <v>11</v>
      </c>
      <c r="D40" t="s">
        <v>132</v>
      </c>
      <c r="E40" s="3">
        <v>1.5</v>
      </c>
      <c r="F40">
        <f>VLOOKUP(E40,СТН!D:D,1,0)</f>
        <v>1.5</v>
      </c>
      <c r="G40" s="3">
        <v>225</v>
      </c>
      <c r="H40" s="3">
        <v>150</v>
      </c>
      <c r="J40" s="3">
        <v>2935</v>
      </c>
      <c r="K40" s="3">
        <v>3261</v>
      </c>
      <c r="L40">
        <f t="shared" si="0"/>
        <v>1304.4000000000001</v>
      </c>
      <c r="M40" t="str">
        <f>VLOOKUP(H40,'Категории мощности'!A:B,2,0)</f>
        <v>КМ</v>
      </c>
      <c r="N40" t="str">
        <f>VLOOKUP(M40&amp;F40,СТН!A:B,2,0)</f>
        <v>КМ-225-1,5.010</v>
      </c>
      <c r="O40">
        <f>VLOOKUP(N40,СТН!B:E,4,0)</f>
        <v>2800</v>
      </c>
      <c r="P40">
        <f t="shared" si="1"/>
        <v>1064</v>
      </c>
    </row>
    <row r="41" spans="1:16" s="3" customFormat="1" x14ac:dyDescent="0.3">
      <c r="A41" s="3" t="s">
        <v>133</v>
      </c>
      <c r="B41" s="3" t="s">
        <v>130</v>
      </c>
      <c r="C41" s="3" t="s">
        <v>11</v>
      </c>
      <c r="D41" t="s">
        <v>132</v>
      </c>
      <c r="E41" s="3">
        <v>2</v>
      </c>
      <c r="F41">
        <f>VLOOKUP(E41,СТН!D:D,1,0)</f>
        <v>2</v>
      </c>
      <c r="G41" s="3">
        <v>300</v>
      </c>
      <c r="H41" s="3">
        <v>150</v>
      </c>
      <c r="J41" s="3">
        <v>3544</v>
      </c>
      <c r="K41" s="3">
        <v>3938</v>
      </c>
      <c r="L41">
        <f t="shared" si="0"/>
        <v>1575.2</v>
      </c>
      <c r="M41" t="str">
        <f>VLOOKUP(H41,'Категории мощности'!A:B,2,0)</f>
        <v>КМ</v>
      </c>
      <c r="N41" t="str">
        <f>VLOOKUP(M41&amp;F41,СТН!A:B,2,0)</f>
        <v>КМ-300-2.010</v>
      </c>
      <c r="O41">
        <f>VLOOKUP(N41,СТН!B:E,4,0)</f>
        <v>3380</v>
      </c>
      <c r="P41">
        <f t="shared" si="1"/>
        <v>1284.4000000000001</v>
      </c>
    </row>
    <row r="42" spans="1:16" s="3" customFormat="1" x14ac:dyDescent="0.3">
      <c r="A42" s="3" t="s">
        <v>133</v>
      </c>
      <c r="B42" s="3" t="s">
        <v>130</v>
      </c>
      <c r="C42" s="3" t="s">
        <v>11</v>
      </c>
      <c r="D42" t="s">
        <v>132</v>
      </c>
      <c r="E42" s="3">
        <v>2.5</v>
      </c>
      <c r="F42">
        <f>VLOOKUP(E42,СТН!D:D,1,0)</f>
        <v>2.5</v>
      </c>
      <c r="G42" s="3">
        <v>375</v>
      </c>
      <c r="H42" s="3">
        <v>150</v>
      </c>
      <c r="J42" s="3">
        <v>4183</v>
      </c>
      <c r="K42" s="3">
        <v>4648</v>
      </c>
      <c r="L42">
        <f t="shared" si="0"/>
        <v>1859.2</v>
      </c>
      <c r="M42" t="str">
        <f>VLOOKUP(H42,'Категории мощности'!A:B,2,0)</f>
        <v>КМ</v>
      </c>
      <c r="N42" t="str">
        <f>VLOOKUP(M42&amp;F42,СТН!A:B,2,0)</f>
        <v>КМ-375-2,5.010</v>
      </c>
      <c r="O42">
        <f>VLOOKUP(N42,СТН!B:E,4,0)</f>
        <v>3890</v>
      </c>
      <c r="P42">
        <f t="shared" si="1"/>
        <v>1478.2</v>
      </c>
    </row>
    <row r="43" spans="1:16" s="3" customFormat="1" x14ac:dyDescent="0.3">
      <c r="A43" s="3" t="s">
        <v>133</v>
      </c>
      <c r="B43" s="3" t="s">
        <v>130</v>
      </c>
      <c r="C43" s="3" t="s">
        <v>11</v>
      </c>
      <c r="D43" t="s">
        <v>132</v>
      </c>
      <c r="E43" s="3">
        <v>3</v>
      </c>
      <c r="F43">
        <f>VLOOKUP(E43,СТН!D:D,1,0)</f>
        <v>3</v>
      </c>
      <c r="G43" s="3">
        <v>450</v>
      </c>
      <c r="H43" s="3">
        <v>150</v>
      </c>
      <c r="J43" s="3">
        <v>4755</v>
      </c>
      <c r="K43" s="3">
        <v>5283</v>
      </c>
      <c r="L43">
        <f t="shared" si="0"/>
        <v>2113.2000000000003</v>
      </c>
      <c r="M43" t="str">
        <f>VLOOKUP(H43,'Категории мощности'!A:B,2,0)</f>
        <v>КМ</v>
      </c>
      <c r="N43" t="str">
        <f>VLOOKUP(M43&amp;F43,СТН!A:B,2,0)</f>
        <v>КМ-450-3.010</v>
      </c>
      <c r="O43">
        <f>VLOOKUP(N43,СТН!B:E,4,0)</f>
        <v>4540</v>
      </c>
      <c r="P43">
        <f t="shared" si="1"/>
        <v>1725.2</v>
      </c>
    </row>
    <row r="44" spans="1:16" s="3" customFormat="1" x14ac:dyDescent="0.3">
      <c r="A44" s="3" t="s">
        <v>133</v>
      </c>
      <c r="B44" s="3" t="s">
        <v>130</v>
      </c>
      <c r="C44" s="3" t="s">
        <v>11</v>
      </c>
      <c r="D44" t="s">
        <v>132</v>
      </c>
      <c r="E44" s="3">
        <v>3.5</v>
      </c>
      <c r="F44">
        <f>VLOOKUP(E44,СТН!D:D,1,0)</f>
        <v>3.5</v>
      </c>
      <c r="G44" s="3">
        <v>525</v>
      </c>
      <c r="H44" s="3">
        <v>150</v>
      </c>
      <c r="J44" s="3">
        <v>5230</v>
      </c>
      <c r="K44" s="3">
        <v>5811</v>
      </c>
      <c r="L44">
        <f t="shared" si="0"/>
        <v>2324.4</v>
      </c>
      <c r="M44" t="str">
        <f>VLOOKUP(H44,'Категории мощности'!A:B,2,0)</f>
        <v>КМ</v>
      </c>
      <c r="N44" t="str">
        <f>VLOOKUP(M44&amp;F44,СТН!A:B,2,0)</f>
        <v>КМ-525-3,5.010</v>
      </c>
      <c r="O44">
        <f>VLOOKUP(N44,СТН!B:E,4,0)</f>
        <v>5175</v>
      </c>
      <c r="P44">
        <f t="shared" si="1"/>
        <v>1966.5</v>
      </c>
    </row>
    <row r="45" spans="1:16" s="3" customFormat="1" x14ac:dyDescent="0.3">
      <c r="A45" s="3" t="s">
        <v>133</v>
      </c>
      <c r="B45" s="3" t="s">
        <v>130</v>
      </c>
      <c r="C45" s="3" t="s">
        <v>11</v>
      </c>
      <c r="D45" t="s">
        <v>132</v>
      </c>
      <c r="E45" s="3">
        <v>4</v>
      </c>
      <c r="F45">
        <f>VLOOKUP(E45,СТН!D:D,1,0)</f>
        <v>4</v>
      </c>
      <c r="G45" s="3">
        <v>600</v>
      </c>
      <c r="H45" s="3">
        <v>150</v>
      </c>
      <c r="J45" s="3">
        <v>5557</v>
      </c>
      <c r="K45" s="3">
        <v>6174</v>
      </c>
      <c r="L45">
        <f t="shared" si="0"/>
        <v>2469.6000000000004</v>
      </c>
      <c r="M45" t="str">
        <f>VLOOKUP(H45,'Категории мощности'!A:B,2,0)</f>
        <v>КМ</v>
      </c>
      <c r="N45" t="str">
        <f>VLOOKUP(M45&amp;F45,СТН!A:B,2,0)</f>
        <v>КМ-600-4.010</v>
      </c>
      <c r="O45">
        <f>VLOOKUP(N45,СТН!B:E,4,0)</f>
        <v>5495</v>
      </c>
      <c r="P45">
        <f t="shared" si="1"/>
        <v>2088.1</v>
      </c>
    </row>
    <row r="46" spans="1:16" s="3" customFormat="1" x14ac:dyDescent="0.3">
      <c r="A46" s="3" t="s">
        <v>133</v>
      </c>
      <c r="B46" s="3" t="s">
        <v>130</v>
      </c>
      <c r="C46" s="3" t="s">
        <v>11</v>
      </c>
      <c r="D46" t="s">
        <v>132</v>
      </c>
      <c r="E46" s="3">
        <v>4.5</v>
      </c>
      <c r="F46">
        <f>VLOOKUP(E46,СТН!D:D,1,0)</f>
        <v>4.5</v>
      </c>
      <c r="G46" s="3">
        <v>675</v>
      </c>
      <c r="H46" s="3">
        <v>150</v>
      </c>
      <c r="J46" s="3">
        <v>6242</v>
      </c>
      <c r="K46" s="3">
        <v>6935</v>
      </c>
      <c r="L46">
        <f t="shared" si="0"/>
        <v>2774</v>
      </c>
      <c r="M46" t="str">
        <f>VLOOKUP(H46,'Категории мощности'!A:B,2,0)</f>
        <v>КМ</v>
      </c>
      <c r="N46" t="str">
        <f>VLOOKUP(M46&amp;F46,СТН!A:B,2,0)</f>
        <v>КМ-675-4,5.010</v>
      </c>
      <c r="O46">
        <f>VLOOKUP(N46,СТН!B:E,4,0)</f>
        <v>5825</v>
      </c>
      <c r="P46">
        <f t="shared" si="1"/>
        <v>2213.5</v>
      </c>
    </row>
    <row r="47" spans="1:16" s="3" customFormat="1" x14ac:dyDescent="0.3">
      <c r="A47" s="3" t="s">
        <v>133</v>
      </c>
      <c r="B47" s="3" t="s">
        <v>130</v>
      </c>
      <c r="C47" s="3" t="s">
        <v>11</v>
      </c>
      <c r="D47" t="s">
        <v>132</v>
      </c>
      <c r="E47" s="3">
        <v>5</v>
      </c>
      <c r="F47">
        <f>VLOOKUP(E47,СТН!D:D,1,0)</f>
        <v>5</v>
      </c>
      <c r="G47" s="3">
        <v>750</v>
      </c>
      <c r="H47" s="3">
        <v>150</v>
      </c>
      <c r="J47" s="3">
        <v>7051</v>
      </c>
      <c r="K47" s="3">
        <v>7834</v>
      </c>
      <c r="L47">
        <f t="shared" si="0"/>
        <v>3133.6000000000004</v>
      </c>
      <c r="M47" t="str">
        <f>VLOOKUP(H47,'Категории мощности'!A:B,2,0)</f>
        <v>КМ</v>
      </c>
      <c r="N47" t="str">
        <f>VLOOKUP(M47&amp;F47,СТН!A:B,2,0)</f>
        <v>КМ-750-5.010</v>
      </c>
      <c r="O47">
        <f>VLOOKUP(N47,СТН!B:E,4,0)</f>
        <v>6740</v>
      </c>
      <c r="P47">
        <f t="shared" si="1"/>
        <v>2561.1999999999998</v>
      </c>
    </row>
    <row r="48" spans="1:16" s="3" customFormat="1" x14ac:dyDescent="0.3">
      <c r="A48" s="3" t="s">
        <v>133</v>
      </c>
      <c r="B48" s="3" t="s">
        <v>130</v>
      </c>
      <c r="C48" s="3" t="s">
        <v>11</v>
      </c>
      <c r="D48" t="s">
        <v>132</v>
      </c>
      <c r="E48" s="3">
        <v>6</v>
      </c>
      <c r="F48">
        <f>VLOOKUP(E48,СТН!D:D,1,0)</f>
        <v>6</v>
      </c>
      <c r="G48" s="3">
        <v>900</v>
      </c>
      <c r="H48" s="3">
        <v>150</v>
      </c>
      <c r="J48" s="3">
        <v>7901</v>
      </c>
      <c r="K48" s="3">
        <v>8779</v>
      </c>
      <c r="L48">
        <f t="shared" si="0"/>
        <v>3511.6000000000004</v>
      </c>
      <c r="M48" t="str">
        <f>VLOOKUP(H48,'Категории мощности'!A:B,2,0)</f>
        <v>КМ</v>
      </c>
      <c r="N48" t="str">
        <f>VLOOKUP(M48&amp;F48,СТН!A:B,2,0)</f>
        <v>КМ-900-6.010</v>
      </c>
      <c r="O48">
        <f>VLOOKUP(N48,СТН!B:E,4,0)</f>
        <v>7365</v>
      </c>
      <c r="P48">
        <f t="shared" si="1"/>
        <v>2798.7</v>
      </c>
    </row>
    <row r="49" spans="1:16" s="3" customFormat="1" x14ac:dyDescent="0.3">
      <c r="A49" s="3" t="s">
        <v>133</v>
      </c>
      <c r="B49" s="3" t="s">
        <v>130</v>
      </c>
      <c r="C49" s="3" t="s">
        <v>11</v>
      </c>
      <c r="D49" t="s">
        <v>132</v>
      </c>
      <c r="E49" s="3">
        <v>7</v>
      </c>
      <c r="F49">
        <f>VLOOKUP(E49,СТН!D:D,1,0)</f>
        <v>7</v>
      </c>
      <c r="G49" s="3">
        <v>1050</v>
      </c>
      <c r="H49" s="3">
        <v>150</v>
      </c>
      <c r="J49" s="3">
        <v>8520</v>
      </c>
      <c r="K49" s="3">
        <v>9467</v>
      </c>
      <c r="L49">
        <f t="shared" si="0"/>
        <v>3786.8</v>
      </c>
      <c r="M49" t="str">
        <f>VLOOKUP(H49,'Категории мощности'!A:B,2,0)</f>
        <v>КМ</v>
      </c>
      <c r="N49" t="str">
        <f>VLOOKUP(M49&amp;F49,СТН!A:B,2,0)</f>
        <v>КМ-1050-7.010</v>
      </c>
      <c r="O49">
        <f>VLOOKUP(N49,СТН!B:E,4,0)</f>
        <v>8020</v>
      </c>
      <c r="P49">
        <f t="shared" si="1"/>
        <v>3047.6</v>
      </c>
    </row>
    <row r="50" spans="1:16" s="3" customFormat="1" x14ac:dyDescent="0.3">
      <c r="A50" s="3" t="s">
        <v>133</v>
      </c>
      <c r="B50" s="3" t="s">
        <v>130</v>
      </c>
      <c r="C50" s="3" t="s">
        <v>11</v>
      </c>
      <c r="D50" t="s">
        <v>132</v>
      </c>
      <c r="E50" s="3">
        <v>8</v>
      </c>
      <c r="F50">
        <f>VLOOKUP(E50,СТН!D:D,1,0)</f>
        <v>8</v>
      </c>
      <c r="G50" s="3">
        <v>1200</v>
      </c>
      <c r="H50" s="3">
        <v>150</v>
      </c>
      <c r="J50" s="3">
        <v>9518</v>
      </c>
      <c r="K50" s="3">
        <v>10575</v>
      </c>
      <c r="L50">
        <f t="shared" si="0"/>
        <v>4230</v>
      </c>
      <c r="M50" t="str">
        <f>VLOOKUP(H50,'Категории мощности'!A:B,2,0)</f>
        <v>КМ</v>
      </c>
      <c r="N50" t="str">
        <f>VLOOKUP(M50&amp;F50,СТН!A:B,2,0)</f>
        <v>КМ-1200-8.010</v>
      </c>
      <c r="O50">
        <f>VLOOKUP(N50,СТН!B:E,4,0)</f>
        <v>8870</v>
      </c>
      <c r="P50">
        <f t="shared" si="1"/>
        <v>3370.6</v>
      </c>
    </row>
    <row r="51" spans="1:16" s="3" customFormat="1" x14ac:dyDescent="0.3">
      <c r="A51" s="3" t="s">
        <v>133</v>
      </c>
      <c r="B51" s="3" t="s">
        <v>130</v>
      </c>
      <c r="C51" s="3" t="s">
        <v>11</v>
      </c>
      <c r="D51" t="s">
        <v>132</v>
      </c>
      <c r="E51" s="3">
        <v>9</v>
      </c>
      <c r="F51">
        <f>VLOOKUP(E51,СТН!D:D,1,0)</f>
        <v>9</v>
      </c>
      <c r="G51" s="3">
        <v>1350</v>
      </c>
      <c r="H51" s="3">
        <v>150</v>
      </c>
      <c r="J51" s="3">
        <v>10792</v>
      </c>
      <c r="K51" s="3">
        <v>11991</v>
      </c>
      <c r="L51">
        <f t="shared" si="0"/>
        <v>4796.4000000000005</v>
      </c>
      <c r="M51" t="str">
        <f>VLOOKUP(H51,'Категории мощности'!A:B,2,0)</f>
        <v>КМ</v>
      </c>
      <c r="N51" t="str">
        <f>VLOOKUP(M51&amp;F51,СТН!A:B,2,0)</f>
        <v>КМ-1350-9.010</v>
      </c>
      <c r="O51">
        <f>VLOOKUP(N51,СТН!B:E,4,0)</f>
        <v>10055</v>
      </c>
      <c r="P51">
        <f t="shared" si="1"/>
        <v>3820.9</v>
      </c>
    </row>
    <row r="52" spans="1:16" s="3" customFormat="1" x14ac:dyDescent="0.3">
      <c r="A52" s="3" t="s">
        <v>133</v>
      </c>
      <c r="B52" s="3" t="s">
        <v>130</v>
      </c>
      <c r="C52" s="3" t="s">
        <v>11</v>
      </c>
      <c r="D52" t="s">
        <v>132</v>
      </c>
      <c r="E52" s="3">
        <v>10</v>
      </c>
      <c r="F52">
        <f>VLOOKUP(E52,СТН!D:D,1,0)</f>
        <v>10</v>
      </c>
      <c r="G52" s="3">
        <v>1500</v>
      </c>
      <c r="H52" s="3">
        <v>150</v>
      </c>
      <c r="J52" s="3">
        <v>11277</v>
      </c>
      <c r="K52" s="3">
        <v>12530</v>
      </c>
      <c r="L52">
        <f t="shared" si="0"/>
        <v>5012</v>
      </c>
      <c r="M52" t="str">
        <f>VLOOKUP(H52,'Категории мощности'!A:B,2,0)</f>
        <v>КМ</v>
      </c>
      <c r="N52" t="str">
        <f>VLOOKUP(M52&amp;F52,СТН!A:B,2,0)</f>
        <v>КМ-1500-10.010</v>
      </c>
      <c r="O52">
        <f>VLOOKUP(N52,СТН!B:E,4,0)</f>
        <v>10500</v>
      </c>
      <c r="P52">
        <f t="shared" si="1"/>
        <v>3990</v>
      </c>
    </row>
    <row r="53" spans="1:16" s="3" customFormat="1" x14ac:dyDescent="0.3">
      <c r="A53" s="3" t="s">
        <v>133</v>
      </c>
      <c r="B53" s="3" t="s">
        <v>130</v>
      </c>
      <c r="C53" s="3" t="s">
        <v>11</v>
      </c>
      <c r="D53" t="s">
        <v>132</v>
      </c>
      <c r="E53" s="3">
        <v>12</v>
      </c>
      <c r="F53">
        <f>VLOOKUP(E53,СТН!D:D,1,0)</f>
        <v>12</v>
      </c>
      <c r="G53" s="3">
        <v>1800</v>
      </c>
      <c r="H53" s="3">
        <v>150</v>
      </c>
      <c r="J53" s="3">
        <v>14481</v>
      </c>
      <c r="K53" s="3">
        <v>16090</v>
      </c>
      <c r="L53">
        <f t="shared" si="0"/>
        <v>6436</v>
      </c>
      <c r="M53" t="str">
        <f>VLOOKUP(H53,'Категории мощности'!A:B,2,0)</f>
        <v>КМ</v>
      </c>
      <c r="N53" t="str">
        <f>VLOOKUP(M53&amp;F53,СТН!A:B,2,0)</f>
        <v>КМ-1800-12.010</v>
      </c>
      <c r="O53">
        <f>VLOOKUP(N53,СТН!B:E,4,0)</f>
        <v>12210</v>
      </c>
      <c r="P53">
        <f t="shared" si="1"/>
        <v>4639.8</v>
      </c>
    </row>
    <row r="54" spans="1:16" s="3" customFormat="1" x14ac:dyDescent="0.3">
      <c r="A54" s="3" t="s">
        <v>133</v>
      </c>
      <c r="B54" s="3" t="s">
        <v>130</v>
      </c>
      <c r="C54" s="3" t="s">
        <v>11</v>
      </c>
      <c r="D54" t="s">
        <v>132</v>
      </c>
      <c r="E54" s="3">
        <v>15</v>
      </c>
      <c r="F54" s="2">
        <f>VLOOKUP(E54,'Аналоги площади'!A:B,2,0)</f>
        <v>14</v>
      </c>
      <c r="G54" s="3">
        <v>2250</v>
      </c>
      <c r="H54" s="3">
        <v>150</v>
      </c>
      <c r="J54" s="3">
        <v>17438</v>
      </c>
      <c r="K54" s="3">
        <v>19376</v>
      </c>
      <c r="L54">
        <f t="shared" si="0"/>
        <v>7750.4000000000005</v>
      </c>
      <c r="M54" t="str">
        <f>VLOOKUP(H54,'Категории мощности'!A:B,2,0)</f>
        <v>КМ</v>
      </c>
      <c r="N54" t="str">
        <f>VLOOKUP(M54&amp;F54,СТН!A:B,2,0)</f>
        <v>КМ-2100-14.010</v>
      </c>
      <c r="O54">
        <f>VLOOKUP(N54,СТН!B:E,4,0)</f>
        <v>14635</v>
      </c>
      <c r="P54">
        <f t="shared" si="1"/>
        <v>5561.3</v>
      </c>
    </row>
    <row r="55" spans="1:16" x14ac:dyDescent="0.3">
      <c r="A55" s="3" t="s">
        <v>134</v>
      </c>
      <c r="B55" s="3" t="s">
        <v>130</v>
      </c>
      <c r="C55" t="s">
        <v>14</v>
      </c>
      <c r="D55" t="s">
        <v>131</v>
      </c>
      <c r="E55" s="3">
        <v>0.9</v>
      </c>
      <c r="F55" s="2">
        <f>VLOOKUP(E55,'Аналоги площади'!A:B,2,0)</f>
        <v>1</v>
      </c>
      <c r="G55" s="3">
        <v>180</v>
      </c>
      <c r="H55" s="3">
        <v>200</v>
      </c>
      <c r="J55" s="3">
        <v>3294</v>
      </c>
      <c r="K55">
        <v>3660</v>
      </c>
      <c r="L55">
        <f t="shared" si="0"/>
        <v>1464</v>
      </c>
      <c r="M55" t="str">
        <f>VLOOKUP(H55,'Категории мощности'!A:B,2,0)</f>
        <v>КМ Plus</v>
      </c>
      <c r="N55" t="str">
        <f>VLOOKUP(M55&amp;F55,СТН!A:B,2,0)</f>
        <v>КМ plus-200-1.010</v>
      </c>
      <c r="O55">
        <f>VLOOKUP(N55,СТН!B:E,4,0)</f>
        <v>7812</v>
      </c>
      <c r="P55">
        <f t="shared" si="1"/>
        <v>2968.56</v>
      </c>
    </row>
    <row r="56" spans="1:16" x14ac:dyDescent="0.3">
      <c r="A56" s="3" t="s">
        <v>134</v>
      </c>
      <c r="B56" s="3" t="s">
        <v>130</v>
      </c>
      <c r="C56" t="s">
        <v>14</v>
      </c>
      <c r="D56" t="s">
        <v>131</v>
      </c>
      <c r="E56" s="3">
        <v>1.3</v>
      </c>
      <c r="F56" s="2">
        <f>VLOOKUP(E56,'Аналоги площади'!A:B,2,0)</f>
        <v>1.5</v>
      </c>
      <c r="G56" s="3">
        <v>260</v>
      </c>
      <c r="H56" s="3">
        <v>200</v>
      </c>
      <c r="J56" s="3">
        <v>4324</v>
      </c>
      <c r="K56">
        <v>4804</v>
      </c>
      <c r="L56">
        <f t="shared" si="0"/>
        <v>1921.6000000000001</v>
      </c>
      <c r="M56" t="str">
        <f>VLOOKUP(H56,'Категории мощности'!A:B,2,0)</f>
        <v>КМ Plus</v>
      </c>
      <c r="N56" t="str">
        <f>VLOOKUP(M56&amp;F56,СТН!A:B,2,0)</f>
        <v>КМ plus-300-1,5.010</v>
      </c>
      <c r="O56">
        <f>VLOOKUP(N56,СТН!B:E,4,0)</f>
        <v>8620.7999999999993</v>
      </c>
      <c r="P56">
        <f t="shared" si="1"/>
        <v>3275.9039999999995</v>
      </c>
    </row>
    <row r="57" spans="1:16" x14ac:dyDescent="0.3">
      <c r="A57" s="3" t="s">
        <v>134</v>
      </c>
      <c r="B57" s="3" t="s">
        <v>130</v>
      </c>
      <c r="C57" t="s">
        <v>14</v>
      </c>
      <c r="D57" t="s">
        <v>131</v>
      </c>
      <c r="E57" s="3">
        <v>1.8</v>
      </c>
      <c r="F57" s="2">
        <f>VLOOKUP(E57,'Аналоги площади'!A:B,2,0)</f>
        <v>2</v>
      </c>
      <c r="G57" s="3">
        <v>360</v>
      </c>
      <c r="H57" s="3">
        <v>200</v>
      </c>
      <c r="J57" s="3">
        <v>5594</v>
      </c>
      <c r="K57">
        <v>6216</v>
      </c>
      <c r="L57">
        <f t="shared" si="0"/>
        <v>2486.4</v>
      </c>
      <c r="M57" t="str">
        <f>VLOOKUP(H57,'Категории мощности'!A:B,2,0)</f>
        <v>КМ Plus</v>
      </c>
      <c r="N57" t="str">
        <f>VLOOKUP(M57&amp;F57,СТН!A:B,2,0)</f>
        <v>КМ plus-400-2.010</v>
      </c>
      <c r="O57">
        <f>VLOOKUP(N57,СТН!B:E,4,0)</f>
        <v>10375.200000000001</v>
      </c>
      <c r="P57">
        <f t="shared" si="1"/>
        <v>3942.5760000000005</v>
      </c>
    </row>
    <row r="58" spans="1:16" x14ac:dyDescent="0.3">
      <c r="A58" s="3" t="s">
        <v>134</v>
      </c>
      <c r="B58" s="3" t="s">
        <v>130</v>
      </c>
      <c r="C58" t="s">
        <v>14</v>
      </c>
      <c r="D58" t="s">
        <v>131</v>
      </c>
      <c r="E58" s="3">
        <v>2.2000000000000002</v>
      </c>
      <c r="F58" s="2">
        <f>VLOOKUP(E58,'Аналоги площади'!A:B,2,0)</f>
        <v>2</v>
      </c>
      <c r="G58" s="3">
        <v>440.00000000000006</v>
      </c>
      <c r="H58" s="3">
        <v>200</v>
      </c>
      <c r="J58" s="3">
        <v>6604</v>
      </c>
      <c r="K58">
        <v>7338</v>
      </c>
      <c r="L58">
        <f t="shared" si="0"/>
        <v>2935.2000000000003</v>
      </c>
      <c r="M58" t="str">
        <f>VLOOKUP(H58,'Категории мощности'!A:B,2,0)</f>
        <v>КМ Plus</v>
      </c>
      <c r="N58" t="str">
        <f>VLOOKUP(M58&amp;F58,СТН!A:B,2,0)</f>
        <v>КМ plus-400-2.010</v>
      </c>
      <c r="O58">
        <f>VLOOKUP(N58,СТН!B:E,4,0)</f>
        <v>10375.200000000001</v>
      </c>
      <c r="P58">
        <f t="shared" si="1"/>
        <v>3942.5760000000005</v>
      </c>
    </row>
    <row r="59" spans="1:16" x14ac:dyDescent="0.3">
      <c r="A59" s="3" t="s">
        <v>134</v>
      </c>
      <c r="B59" s="3" t="s">
        <v>130</v>
      </c>
      <c r="C59" t="s">
        <v>14</v>
      </c>
      <c r="D59" t="s">
        <v>131</v>
      </c>
      <c r="E59" s="3">
        <v>2.6</v>
      </c>
      <c r="F59" s="2">
        <f>VLOOKUP(E59,'Аналоги площади'!A:B,2,0)</f>
        <v>2.5</v>
      </c>
      <c r="G59" s="3">
        <v>520</v>
      </c>
      <c r="H59" s="3">
        <v>200</v>
      </c>
      <c r="J59" s="3">
        <v>7564</v>
      </c>
      <c r="K59">
        <v>8418</v>
      </c>
      <c r="L59">
        <f t="shared" si="0"/>
        <v>3367.2000000000003</v>
      </c>
      <c r="M59" t="str">
        <f>VLOOKUP(H59,'Категории мощности'!A:B,2,0)</f>
        <v>КМ Plus</v>
      </c>
      <c r="N59" t="str">
        <f>VLOOKUP(M59&amp;F59,СТН!A:B,2,0)</f>
        <v>КМ plus-500-2,5.010</v>
      </c>
      <c r="O59">
        <f>VLOOKUP(N59,СТН!B:E,4,0)</f>
        <v>11635.2</v>
      </c>
      <c r="P59">
        <f t="shared" si="1"/>
        <v>4421.3760000000002</v>
      </c>
    </row>
    <row r="60" spans="1:16" x14ac:dyDescent="0.3">
      <c r="A60" s="3" t="s">
        <v>134</v>
      </c>
      <c r="B60" s="3" t="s">
        <v>130</v>
      </c>
      <c r="C60" t="s">
        <v>14</v>
      </c>
      <c r="D60" t="s">
        <v>131</v>
      </c>
      <c r="E60" s="3">
        <v>3</v>
      </c>
      <c r="F60">
        <f>VLOOKUP(E60,СТН!D:D,1,0)</f>
        <v>3</v>
      </c>
      <c r="G60" s="3">
        <v>600</v>
      </c>
      <c r="H60" s="3">
        <v>200</v>
      </c>
      <c r="J60" s="3">
        <v>8594</v>
      </c>
      <c r="K60">
        <v>9560</v>
      </c>
      <c r="L60">
        <f t="shared" si="0"/>
        <v>3824</v>
      </c>
      <c r="M60" t="str">
        <f>VLOOKUP(H60,'Категории мощности'!A:B,2,0)</f>
        <v>КМ Plus</v>
      </c>
      <c r="N60" t="str">
        <f>VLOOKUP(M60&amp;F60,СТН!A:B,2,0)</f>
        <v>КМ plus-600-3.010</v>
      </c>
      <c r="O60">
        <f>VLOOKUP(N60,СТН!B:E,4,0)</f>
        <v>12931.2</v>
      </c>
      <c r="P60">
        <f t="shared" si="1"/>
        <v>4913.8560000000007</v>
      </c>
    </row>
    <row r="61" spans="1:16" x14ac:dyDescent="0.3">
      <c r="A61" s="3" t="s">
        <v>134</v>
      </c>
      <c r="B61" s="3" t="s">
        <v>130</v>
      </c>
      <c r="C61" t="s">
        <v>14</v>
      </c>
      <c r="D61" t="s">
        <v>131</v>
      </c>
      <c r="E61" s="3">
        <v>3.6</v>
      </c>
      <c r="F61" s="2">
        <f>VLOOKUP(E61,'Аналоги площади'!A:B,2,0)</f>
        <v>3.5</v>
      </c>
      <c r="G61" s="3">
        <v>720</v>
      </c>
      <c r="H61" s="3">
        <v>200</v>
      </c>
      <c r="J61" s="3">
        <v>10404</v>
      </c>
      <c r="K61">
        <v>11560</v>
      </c>
      <c r="L61">
        <f t="shared" si="0"/>
        <v>4624</v>
      </c>
      <c r="M61" t="str">
        <f>VLOOKUP(H61,'Категории мощности'!A:B,2,0)</f>
        <v>КМ Plus</v>
      </c>
      <c r="N61" t="str">
        <f>VLOOKUP(M61&amp;F61,СТН!A:B,2,0)</f>
        <v>КМ plus-700-3,5.010</v>
      </c>
      <c r="O61">
        <f>VLOOKUP(N61,СТН!B:E,4,0)</f>
        <v>14228.4</v>
      </c>
      <c r="P61">
        <f t="shared" si="1"/>
        <v>5406.7920000000004</v>
      </c>
    </row>
    <row r="62" spans="1:16" x14ac:dyDescent="0.3">
      <c r="A62" s="3" t="s">
        <v>134</v>
      </c>
      <c r="B62" s="3" t="s">
        <v>130</v>
      </c>
      <c r="C62" t="s">
        <v>14</v>
      </c>
      <c r="D62" t="s">
        <v>131</v>
      </c>
      <c r="E62" s="3">
        <v>4.2</v>
      </c>
      <c r="F62" s="2">
        <f>VLOOKUP(E62,'Аналоги площади'!A:B,2,0)</f>
        <v>4</v>
      </c>
      <c r="G62" s="3">
        <v>840</v>
      </c>
      <c r="H62" s="3">
        <v>200</v>
      </c>
      <c r="J62" s="3">
        <v>12044</v>
      </c>
      <c r="K62">
        <v>13382</v>
      </c>
      <c r="L62">
        <f t="shared" si="0"/>
        <v>5352.8</v>
      </c>
      <c r="M62" t="str">
        <f>VLOOKUP(H62,'Категории мощности'!A:B,2,0)</f>
        <v>КМ Plus</v>
      </c>
      <c r="N62" t="str">
        <f>VLOOKUP(M62&amp;F62,СТН!A:B,2,0)</f>
        <v>КМ plus-800-4.010</v>
      </c>
      <c r="O62">
        <f>VLOOKUP(N62,СТН!B:E,4,0)</f>
        <v>15626.4</v>
      </c>
      <c r="P62">
        <f t="shared" si="1"/>
        <v>5938.0320000000002</v>
      </c>
    </row>
    <row r="63" spans="1:16" x14ac:dyDescent="0.3">
      <c r="A63" s="3" t="s">
        <v>134</v>
      </c>
      <c r="B63" s="3" t="s">
        <v>130</v>
      </c>
      <c r="C63" t="s">
        <v>14</v>
      </c>
      <c r="D63" t="s">
        <v>131</v>
      </c>
      <c r="E63" s="3">
        <v>5</v>
      </c>
      <c r="F63">
        <f>VLOOKUP(E63,СТН!D:D,1,0)</f>
        <v>5</v>
      </c>
      <c r="G63" s="3">
        <v>1000</v>
      </c>
      <c r="H63" s="3">
        <v>200</v>
      </c>
      <c r="J63" s="3">
        <v>14444</v>
      </c>
      <c r="K63">
        <v>16049</v>
      </c>
      <c r="L63">
        <f t="shared" si="0"/>
        <v>6419.6</v>
      </c>
      <c r="M63" t="str">
        <f>VLOOKUP(H63,'Категории мощности'!A:B,2,0)</f>
        <v>КМ Plus</v>
      </c>
      <c r="N63" t="str">
        <f>VLOOKUP(M63&amp;F63,СТН!A:B,2,0)</f>
        <v>КМ plus-1000-5.010</v>
      </c>
      <c r="O63">
        <f>VLOOKUP(N63,СТН!B:E,4,0)</f>
        <v>17641.2</v>
      </c>
      <c r="P63">
        <f t="shared" si="1"/>
        <v>6703.6559999999999</v>
      </c>
    </row>
    <row r="64" spans="1:16" x14ac:dyDescent="0.3">
      <c r="A64" s="3" t="s">
        <v>134</v>
      </c>
      <c r="B64" s="3" t="s">
        <v>130</v>
      </c>
      <c r="C64" t="s">
        <v>14</v>
      </c>
      <c r="D64" t="s">
        <v>131</v>
      </c>
      <c r="E64" s="3">
        <v>6</v>
      </c>
      <c r="F64">
        <f>VLOOKUP(E64,СТН!D:D,1,0)</f>
        <v>6</v>
      </c>
      <c r="G64" s="3">
        <v>1200</v>
      </c>
      <c r="H64" s="3">
        <v>200</v>
      </c>
      <c r="J64" s="3">
        <v>17164</v>
      </c>
      <c r="K64">
        <v>19071</v>
      </c>
      <c r="L64">
        <f t="shared" si="0"/>
        <v>7628.4000000000005</v>
      </c>
      <c r="M64" t="str">
        <f>VLOOKUP(H64,'Категории мощности'!A:B,2,0)</f>
        <v>КМ Plus</v>
      </c>
      <c r="N64" t="str">
        <f>VLOOKUP(M64&amp;F64,СТН!A:B,2,0)</f>
        <v>КМ plus-1200-6.010</v>
      </c>
      <c r="O64">
        <f>VLOOKUP(N64,СТН!B:E,4,0)</f>
        <v>19876.8</v>
      </c>
      <c r="P64">
        <f t="shared" si="1"/>
        <v>7553.1840000000002</v>
      </c>
    </row>
    <row r="65" spans="1:16" x14ac:dyDescent="0.3">
      <c r="A65" s="3" t="s">
        <v>134</v>
      </c>
      <c r="B65" s="3" t="s">
        <v>130</v>
      </c>
      <c r="C65" t="s">
        <v>14</v>
      </c>
      <c r="D65" t="s">
        <v>131</v>
      </c>
      <c r="E65" s="3">
        <v>6.5</v>
      </c>
      <c r="F65" s="2">
        <f>VLOOKUP(E65,'Аналоги площади'!A:B,2,0)</f>
        <v>6</v>
      </c>
      <c r="G65" s="3">
        <v>1300</v>
      </c>
      <c r="H65" s="3">
        <v>200</v>
      </c>
      <c r="J65" s="3">
        <v>18564</v>
      </c>
      <c r="K65">
        <v>20627</v>
      </c>
      <c r="L65">
        <f t="shared" si="0"/>
        <v>8250.8000000000011</v>
      </c>
      <c r="M65" t="str">
        <f>VLOOKUP(H65,'Категории мощности'!A:B,2,0)</f>
        <v>КМ Plus</v>
      </c>
      <c r="N65" t="str">
        <f>VLOOKUP(M65&amp;F65,СТН!A:B,2,0)</f>
        <v>КМ plus-1200-6.010</v>
      </c>
      <c r="O65">
        <f>VLOOKUP(N65,СТН!B:E,4,0)</f>
        <v>19876.8</v>
      </c>
      <c r="P65">
        <f t="shared" si="1"/>
        <v>7553.1840000000002</v>
      </c>
    </row>
    <row r="66" spans="1:16" x14ac:dyDescent="0.3">
      <c r="A66" s="3" t="s">
        <v>134</v>
      </c>
      <c r="B66" s="3" t="s">
        <v>130</v>
      </c>
      <c r="C66" t="s">
        <v>14</v>
      </c>
      <c r="D66" t="s">
        <v>131</v>
      </c>
      <c r="E66" s="3">
        <v>7.5</v>
      </c>
      <c r="F66" s="2">
        <f>VLOOKUP(E66,'Аналоги площади'!A:B,2,0)</f>
        <v>7</v>
      </c>
      <c r="G66" s="3">
        <v>1500</v>
      </c>
      <c r="H66" s="3">
        <v>200</v>
      </c>
      <c r="J66" s="3">
        <v>21544</v>
      </c>
      <c r="K66">
        <v>23938</v>
      </c>
      <c r="L66">
        <f t="shared" si="0"/>
        <v>9575.2000000000007</v>
      </c>
      <c r="M66" t="str">
        <f>VLOOKUP(H66,'Категории мощности'!A:B,2,0)</f>
        <v>КМ Plus</v>
      </c>
      <c r="N66" t="str">
        <f>VLOOKUP(M66&amp;F66,СТН!A:B,2,0)</f>
        <v>КМ plus-1400-7.010</v>
      </c>
      <c r="O66">
        <f>VLOOKUP(N66,СТН!B:E,4,0)</f>
        <v>22035.599999999999</v>
      </c>
      <c r="P66">
        <f t="shared" si="1"/>
        <v>8373.5280000000002</v>
      </c>
    </row>
    <row r="67" spans="1:16" x14ac:dyDescent="0.3">
      <c r="A67" s="3" t="s">
        <v>134</v>
      </c>
      <c r="B67" s="3" t="s">
        <v>130</v>
      </c>
      <c r="C67" t="s">
        <v>14</v>
      </c>
      <c r="D67" t="s">
        <v>131</v>
      </c>
      <c r="E67" s="3">
        <v>8.4</v>
      </c>
      <c r="F67" s="2">
        <f>VLOOKUP(E67,'Аналоги площади'!A:B,2,0)</f>
        <v>8</v>
      </c>
      <c r="G67" s="3">
        <v>1680</v>
      </c>
      <c r="H67" s="3">
        <v>200</v>
      </c>
      <c r="J67" s="3">
        <v>23944</v>
      </c>
      <c r="K67">
        <v>26604</v>
      </c>
      <c r="L67">
        <f t="shared" ref="L67:L130" si="2">K67*0.4</f>
        <v>10641.6</v>
      </c>
      <c r="M67" t="str">
        <f>VLOOKUP(H67,'Категории мощности'!A:B,2,0)</f>
        <v>КМ Plus</v>
      </c>
      <c r="N67" t="str">
        <f>VLOOKUP(M67&amp;F67,СТН!A:B,2,0)</f>
        <v>КМ plus-1600-8.010</v>
      </c>
      <c r="O67">
        <f>VLOOKUP(N67,СТН!B:E,4,0)</f>
        <v>23821.200000000001</v>
      </c>
      <c r="P67">
        <f t="shared" ref="P67:P130" si="3">O67*(1-0.62)</f>
        <v>9052.0560000000005</v>
      </c>
    </row>
    <row r="68" spans="1:16" x14ac:dyDescent="0.3">
      <c r="A68" s="3" t="s">
        <v>134</v>
      </c>
      <c r="B68" s="3" t="s">
        <v>130</v>
      </c>
      <c r="C68" t="s">
        <v>14</v>
      </c>
      <c r="D68" t="s">
        <v>131</v>
      </c>
      <c r="E68" s="3">
        <v>10</v>
      </c>
      <c r="F68">
        <f>VLOOKUP(E68,СТН!D:D,1,0)</f>
        <v>10</v>
      </c>
      <c r="G68" s="3">
        <v>2000</v>
      </c>
      <c r="H68" s="3">
        <v>200</v>
      </c>
      <c r="J68" s="3">
        <v>28244</v>
      </c>
      <c r="K68">
        <v>31382</v>
      </c>
      <c r="L68">
        <f t="shared" si="2"/>
        <v>12552.800000000001</v>
      </c>
      <c r="M68" t="str">
        <f>VLOOKUP(H68,'Категории мощности'!A:B,2,0)</f>
        <v>КМ Plus</v>
      </c>
      <c r="N68" t="str">
        <f>VLOOKUP(M68&amp;F68,СТН!A:B,2,0)</f>
        <v>КМ plus-2000-10.010</v>
      </c>
      <c r="O68">
        <f>VLOOKUP(N68,СТН!B:E,4,0)</f>
        <v>29402.400000000001</v>
      </c>
      <c r="P68">
        <f t="shared" si="3"/>
        <v>11172.912</v>
      </c>
    </row>
    <row r="69" spans="1:16" x14ac:dyDescent="0.3">
      <c r="A69" s="3" t="s">
        <v>134</v>
      </c>
      <c r="B69" s="3" t="s">
        <v>130</v>
      </c>
      <c r="C69" t="s">
        <v>14</v>
      </c>
      <c r="D69" t="s">
        <v>131</v>
      </c>
      <c r="E69" s="3">
        <v>12</v>
      </c>
      <c r="F69">
        <f>VLOOKUP(E69,СТН!D:D,1,0)</f>
        <v>12</v>
      </c>
      <c r="G69" s="3">
        <v>2400</v>
      </c>
      <c r="H69" s="3">
        <v>200</v>
      </c>
      <c r="J69" s="3">
        <v>33544</v>
      </c>
      <c r="K69">
        <v>37382</v>
      </c>
      <c r="L69">
        <f t="shared" si="2"/>
        <v>14952.800000000001</v>
      </c>
      <c r="M69" t="str">
        <f>VLOOKUP(H69,'Категории мощности'!A:B,2,0)</f>
        <v>КМ Plus</v>
      </c>
      <c r="N69" t="str">
        <f>VLOOKUP(M69&amp;F69,СТН!A:B,2,0)</f>
        <v>КМ plus-2400-12.010</v>
      </c>
      <c r="O69">
        <f>VLOOKUP(N69,СТН!B:E,4,0)</f>
        <v>32192.400000000001</v>
      </c>
      <c r="P69">
        <f t="shared" si="3"/>
        <v>12233.112000000001</v>
      </c>
    </row>
    <row r="70" spans="1:16" x14ac:dyDescent="0.3">
      <c r="A70" t="s">
        <v>16</v>
      </c>
      <c r="B70" s="3" t="s">
        <v>135</v>
      </c>
      <c r="C70" t="s">
        <v>15</v>
      </c>
      <c r="D70" t="s">
        <v>136</v>
      </c>
      <c r="E70">
        <v>0.5</v>
      </c>
      <c r="F70">
        <f>VLOOKUP(E70,СТН!D:D,1,0)</f>
        <v>0.5</v>
      </c>
      <c r="G70">
        <v>80</v>
      </c>
      <c r="H70">
        <v>160</v>
      </c>
      <c r="J70">
        <v>3190</v>
      </c>
      <c r="K70">
        <v>3190</v>
      </c>
      <c r="L70">
        <f t="shared" si="2"/>
        <v>1276</v>
      </c>
      <c r="M70" t="str">
        <f>VLOOKUP(H70,'Категории мощности'!A:B,2,0)</f>
        <v>КМ</v>
      </c>
      <c r="N70" t="str">
        <f>VLOOKUP(M70&amp;F70,СТН!A:B,2,0)</f>
        <v>КМ-75-0,5.010</v>
      </c>
      <c r="O70">
        <f>VLOOKUP(N70,СТН!B:E,4,0)</f>
        <v>1945</v>
      </c>
      <c r="P70">
        <f t="shared" si="3"/>
        <v>739.1</v>
      </c>
    </row>
    <row r="71" spans="1:16" x14ac:dyDescent="0.3">
      <c r="A71" t="s">
        <v>16</v>
      </c>
      <c r="B71" s="3" t="s">
        <v>135</v>
      </c>
      <c r="C71" t="s">
        <v>15</v>
      </c>
      <c r="D71" t="s">
        <v>137</v>
      </c>
      <c r="E71">
        <v>1</v>
      </c>
      <c r="F71">
        <f>VLOOKUP(E71,СТН!D:D,1,0)</f>
        <v>1</v>
      </c>
      <c r="G71">
        <v>160</v>
      </c>
      <c r="H71">
        <v>160</v>
      </c>
      <c r="J71">
        <v>3790</v>
      </c>
      <c r="K71">
        <v>3790</v>
      </c>
      <c r="L71">
        <f t="shared" si="2"/>
        <v>1516</v>
      </c>
      <c r="M71" t="str">
        <f>VLOOKUP(H71,'Категории мощности'!A:B,2,0)</f>
        <v>КМ</v>
      </c>
      <c r="N71" t="str">
        <f>VLOOKUP(M71&amp;F71,СТН!A:B,2,0)</f>
        <v>КМ-150-1.010</v>
      </c>
      <c r="O71">
        <f>VLOOKUP(N71,СТН!B:E,4,0)</f>
        <v>2260</v>
      </c>
      <c r="P71">
        <f t="shared" si="3"/>
        <v>858.8</v>
      </c>
    </row>
    <row r="72" spans="1:16" x14ac:dyDescent="0.3">
      <c r="A72" t="s">
        <v>16</v>
      </c>
      <c r="B72" s="3" t="s">
        <v>135</v>
      </c>
      <c r="C72" t="s">
        <v>15</v>
      </c>
      <c r="D72" t="s">
        <v>138</v>
      </c>
      <c r="E72">
        <v>1.5</v>
      </c>
      <c r="F72">
        <f>VLOOKUP(E72,СТН!D:D,1,0)</f>
        <v>1.5</v>
      </c>
      <c r="G72">
        <v>240</v>
      </c>
      <c r="H72">
        <v>160</v>
      </c>
      <c r="J72">
        <v>4490</v>
      </c>
      <c r="K72">
        <v>4490</v>
      </c>
      <c r="L72">
        <f t="shared" si="2"/>
        <v>1796</v>
      </c>
      <c r="M72" t="str">
        <f>VLOOKUP(H72,'Категории мощности'!A:B,2,0)</f>
        <v>КМ</v>
      </c>
      <c r="N72" t="str">
        <f>VLOOKUP(M72&amp;F72,СТН!A:B,2,0)</f>
        <v>КМ-225-1,5.010</v>
      </c>
      <c r="O72">
        <f>VLOOKUP(N72,СТН!B:E,4,0)</f>
        <v>2800</v>
      </c>
      <c r="P72">
        <f t="shared" si="3"/>
        <v>1064</v>
      </c>
    </row>
    <row r="73" spans="1:16" x14ac:dyDescent="0.3">
      <c r="A73" t="s">
        <v>16</v>
      </c>
      <c r="B73" s="3" t="s">
        <v>135</v>
      </c>
      <c r="C73" t="s">
        <v>15</v>
      </c>
      <c r="D73" t="s">
        <v>139</v>
      </c>
      <c r="E73">
        <v>2</v>
      </c>
      <c r="F73">
        <f>VLOOKUP(E73,СТН!D:D,1,0)</f>
        <v>2</v>
      </c>
      <c r="G73">
        <v>320</v>
      </c>
      <c r="H73">
        <v>160</v>
      </c>
      <c r="J73">
        <v>4990</v>
      </c>
      <c r="K73">
        <v>4990</v>
      </c>
      <c r="L73">
        <f t="shared" si="2"/>
        <v>1996</v>
      </c>
      <c r="M73" t="str">
        <f>VLOOKUP(H73,'Категории мощности'!A:B,2,0)</f>
        <v>КМ</v>
      </c>
      <c r="N73" t="str">
        <f>VLOOKUP(M73&amp;F73,СТН!A:B,2,0)</f>
        <v>КМ-300-2.010</v>
      </c>
      <c r="O73">
        <f>VLOOKUP(N73,СТН!B:E,4,0)</f>
        <v>3380</v>
      </c>
      <c r="P73">
        <f t="shared" si="3"/>
        <v>1284.4000000000001</v>
      </c>
    </row>
    <row r="74" spans="1:16" x14ac:dyDescent="0.3">
      <c r="A74" t="s">
        <v>16</v>
      </c>
      <c r="B74" s="3" t="s">
        <v>135</v>
      </c>
      <c r="C74" t="s">
        <v>15</v>
      </c>
      <c r="D74" t="s">
        <v>140</v>
      </c>
      <c r="E74">
        <v>2.5</v>
      </c>
      <c r="F74">
        <f>VLOOKUP(E74,СТН!D:D,1,0)</f>
        <v>2.5</v>
      </c>
      <c r="G74">
        <v>400</v>
      </c>
      <c r="H74">
        <v>160</v>
      </c>
      <c r="J74">
        <v>5790</v>
      </c>
      <c r="K74">
        <v>5790</v>
      </c>
      <c r="L74">
        <f t="shared" si="2"/>
        <v>2316</v>
      </c>
      <c r="M74" t="str">
        <f>VLOOKUP(H74,'Категории мощности'!A:B,2,0)</f>
        <v>КМ</v>
      </c>
      <c r="N74" t="str">
        <f>VLOOKUP(M74&amp;F74,СТН!A:B,2,0)</f>
        <v>КМ-375-2,5.010</v>
      </c>
      <c r="O74">
        <f>VLOOKUP(N74,СТН!B:E,4,0)</f>
        <v>3890</v>
      </c>
      <c r="P74">
        <f t="shared" si="3"/>
        <v>1478.2</v>
      </c>
    </row>
    <row r="75" spans="1:16" x14ac:dyDescent="0.3">
      <c r="A75" t="s">
        <v>16</v>
      </c>
      <c r="B75" s="3" t="s">
        <v>135</v>
      </c>
      <c r="C75" t="s">
        <v>15</v>
      </c>
      <c r="D75" t="s">
        <v>141</v>
      </c>
      <c r="E75">
        <v>3</v>
      </c>
      <c r="F75">
        <f>VLOOKUP(E75,СТН!D:D,1,0)</f>
        <v>3</v>
      </c>
      <c r="G75">
        <v>480</v>
      </c>
      <c r="H75">
        <v>160</v>
      </c>
      <c r="J75">
        <v>6490</v>
      </c>
      <c r="K75">
        <v>6490</v>
      </c>
      <c r="L75">
        <f t="shared" si="2"/>
        <v>2596</v>
      </c>
      <c r="M75" t="str">
        <f>VLOOKUP(H75,'Категории мощности'!A:B,2,0)</f>
        <v>КМ</v>
      </c>
      <c r="N75" t="str">
        <f>VLOOKUP(M75&amp;F75,СТН!A:B,2,0)</f>
        <v>КМ-450-3.010</v>
      </c>
      <c r="O75">
        <f>VLOOKUP(N75,СТН!B:E,4,0)</f>
        <v>4540</v>
      </c>
      <c r="P75">
        <f t="shared" si="3"/>
        <v>1725.2</v>
      </c>
    </row>
    <row r="76" spans="1:16" x14ac:dyDescent="0.3">
      <c r="A76" t="s">
        <v>16</v>
      </c>
      <c r="B76" s="3" t="s">
        <v>135</v>
      </c>
      <c r="C76" t="s">
        <v>15</v>
      </c>
      <c r="D76" t="s">
        <v>142</v>
      </c>
      <c r="E76">
        <v>3.5</v>
      </c>
      <c r="F76">
        <f>VLOOKUP(E76,СТН!D:D,1,0)</f>
        <v>3.5</v>
      </c>
      <c r="G76">
        <v>560</v>
      </c>
      <c r="H76">
        <v>160</v>
      </c>
      <c r="J76">
        <v>7090</v>
      </c>
      <c r="K76">
        <v>7090</v>
      </c>
      <c r="L76">
        <f t="shared" si="2"/>
        <v>2836</v>
      </c>
      <c r="M76" t="str">
        <f>VLOOKUP(H76,'Категории мощности'!A:B,2,0)</f>
        <v>КМ</v>
      </c>
      <c r="N76" t="str">
        <f>VLOOKUP(M76&amp;F76,СТН!A:B,2,0)</f>
        <v>КМ-525-3,5.010</v>
      </c>
      <c r="O76">
        <f>VLOOKUP(N76,СТН!B:E,4,0)</f>
        <v>5175</v>
      </c>
      <c r="P76">
        <f t="shared" si="3"/>
        <v>1966.5</v>
      </c>
    </row>
    <row r="77" spans="1:16" x14ac:dyDescent="0.3">
      <c r="A77" t="s">
        <v>16</v>
      </c>
      <c r="B77" s="3" t="s">
        <v>135</v>
      </c>
      <c r="C77" t="s">
        <v>15</v>
      </c>
      <c r="D77" t="s">
        <v>143</v>
      </c>
      <c r="E77">
        <v>4</v>
      </c>
      <c r="F77">
        <f>VLOOKUP(E77,СТН!D:D,1,0)</f>
        <v>4</v>
      </c>
      <c r="G77">
        <v>640</v>
      </c>
      <c r="H77">
        <v>160</v>
      </c>
      <c r="J77">
        <v>7490</v>
      </c>
      <c r="K77">
        <v>7490</v>
      </c>
      <c r="L77">
        <f t="shared" si="2"/>
        <v>2996</v>
      </c>
      <c r="M77" t="str">
        <f>VLOOKUP(H77,'Категории мощности'!A:B,2,0)</f>
        <v>КМ</v>
      </c>
      <c r="N77" t="str">
        <f>VLOOKUP(M77&amp;F77,СТН!A:B,2,0)</f>
        <v>КМ-600-4.010</v>
      </c>
      <c r="O77">
        <f>VLOOKUP(N77,СТН!B:E,4,0)</f>
        <v>5495</v>
      </c>
      <c r="P77">
        <f t="shared" si="3"/>
        <v>2088.1</v>
      </c>
    </row>
    <row r="78" spans="1:16" x14ac:dyDescent="0.3">
      <c r="A78" t="s">
        <v>16</v>
      </c>
      <c r="B78" s="3" t="s">
        <v>135</v>
      </c>
      <c r="C78" t="s">
        <v>15</v>
      </c>
      <c r="D78" t="s">
        <v>144</v>
      </c>
      <c r="E78">
        <v>4.5</v>
      </c>
      <c r="F78">
        <f>VLOOKUP(E78,СТН!D:D,1,0)</f>
        <v>4.5</v>
      </c>
      <c r="G78">
        <v>720</v>
      </c>
      <c r="H78">
        <v>160</v>
      </c>
      <c r="J78">
        <v>7990</v>
      </c>
      <c r="K78">
        <v>7990</v>
      </c>
      <c r="L78">
        <f t="shared" si="2"/>
        <v>3196</v>
      </c>
      <c r="M78" t="str">
        <f>VLOOKUP(H78,'Категории мощности'!A:B,2,0)</f>
        <v>КМ</v>
      </c>
      <c r="N78" t="str">
        <f>VLOOKUP(M78&amp;F78,СТН!A:B,2,0)</f>
        <v>КМ-675-4,5.010</v>
      </c>
      <c r="O78">
        <f>VLOOKUP(N78,СТН!B:E,4,0)</f>
        <v>5825</v>
      </c>
      <c r="P78">
        <f t="shared" si="3"/>
        <v>2213.5</v>
      </c>
    </row>
    <row r="79" spans="1:16" x14ac:dyDescent="0.3">
      <c r="A79" t="s">
        <v>16</v>
      </c>
      <c r="B79" s="3" t="s">
        <v>135</v>
      </c>
      <c r="C79" t="s">
        <v>15</v>
      </c>
      <c r="D79" t="s">
        <v>145</v>
      </c>
      <c r="E79">
        <v>5</v>
      </c>
      <c r="F79">
        <f>VLOOKUP(E79,СТН!D:D,1,0)</f>
        <v>5</v>
      </c>
      <c r="G79">
        <v>800</v>
      </c>
      <c r="H79">
        <v>160</v>
      </c>
      <c r="J79">
        <v>8390</v>
      </c>
      <c r="K79">
        <v>8390</v>
      </c>
      <c r="L79">
        <f t="shared" si="2"/>
        <v>3356</v>
      </c>
      <c r="M79" t="str">
        <f>VLOOKUP(H79,'Категории мощности'!A:B,2,0)</f>
        <v>КМ</v>
      </c>
      <c r="N79" t="str">
        <f>VLOOKUP(M79&amp;F79,СТН!A:B,2,0)</f>
        <v>КМ-750-5.010</v>
      </c>
      <c r="O79">
        <f>VLOOKUP(N79,СТН!B:E,4,0)</f>
        <v>6740</v>
      </c>
      <c r="P79">
        <f t="shared" si="3"/>
        <v>2561.1999999999998</v>
      </c>
    </row>
    <row r="80" spans="1:16" x14ac:dyDescent="0.3">
      <c r="A80" t="s">
        <v>16</v>
      </c>
      <c r="B80" s="3" t="s">
        <v>135</v>
      </c>
      <c r="C80" t="s">
        <v>15</v>
      </c>
      <c r="D80" t="s">
        <v>146</v>
      </c>
      <c r="E80">
        <v>6</v>
      </c>
      <c r="F80">
        <f>VLOOKUP(E80,СТН!D:D,1,0)</f>
        <v>6</v>
      </c>
      <c r="G80">
        <v>960</v>
      </c>
      <c r="H80">
        <v>160</v>
      </c>
      <c r="J80">
        <v>9790</v>
      </c>
      <c r="K80">
        <v>9790</v>
      </c>
      <c r="L80">
        <f t="shared" si="2"/>
        <v>3916</v>
      </c>
      <c r="M80" t="str">
        <f>VLOOKUP(H80,'Категории мощности'!A:B,2,0)</f>
        <v>КМ</v>
      </c>
      <c r="N80" t="str">
        <f>VLOOKUP(M80&amp;F80,СТН!A:B,2,0)</f>
        <v>КМ-900-6.010</v>
      </c>
      <c r="O80">
        <f>VLOOKUP(N80,СТН!B:E,4,0)</f>
        <v>7365</v>
      </c>
      <c r="P80">
        <f t="shared" si="3"/>
        <v>2798.7</v>
      </c>
    </row>
    <row r="81" spans="1:16" x14ac:dyDescent="0.3">
      <c r="A81" t="s">
        <v>16</v>
      </c>
      <c r="B81" s="3" t="s">
        <v>135</v>
      </c>
      <c r="C81" t="s">
        <v>15</v>
      </c>
      <c r="D81" t="s">
        <v>147</v>
      </c>
      <c r="E81">
        <v>7</v>
      </c>
      <c r="F81">
        <f>VLOOKUP(E81,СТН!D:D,1,0)</f>
        <v>7</v>
      </c>
      <c r="G81">
        <v>1120</v>
      </c>
      <c r="H81">
        <v>160</v>
      </c>
      <c r="J81">
        <v>11090</v>
      </c>
      <c r="K81">
        <v>11090</v>
      </c>
      <c r="L81">
        <f t="shared" si="2"/>
        <v>4436</v>
      </c>
      <c r="M81" t="str">
        <f>VLOOKUP(H81,'Категории мощности'!A:B,2,0)</f>
        <v>КМ</v>
      </c>
      <c r="N81" t="str">
        <f>VLOOKUP(M81&amp;F81,СТН!A:B,2,0)</f>
        <v>КМ-1050-7.010</v>
      </c>
      <c r="O81">
        <f>VLOOKUP(N81,СТН!B:E,4,0)</f>
        <v>8020</v>
      </c>
      <c r="P81">
        <f t="shared" si="3"/>
        <v>3047.6</v>
      </c>
    </row>
    <row r="82" spans="1:16" x14ac:dyDescent="0.3">
      <c r="A82" t="s">
        <v>16</v>
      </c>
      <c r="B82" s="3" t="s">
        <v>135</v>
      </c>
      <c r="C82" t="s">
        <v>15</v>
      </c>
      <c r="D82" t="s">
        <v>148</v>
      </c>
      <c r="E82">
        <v>8</v>
      </c>
      <c r="F82">
        <f>VLOOKUP(E82,СТН!D:D,1,0)</f>
        <v>8</v>
      </c>
      <c r="G82">
        <v>1280</v>
      </c>
      <c r="H82">
        <v>160</v>
      </c>
      <c r="J82">
        <v>12190</v>
      </c>
      <c r="K82">
        <v>12190</v>
      </c>
      <c r="L82">
        <f t="shared" si="2"/>
        <v>4876</v>
      </c>
      <c r="M82" t="str">
        <f>VLOOKUP(H82,'Категории мощности'!A:B,2,0)</f>
        <v>КМ</v>
      </c>
      <c r="N82" t="str">
        <f>VLOOKUP(M82&amp;F82,СТН!A:B,2,0)</f>
        <v>КМ-1200-8.010</v>
      </c>
      <c r="O82">
        <f>VLOOKUP(N82,СТН!B:E,4,0)</f>
        <v>8870</v>
      </c>
      <c r="P82">
        <f t="shared" si="3"/>
        <v>3370.6</v>
      </c>
    </row>
    <row r="83" spans="1:16" x14ac:dyDescent="0.3">
      <c r="A83" t="s">
        <v>16</v>
      </c>
      <c r="B83" s="3" t="s">
        <v>135</v>
      </c>
      <c r="C83" t="s">
        <v>15</v>
      </c>
      <c r="D83" t="s">
        <v>149</v>
      </c>
      <c r="E83">
        <v>10</v>
      </c>
      <c r="F83">
        <f>VLOOKUP(E83,СТН!D:D,1,0)</f>
        <v>10</v>
      </c>
      <c r="G83">
        <v>1600</v>
      </c>
      <c r="H83">
        <v>160</v>
      </c>
      <c r="J83">
        <v>13990</v>
      </c>
      <c r="K83">
        <v>13990</v>
      </c>
      <c r="L83">
        <f t="shared" si="2"/>
        <v>5596</v>
      </c>
      <c r="M83" t="str">
        <f>VLOOKUP(H83,'Категории мощности'!A:B,2,0)</f>
        <v>КМ</v>
      </c>
      <c r="N83" t="str">
        <f>VLOOKUP(M83&amp;F83,СТН!A:B,2,0)</f>
        <v>КМ-1500-10.010</v>
      </c>
      <c r="O83">
        <f>VLOOKUP(N83,СТН!B:E,4,0)</f>
        <v>10500</v>
      </c>
      <c r="P83">
        <f t="shared" si="3"/>
        <v>3990</v>
      </c>
    </row>
    <row r="84" spans="1:16" x14ac:dyDescent="0.3">
      <c r="A84" t="s">
        <v>16</v>
      </c>
      <c r="B84" s="3" t="s">
        <v>135</v>
      </c>
      <c r="C84" t="s">
        <v>15</v>
      </c>
      <c r="D84" t="s">
        <v>150</v>
      </c>
      <c r="E84">
        <v>12</v>
      </c>
      <c r="F84">
        <f>VLOOKUP(E84,СТН!D:D,1,0)</f>
        <v>12</v>
      </c>
      <c r="G84">
        <v>1920</v>
      </c>
      <c r="H84">
        <v>160</v>
      </c>
      <c r="J84">
        <v>15290</v>
      </c>
      <c r="K84">
        <v>15290</v>
      </c>
      <c r="L84">
        <f t="shared" si="2"/>
        <v>6116</v>
      </c>
      <c r="M84" t="str">
        <f>VLOOKUP(H84,'Категории мощности'!A:B,2,0)</f>
        <v>КМ</v>
      </c>
      <c r="N84" t="str">
        <f>VLOOKUP(M84&amp;F84,СТН!A:B,2,0)</f>
        <v>КМ-1800-12.010</v>
      </c>
      <c r="O84">
        <f>VLOOKUP(N84,СТН!B:E,4,0)</f>
        <v>12210</v>
      </c>
      <c r="P84">
        <f t="shared" si="3"/>
        <v>4639.8</v>
      </c>
    </row>
    <row r="85" spans="1:16" x14ac:dyDescent="0.3">
      <c r="A85" t="s">
        <v>16</v>
      </c>
      <c r="B85" s="3" t="s">
        <v>135</v>
      </c>
      <c r="C85" t="s">
        <v>15</v>
      </c>
      <c r="D85" t="s">
        <v>151</v>
      </c>
      <c r="E85">
        <v>14</v>
      </c>
      <c r="F85">
        <f>VLOOKUP(E85,СТН!D:D,1,0)</f>
        <v>14</v>
      </c>
      <c r="G85">
        <v>2240</v>
      </c>
      <c r="H85">
        <v>160</v>
      </c>
      <c r="J85">
        <v>16690</v>
      </c>
      <c r="K85">
        <v>16690</v>
      </c>
      <c r="L85">
        <f t="shared" si="2"/>
        <v>6676</v>
      </c>
      <c r="M85" t="str">
        <f>VLOOKUP(H85,'Категории мощности'!A:B,2,0)</f>
        <v>КМ</v>
      </c>
      <c r="N85" t="str">
        <f>VLOOKUP(M85&amp;F85,СТН!A:B,2,0)</f>
        <v>КМ-2100-14.010</v>
      </c>
      <c r="O85">
        <f>VLOOKUP(N85,СТН!B:E,4,0)</f>
        <v>14635</v>
      </c>
      <c r="P85">
        <f t="shared" si="3"/>
        <v>5561.3</v>
      </c>
    </row>
    <row r="86" spans="1:16" x14ac:dyDescent="0.3">
      <c r="A86" t="s">
        <v>17</v>
      </c>
      <c r="B86" s="3" t="s">
        <v>135</v>
      </c>
      <c r="C86" t="s">
        <v>152</v>
      </c>
      <c r="D86" t="s">
        <v>153</v>
      </c>
      <c r="E86">
        <v>0.65</v>
      </c>
      <c r="F86" s="2">
        <f>VLOOKUP(E86,'Аналоги площади'!A:B,2,0)</f>
        <v>0.5</v>
      </c>
      <c r="G86">
        <v>100</v>
      </c>
      <c r="H86">
        <v>150</v>
      </c>
      <c r="J86">
        <v>1690</v>
      </c>
      <c r="K86">
        <v>1690</v>
      </c>
      <c r="L86">
        <f t="shared" si="2"/>
        <v>676</v>
      </c>
      <c r="M86" t="str">
        <f>VLOOKUP(H86,'Категории мощности'!A:B,2,0)</f>
        <v>КМ</v>
      </c>
      <c r="N86" t="str">
        <f>VLOOKUP(M86&amp;F86,СТН!A:B,2,0)</f>
        <v>КМ-75-0,5.010</v>
      </c>
      <c r="O86">
        <f>VLOOKUP(N86,СТН!B:E,4,0)</f>
        <v>1945</v>
      </c>
      <c r="P86">
        <f t="shared" si="3"/>
        <v>739.1</v>
      </c>
    </row>
    <row r="87" spans="1:16" x14ac:dyDescent="0.3">
      <c r="A87" t="s">
        <v>17</v>
      </c>
      <c r="B87" s="3" t="s">
        <v>135</v>
      </c>
      <c r="C87" t="s">
        <v>152</v>
      </c>
      <c r="D87" t="s">
        <v>154</v>
      </c>
      <c r="E87">
        <v>1.2</v>
      </c>
      <c r="F87" s="2">
        <f>VLOOKUP(E87,'Аналоги площади'!A:B,2,0)</f>
        <v>1</v>
      </c>
      <c r="G87">
        <v>175</v>
      </c>
      <c r="H87">
        <v>150</v>
      </c>
      <c r="J87">
        <v>1890</v>
      </c>
      <c r="K87">
        <v>1890</v>
      </c>
      <c r="L87">
        <f t="shared" si="2"/>
        <v>756</v>
      </c>
      <c r="M87" t="str">
        <f>VLOOKUP(H87,'Категории мощности'!A:B,2,0)</f>
        <v>КМ</v>
      </c>
      <c r="N87" t="str">
        <f>VLOOKUP(M87&amp;F87,СТН!A:B,2,0)</f>
        <v>КМ-150-1.010</v>
      </c>
      <c r="O87">
        <f>VLOOKUP(N87,СТН!B:E,4,0)</f>
        <v>2260</v>
      </c>
      <c r="P87">
        <f t="shared" si="3"/>
        <v>858.8</v>
      </c>
    </row>
    <row r="88" spans="1:16" x14ac:dyDescent="0.3">
      <c r="A88" t="s">
        <v>17</v>
      </c>
      <c r="B88" s="3" t="s">
        <v>135</v>
      </c>
      <c r="C88" t="s">
        <v>152</v>
      </c>
      <c r="D88" t="s">
        <v>155</v>
      </c>
      <c r="E88">
        <v>1.5</v>
      </c>
      <c r="F88">
        <f>VLOOKUP(E88,СТН!D:D,1,0)</f>
        <v>1.5</v>
      </c>
      <c r="G88">
        <v>220</v>
      </c>
      <c r="H88">
        <v>150</v>
      </c>
      <c r="J88">
        <v>2190</v>
      </c>
      <c r="K88">
        <v>2190</v>
      </c>
      <c r="L88">
        <f t="shared" si="2"/>
        <v>876</v>
      </c>
      <c r="M88" t="str">
        <f>VLOOKUP(H88,'Категории мощности'!A:B,2,0)</f>
        <v>КМ</v>
      </c>
      <c r="N88" t="str">
        <f>VLOOKUP(M88&amp;F88,СТН!A:B,2,0)</f>
        <v>КМ-225-1,5.010</v>
      </c>
      <c r="O88">
        <f>VLOOKUP(N88,СТН!B:E,4,0)</f>
        <v>2800</v>
      </c>
      <c r="P88">
        <f t="shared" si="3"/>
        <v>1064</v>
      </c>
    </row>
    <row r="89" spans="1:16" x14ac:dyDescent="0.3">
      <c r="A89" t="s">
        <v>17</v>
      </c>
      <c r="B89" s="3" t="s">
        <v>135</v>
      </c>
      <c r="C89" t="s">
        <v>152</v>
      </c>
      <c r="D89" t="s">
        <v>156</v>
      </c>
      <c r="E89">
        <v>2</v>
      </c>
      <c r="F89">
        <f>VLOOKUP(E89,СТН!D:D,1,0)</f>
        <v>2</v>
      </c>
      <c r="G89">
        <v>300</v>
      </c>
      <c r="H89">
        <v>150</v>
      </c>
      <c r="J89">
        <v>2490</v>
      </c>
      <c r="K89">
        <v>2490</v>
      </c>
      <c r="L89">
        <f t="shared" si="2"/>
        <v>996</v>
      </c>
      <c r="M89" t="str">
        <f>VLOOKUP(H89,'Категории мощности'!A:B,2,0)</f>
        <v>КМ</v>
      </c>
      <c r="N89" t="str">
        <f>VLOOKUP(M89&amp;F89,СТН!A:B,2,0)</f>
        <v>КМ-300-2.010</v>
      </c>
      <c r="O89">
        <f>VLOOKUP(N89,СТН!B:E,4,0)</f>
        <v>3380</v>
      </c>
      <c r="P89">
        <f t="shared" si="3"/>
        <v>1284.4000000000001</v>
      </c>
    </row>
    <row r="90" spans="1:16" x14ac:dyDescent="0.3">
      <c r="A90" t="s">
        <v>17</v>
      </c>
      <c r="B90" s="3" t="s">
        <v>135</v>
      </c>
      <c r="C90" t="s">
        <v>152</v>
      </c>
      <c r="D90" t="s">
        <v>157</v>
      </c>
      <c r="E90">
        <v>2.7</v>
      </c>
      <c r="F90" s="2">
        <f>VLOOKUP(E90,'Аналоги площади'!A:B,2,0)</f>
        <v>3</v>
      </c>
      <c r="G90">
        <v>400</v>
      </c>
      <c r="H90">
        <v>150</v>
      </c>
      <c r="J90">
        <v>2790</v>
      </c>
      <c r="K90">
        <v>2790</v>
      </c>
      <c r="L90">
        <f t="shared" si="2"/>
        <v>1116</v>
      </c>
      <c r="M90" t="str">
        <f>VLOOKUP(H90,'Категории мощности'!A:B,2,0)</f>
        <v>КМ</v>
      </c>
      <c r="N90" t="str">
        <f>VLOOKUP(M90&amp;F90,СТН!A:B,2,0)</f>
        <v>КМ-450-3.010</v>
      </c>
      <c r="O90">
        <f>VLOOKUP(N90,СТН!B:E,4,0)</f>
        <v>4540</v>
      </c>
      <c r="P90">
        <f t="shared" si="3"/>
        <v>1725.2</v>
      </c>
    </row>
    <row r="91" spans="1:16" x14ac:dyDescent="0.3">
      <c r="A91" t="s">
        <v>17</v>
      </c>
      <c r="B91" s="3" t="s">
        <v>135</v>
      </c>
      <c r="C91" t="s">
        <v>152</v>
      </c>
      <c r="D91" t="s">
        <v>158</v>
      </c>
      <c r="E91">
        <v>3.2</v>
      </c>
      <c r="F91" s="2">
        <f>VLOOKUP(E91,'Аналоги площади'!A:B,2,0)</f>
        <v>3</v>
      </c>
      <c r="G91">
        <v>485</v>
      </c>
      <c r="H91">
        <v>150</v>
      </c>
      <c r="J91">
        <v>3290</v>
      </c>
      <c r="K91">
        <v>3290</v>
      </c>
      <c r="L91">
        <f t="shared" si="2"/>
        <v>1316</v>
      </c>
      <c r="M91" t="str">
        <f>VLOOKUP(H91,'Категории мощности'!A:B,2,0)</f>
        <v>КМ</v>
      </c>
      <c r="N91" t="str">
        <f>VLOOKUP(M91&amp;F91,СТН!A:B,2,0)</f>
        <v>КМ-450-3.010</v>
      </c>
      <c r="O91">
        <f>VLOOKUP(N91,СТН!B:E,4,0)</f>
        <v>4540</v>
      </c>
      <c r="P91">
        <f t="shared" si="3"/>
        <v>1725.2</v>
      </c>
    </row>
    <row r="92" spans="1:16" x14ac:dyDescent="0.3">
      <c r="A92" t="s">
        <v>17</v>
      </c>
      <c r="B92" s="3" t="s">
        <v>135</v>
      </c>
      <c r="C92" t="s">
        <v>152</v>
      </c>
      <c r="D92" t="s">
        <v>159</v>
      </c>
      <c r="E92">
        <v>3.85</v>
      </c>
      <c r="F92" s="2">
        <f>VLOOKUP(E92,'Аналоги площади'!A:B,2,0)</f>
        <v>4</v>
      </c>
      <c r="G92">
        <v>580</v>
      </c>
      <c r="H92">
        <v>150</v>
      </c>
      <c r="J92">
        <v>3690</v>
      </c>
      <c r="K92">
        <v>3690</v>
      </c>
      <c r="L92">
        <f t="shared" si="2"/>
        <v>1476</v>
      </c>
      <c r="M92" t="str">
        <f>VLOOKUP(H92,'Категории мощности'!A:B,2,0)</f>
        <v>КМ</v>
      </c>
      <c r="N92" t="str">
        <f>VLOOKUP(M92&amp;F92,СТН!A:B,2,0)</f>
        <v>КМ-600-4.010</v>
      </c>
      <c r="O92">
        <f>VLOOKUP(N92,СТН!B:E,4,0)</f>
        <v>5495</v>
      </c>
      <c r="P92">
        <f t="shared" si="3"/>
        <v>2088.1</v>
      </c>
    </row>
    <row r="93" spans="1:16" x14ac:dyDescent="0.3">
      <c r="A93" t="s">
        <v>17</v>
      </c>
      <c r="B93" s="3" t="s">
        <v>135</v>
      </c>
      <c r="C93" t="s">
        <v>152</v>
      </c>
      <c r="D93" t="s">
        <v>160</v>
      </c>
      <c r="E93">
        <v>4.5</v>
      </c>
      <c r="F93">
        <f>VLOOKUP(E93,СТН!D:D,1,0)</f>
        <v>4.5</v>
      </c>
      <c r="G93">
        <v>680</v>
      </c>
      <c r="H93">
        <v>150</v>
      </c>
      <c r="J93">
        <v>4290</v>
      </c>
      <c r="K93">
        <v>4290</v>
      </c>
      <c r="L93">
        <f t="shared" si="2"/>
        <v>1716</v>
      </c>
      <c r="M93" t="str">
        <f>VLOOKUP(H93,'Категории мощности'!A:B,2,0)</f>
        <v>КМ</v>
      </c>
      <c r="N93" t="str">
        <f>VLOOKUP(M93&amp;F93,СТН!A:B,2,0)</f>
        <v>КМ-675-4,5.010</v>
      </c>
      <c r="O93">
        <f>VLOOKUP(N93,СТН!B:E,4,0)</f>
        <v>5825</v>
      </c>
      <c r="P93">
        <f t="shared" si="3"/>
        <v>2213.5</v>
      </c>
    </row>
    <row r="94" spans="1:16" x14ac:dyDescent="0.3">
      <c r="A94" t="s">
        <v>17</v>
      </c>
      <c r="B94" s="3" t="s">
        <v>135</v>
      </c>
      <c r="C94" t="s">
        <v>152</v>
      </c>
      <c r="D94" t="s">
        <v>161</v>
      </c>
      <c r="E94">
        <v>5.25</v>
      </c>
      <c r="F94" s="2">
        <f>VLOOKUP(E94,'Аналоги площади'!A:B,2,0)</f>
        <v>5</v>
      </c>
      <c r="G94">
        <v>790</v>
      </c>
      <c r="H94">
        <v>150</v>
      </c>
      <c r="J94">
        <v>5190</v>
      </c>
      <c r="K94">
        <v>5190</v>
      </c>
      <c r="L94">
        <f t="shared" si="2"/>
        <v>2076</v>
      </c>
      <c r="M94" t="str">
        <f>VLOOKUP(H94,'Категории мощности'!A:B,2,0)</f>
        <v>КМ</v>
      </c>
      <c r="N94" t="str">
        <f>VLOOKUP(M94&amp;F94,СТН!A:B,2,0)</f>
        <v>КМ-750-5.010</v>
      </c>
      <c r="O94">
        <f>VLOOKUP(N94,СТН!B:E,4,0)</f>
        <v>6740</v>
      </c>
      <c r="P94">
        <f t="shared" si="3"/>
        <v>2561.1999999999998</v>
      </c>
    </row>
    <row r="95" spans="1:16" x14ac:dyDescent="0.3">
      <c r="A95" t="s">
        <v>17</v>
      </c>
      <c r="B95" s="3" t="s">
        <v>135</v>
      </c>
      <c r="C95" t="s">
        <v>152</v>
      </c>
      <c r="D95" t="s">
        <v>162</v>
      </c>
      <c r="E95">
        <v>6</v>
      </c>
      <c r="F95">
        <f>VLOOKUP(E95,СТН!D:D,1,0)</f>
        <v>6</v>
      </c>
      <c r="G95">
        <v>910</v>
      </c>
      <c r="H95">
        <v>150</v>
      </c>
      <c r="J95">
        <v>5790</v>
      </c>
      <c r="K95">
        <v>5790</v>
      </c>
      <c r="L95">
        <f t="shared" si="2"/>
        <v>2316</v>
      </c>
      <c r="M95" t="str">
        <f>VLOOKUP(H95,'Категории мощности'!A:B,2,0)</f>
        <v>КМ</v>
      </c>
      <c r="N95" t="str">
        <f>VLOOKUP(M95&amp;F95,СТН!A:B,2,0)</f>
        <v>КМ-900-6.010</v>
      </c>
      <c r="O95">
        <f>VLOOKUP(N95,СТН!B:E,4,0)</f>
        <v>7365</v>
      </c>
      <c r="P95">
        <f t="shared" si="3"/>
        <v>2798.7</v>
      </c>
    </row>
    <row r="96" spans="1:16" x14ac:dyDescent="0.3">
      <c r="A96" t="s">
        <v>17</v>
      </c>
      <c r="B96" s="3" t="s">
        <v>135</v>
      </c>
      <c r="C96" t="s">
        <v>152</v>
      </c>
      <c r="D96" t="s">
        <v>163</v>
      </c>
      <c r="E96">
        <v>7</v>
      </c>
      <c r="F96">
        <f>VLOOKUP(E96,СТН!D:D,1,0)</f>
        <v>7</v>
      </c>
      <c r="G96">
        <v>1060</v>
      </c>
      <c r="H96">
        <v>150</v>
      </c>
      <c r="J96">
        <v>6190</v>
      </c>
      <c r="K96">
        <v>6190</v>
      </c>
      <c r="L96">
        <f t="shared" si="2"/>
        <v>2476</v>
      </c>
      <c r="M96" t="str">
        <f>VLOOKUP(H96,'Категории мощности'!A:B,2,0)</f>
        <v>КМ</v>
      </c>
      <c r="N96" t="str">
        <f>VLOOKUP(M96&amp;F96,СТН!A:B,2,0)</f>
        <v>КМ-1050-7.010</v>
      </c>
      <c r="O96">
        <f>VLOOKUP(N96,СТН!B:E,4,0)</f>
        <v>8020</v>
      </c>
      <c r="P96">
        <f t="shared" si="3"/>
        <v>3047.6</v>
      </c>
    </row>
    <row r="97" spans="1:16" x14ac:dyDescent="0.3">
      <c r="A97" t="s">
        <v>17</v>
      </c>
      <c r="B97" s="3" t="s">
        <v>135</v>
      </c>
      <c r="C97" t="s">
        <v>152</v>
      </c>
      <c r="D97" t="s">
        <v>164</v>
      </c>
      <c r="E97">
        <v>8</v>
      </c>
      <c r="F97">
        <f>VLOOKUP(E97,СТН!D:D,1,0)</f>
        <v>8</v>
      </c>
      <c r="G97">
        <v>1210</v>
      </c>
      <c r="H97">
        <v>150</v>
      </c>
      <c r="J97">
        <v>6390</v>
      </c>
      <c r="K97">
        <v>6390</v>
      </c>
      <c r="L97">
        <f t="shared" si="2"/>
        <v>2556</v>
      </c>
      <c r="M97" t="str">
        <f>VLOOKUP(H97,'Категории мощности'!A:B,2,0)</f>
        <v>КМ</v>
      </c>
      <c r="N97" t="str">
        <f>VLOOKUP(M97&amp;F97,СТН!A:B,2,0)</f>
        <v>КМ-1200-8.010</v>
      </c>
      <c r="O97">
        <f>VLOOKUP(N97,СТН!B:E,4,0)</f>
        <v>8870</v>
      </c>
      <c r="P97">
        <f t="shared" si="3"/>
        <v>3370.6</v>
      </c>
    </row>
    <row r="98" spans="1:16" x14ac:dyDescent="0.3">
      <c r="A98" t="s">
        <v>17</v>
      </c>
      <c r="B98" s="3" t="s">
        <v>135</v>
      </c>
      <c r="C98" t="s">
        <v>152</v>
      </c>
      <c r="D98" t="s">
        <v>165</v>
      </c>
      <c r="E98">
        <v>9</v>
      </c>
      <c r="F98">
        <f>VLOOKUP(E98,СТН!D:D,1,0)</f>
        <v>9</v>
      </c>
      <c r="G98">
        <v>1360</v>
      </c>
      <c r="H98">
        <v>150</v>
      </c>
      <c r="J98">
        <v>6990</v>
      </c>
      <c r="K98">
        <v>6990</v>
      </c>
      <c r="L98">
        <f t="shared" si="2"/>
        <v>2796</v>
      </c>
      <c r="M98" t="str">
        <f>VLOOKUP(H98,'Категории мощности'!A:B,2,0)</f>
        <v>КМ</v>
      </c>
      <c r="N98" t="str">
        <f>VLOOKUP(M98&amp;F98,СТН!A:B,2,0)</f>
        <v>КМ-1350-9.010</v>
      </c>
      <c r="O98">
        <f>VLOOKUP(N98,СТН!B:E,4,0)</f>
        <v>10055</v>
      </c>
      <c r="P98">
        <f t="shared" si="3"/>
        <v>3820.9</v>
      </c>
    </row>
    <row r="99" spans="1:16" x14ac:dyDescent="0.3">
      <c r="A99" t="s">
        <v>17</v>
      </c>
      <c r="B99" s="3" t="s">
        <v>135</v>
      </c>
      <c r="C99" t="s">
        <v>152</v>
      </c>
      <c r="D99" t="s">
        <v>166</v>
      </c>
      <c r="E99">
        <v>10.199999999999999</v>
      </c>
      <c r="F99" s="2">
        <f>VLOOKUP(E99,'Аналоги площади'!A:B,2,0)</f>
        <v>10</v>
      </c>
      <c r="G99">
        <v>1530</v>
      </c>
      <c r="H99">
        <v>150</v>
      </c>
      <c r="J99">
        <v>8190</v>
      </c>
      <c r="K99">
        <v>8190</v>
      </c>
      <c r="L99">
        <f t="shared" si="2"/>
        <v>3276</v>
      </c>
      <c r="M99" t="str">
        <f>VLOOKUP(H99,'Категории мощности'!A:B,2,0)</f>
        <v>КМ</v>
      </c>
      <c r="N99" t="str">
        <f>VLOOKUP(M99&amp;F99,СТН!A:B,2,0)</f>
        <v>КМ-1500-10.010</v>
      </c>
      <c r="O99">
        <f>VLOOKUP(N99,СТН!B:E,4,0)</f>
        <v>10500</v>
      </c>
      <c r="P99">
        <f t="shared" si="3"/>
        <v>3990</v>
      </c>
    </row>
    <row r="100" spans="1:16" x14ac:dyDescent="0.3">
      <c r="A100" t="s">
        <v>17</v>
      </c>
      <c r="B100" s="3" t="s">
        <v>135</v>
      </c>
      <c r="C100" t="s">
        <v>152</v>
      </c>
      <c r="D100" t="s">
        <v>167</v>
      </c>
      <c r="E100">
        <v>12.5</v>
      </c>
      <c r="F100" s="2">
        <f>VLOOKUP(E100,'Аналоги площади'!A:B,2,0)</f>
        <v>12</v>
      </c>
      <c r="G100">
        <v>1890</v>
      </c>
      <c r="H100">
        <v>150</v>
      </c>
      <c r="J100">
        <v>10290</v>
      </c>
      <c r="K100">
        <v>10290</v>
      </c>
      <c r="L100">
        <f t="shared" si="2"/>
        <v>4116</v>
      </c>
      <c r="M100" t="str">
        <f>VLOOKUP(H100,'Категории мощности'!A:B,2,0)</f>
        <v>КМ</v>
      </c>
      <c r="N100" t="str">
        <f>VLOOKUP(M100&amp;F100,СТН!A:B,2,0)</f>
        <v>КМ-1800-12.010</v>
      </c>
      <c r="O100">
        <f>VLOOKUP(N100,СТН!B:E,4,0)</f>
        <v>12210</v>
      </c>
      <c r="P100">
        <f t="shared" si="3"/>
        <v>4639.8</v>
      </c>
    </row>
    <row r="101" spans="1:16" x14ac:dyDescent="0.3">
      <c r="A101" t="s">
        <v>17</v>
      </c>
      <c r="B101" s="3" t="s">
        <v>135</v>
      </c>
      <c r="C101" t="s">
        <v>152</v>
      </c>
      <c r="D101" t="s">
        <v>168</v>
      </c>
      <c r="E101">
        <v>14.5</v>
      </c>
      <c r="F101" s="2">
        <f>VLOOKUP(E101,'Аналоги площади'!A:B,2,0)</f>
        <v>14</v>
      </c>
      <c r="G101">
        <v>2190</v>
      </c>
      <c r="H101">
        <v>150</v>
      </c>
      <c r="J101">
        <v>13290</v>
      </c>
      <c r="K101">
        <v>13290</v>
      </c>
      <c r="L101">
        <f t="shared" si="2"/>
        <v>5316</v>
      </c>
      <c r="M101" t="str">
        <f>VLOOKUP(H101,'Категории мощности'!A:B,2,0)</f>
        <v>КМ</v>
      </c>
      <c r="N101" t="str">
        <f>VLOOKUP(M101&amp;F101,СТН!A:B,2,0)</f>
        <v>КМ-2100-14.010</v>
      </c>
      <c r="O101">
        <f>VLOOKUP(N101,СТН!B:E,4,0)</f>
        <v>14635</v>
      </c>
      <c r="P101">
        <f t="shared" si="3"/>
        <v>5561.3</v>
      </c>
    </row>
    <row r="102" spans="1:16" x14ac:dyDescent="0.3">
      <c r="A102" t="s">
        <v>19</v>
      </c>
      <c r="B102" s="3" t="s">
        <v>135</v>
      </c>
      <c r="C102" t="s">
        <v>20</v>
      </c>
      <c r="D102" t="s">
        <v>169</v>
      </c>
      <c r="E102">
        <v>1</v>
      </c>
      <c r="F102">
        <f>VLOOKUP(E102,СТН!D:D,1,0)</f>
        <v>1</v>
      </c>
      <c r="G102">
        <v>180</v>
      </c>
      <c r="H102">
        <v>180</v>
      </c>
      <c r="J102">
        <v>4890</v>
      </c>
      <c r="K102">
        <v>4890</v>
      </c>
      <c r="L102">
        <f t="shared" si="2"/>
        <v>1956</v>
      </c>
      <c r="M102" t="str">
        <f>VLOOKUP(H102,'Категории мощности'!A:B,2,0)</f>
        <v>КМ Plus</v>
      </c>
      <c r="N102" t="str">
        <f>VLOOKUP(M102&amp;F102,СТН!A:B,2,0)</f>
        <v>КМ plus-200-1.010</v>
      </c>
      <c r="O102">
        <f>VLOOKUP(N102,СТН!B:E,4,0)</f>
        <v>7812</v>
      </c>
      <c r="P102">
        <f t="shared" si="3"/>
        <v>2968.56</v>
      </c>
    </row>
    <row r="103" spans="1:16" x14ac:dyDescent="0.3">
      <c r="A103" t="s">
        <v>19</v>
      </c>
      <c r="B103" s="3" t="s">
        <v>135</v>
      </c>
      <c r="C103" t="s">
        <v>20</v>
      </c>
      <c r="D103" t="s">
        <v>170</v>
      </c>
      <c r="E103">
        <v>1.5</v>
      </c>
      <c r="F103">
        <f>VLOOKUP(E103,СТН!D:D,1,0)</f>
        <v>1.5</v>
      </c>
      <c r="G103">
        <v>270</v>
      </c>
      <c r="H103">
        <v>180</v>
      </c>
      <c r="J103">
        <v>5590</v>
      </c>
      <c r="K103">
        <v>5590</v>
      </c>
      <c r="L103">
        <f t="shared" si="2"/>
        <v>2236</v>
      </c>
      <c r="M103" t="str">
        <f>VLOOKUP(H103,'Категории мощности'!A:B,2,0)</f>
        <v>КМ Plus</v>
      </c>
      <c r="N103" t="str">
        <f>VLOOKUP(M103&amp;F103,СТН!A:B,2,0)</f>
        <v>КМ plus-300-1,5.010</v>
      </c>
      <c r="O103">
        <f>VLOOKUP(N103,СТН!B:E,4,0)</f>
        <v>8620.7999999999993</v>
      </c>
      <c r="P103">
        <f t="shared" si="3"/>
        <v>3275.9039999999995</v>
      </c>
    </row>
    <row r="104" spans="1:16" x14ac:dyDescent="0.3">
      <c r="A104" t="s">
        <v>19</v>
      </c>
      <c r="B104" s="3" t="s">
        <v>135</v>
      </c>
      <c r="C104" t="s">
        <v>20</v>
      </c>
      <c r="D104" t="s">
        <v>171</v>
      </c>
      <c r="E104">
        <v>2</v>
      </c>
      <c r="F104">
        <f>VLOOKUP(E104,СТН!D:D,1,0)</f>
        <v>2</v>
      </c>
      <c r="G104">
        <v>360</v>
      </c>
      <c r="H104">
        <v>180</v>
      </c>
      <c r="J104">
        <v>6490</v>
      </c>
      <c r="K104">
        <v>6490</v>
      </c>
      <c r="L104">
        <f t="shared" si="2"/>
        <v>2596</v>
      </c>
      <c r="M104" t="str">
        <f>VLOOKUP(H104,'Категории мощности'!A:B,2,0)</f>
        <v>КМ Plus</v>
      </c>
      <c r="N104" t="str">
        <f>VLOOKUP(M104&amp;F104,СТН!A:B,2,0)</f>
        <v>КМ plus-400-2.010</v>
      </c>
      <c r="O104">
        <f>VLOOKUP(N104,СТН!B:E,4,0)</f>
        <v>10375.200000000001</v>
      </c>
      <c r="P104">
        <f t="shared" si="3"/>
        <v>3942.5760000000005</v>
      </c>
    </row>
    <row r="105" spans="1:16" x14ac:dyDescent="0.3">
      <c r="A105" t="s">
        <v>19</v>
      </c>
      <c r="B105" s="3" t="s">
        <v>135</v>
      </c>
      <c r="C105" t="s">
        <v>20</v>
      </c>
      <c r="D105" t="s">
        <v>172</v>
      </c>
      <c r="E105">
        <v>2.5</v>
      </c>
      <c r="F105">
        <f>VLOOKUP(E105,СТН!D:D,1,0)</f>
        <v>2.5</v>
      </c>
      <c r="G105">
        <v>450</v>
      </c>
      <c r="H105">
        <v>180</v>
      </c>
      <c r="J105">
        <v>7290</v>
      </c>
      <c r="K105">
        <v>7290</v>
      </c>
      <c r="L105">
        <f t="shared" si="2"/>
        <v>2916</v>
      </c>
      <c r="M105" t="str">
        <f>VLOOKUP(H105,'Категории мощности'!A:B,2,0)</f>
        <v>КМ Plus</v>
      </c>
      <c r="N105" t="str">
        <f>VLOOKUP(M105&amp;F105,СТН!A:B,2,0)</f>
        <v>КМ plus-500-2,5.010</v>
      </c>
      <c r="O105">
        <f>VLOOKUP(N105,СТН!B:E,4,0)</f>
        <v>11635.2</v>
      </c>
      <c r="P105">
        <f t="shared" si="3"/>
        <v>4421.3760000000002</v>
      </c>
    </row>
    <row r="106" spans="1:16" x14ac:dyDescent="0.3">
      <c r="A106" t="s">
        <v>19</v>
      </c>
      <c r="B106" s="3" t="s">
        <v>135</v>
      </c>
      <c r="C106" t="s">
        <v>20</v>
      </c>
      <c r="D106" t="s">
        <v>173</v>
      </c>
      <c r="E106">
        <v>3</v>
      </c>
      <c r="F106">
        <f>VLOOKUP(E106,СТН!D:D,1,0)</f>
        <v>3</v>
      </c>
      <c r="G106">
        <v>540</v>
      </c>
      <c r="H106">
        <v>180</v>
      </c>
      <c r="J106">
        <v>8090</v>
      </c>
      <c r="K106">
        <v>8090</v>
      </c>
      <c r="L106">
        <f t="shared" si="2"/>
        <v>3236</v>
      </c>
      <c r="M106" t="str">
        <f>VLOOKUP(H106,'Категории мощности'!A:B,2,0)</f>
        <v>КМ Plus</v>
      </c>
      <c r="N106" t="str">
        <f>VLOOKUP(M106&amp;F106,СТН!A:B,2,0)</f>
        <v>КМ plus-600-3.010</v>
      </c>
      <c r="O106">
        <f>VLOOKUP(N106,СТН!B:E,4,0)</f>
        <v>12931.2</v>
      </c>
      <c r="P106">
        <f t="shared" si="3"/>
        <v>4913.8560000000007</v>
      </c>
    </row>
    <row r="107" spans="1:16" x14ac:dyDescent="0.3">
      <c r="A107" t="s">
        <v>19</v>
      </c>
      <c r="B107" s="3" t="s">
        <v>135</v>
      </c>
      <c r="C107" t="s">
        <v>20</v>
      </c>
      <c r="D107" t="s">
        <v>174</v>
      </c>
      <c r="E107">
        <v>3.5</v>
      </c>
      <c r="F107">
        <f>VLOOKUP(E107,СТН!D:D,1,0)</f>
        <v>3.5</v>
      </c>
      <c r="G107">
        <v>630</v>
      </c>
      <c r="H107">
        <v>180</v>
      </c>
      <c r="J107">
        <v>8890</v>
      </c>
      <c r="K107">
        <v>8890</v>
      </c>
      <c r="L107">
        <f t="shared" si="2"/>
        <v>3556</v>
      </c>
      <c r="M107" t="str">
        <f>VLOOKUP(H107,'Категории мощности'!A:B,2,0)</f>
        <v>КМ Plus</v>
      </c>
      <c r="N107" t="str">
        <f>VLOOKUP(M107&amp;F107,СТН!A:B,2,0)</f>
        <v>КМ plus-700-3,5.010</v>
      </c>
      <c r="O107">
        <f>VLOOKUP(N107,СТН!B:E,4,0)</f>
        <v>14228.4</v>
      </c>
      <c r="P107">
        <f t="shared" si="3"/>
        <v>5406.7920000000004</v>
      </c>
    </row>
    <row r="108" spans="1:16" x14ac:dyDescent="0.3">
      <c r="A108" t="s">
        <v>19</v>
      </c>
      <c r="B108" s="3" t="s">
        <v>135</v>
      </c>
      <c r="C108" t="s">
        <v>20</v>
      </c>
      <c r="D108" t="s">
        <v>175</v>
      </c>
      <c r="E108">
        <v>4</v>
      </c>
      <c r="F108">
        <f>VLOOKUP(E108,СТН!D:D,1,0)</f>
        <v>4</v>
      </c>
      <c r="G108">
        <v>720</v>
      </c>
      <c r="H108">
        <v>180</v>
      </c>
      <c r="J108">
        <v>9890</v>
      </c>
      <c r="K108">
        <v>9890</v>
      </c>
      <c r="L108">
        <f t="shared" si="2"/>
        <v>3956</v>
      </c>
      <c r="M108" t="str">
        <f>VLOOKUP(H108,'Категории мощности'!A:B,2,0)</f>
        <v>КМ Plus</v>
      </c>
      <c r="N108" t="str">
        <f>VLOOKUP(M108&amp;F108,СТН!A:B,2,0)</f>
        <v>КМ plus-800-4.010</v>
      </c>
      <c r="O108">
        <f>VLOOKUP(N108,СТН!B:E,4,0)</f>
        <v>15626.4</v>
      </c>
      <c r="P108">
        <f t="shared" si="3"/>
        <v>5938.0320000000002</v>
      </c>
    </row>
    <row r="109" spans="1:16" x14ac:dyDescent="0.3">
      <c r="A109" t="s">
        <v>19</v>
      </c>
      <c r="B109" s="3" t="s">
        <v>135</v>
      </c>
      <c r="C109" t="s">
        <v>20</v>
      </c>
      <c r="D109" t="s">
        <v>176</v>
      </c>
      <c r="E109">
        <v>5</v>
      </c>
      <c r="F109">
        <f>VLOOKUP(E109,СТН!D:D,1,0)</f>
        <v>5</v>
      </c>
      <c r="G109">
        <v>900</v>
      </c>
      <c r="H109">
        <v>180</v>
      </c>
      <c r="J109">
        <v>11290</v>
      </c>
      <c r="K109">
        <v>11290</v>
      </c>
      <c r="L109">
        <f t="shared" si="2"/>
        <v>4516</v>
      </c>
      <c r="M109" t="str">
        <f>VLOOKUP(H109,'Категории мощности'!A:B,2,0)</f>
        <v>КМ Plus</v>
      </c>
      <c r="N109" t="str">
        <f>VLOOKUP(M109&amp;F109,СТН!A:B,2,0)</f>
        <v>КМ plus-1000-5.010</v>
      </c>
      <c r="O109">
        <f>VLOOKUP(N109,СТН!B:E,4,0)</f>
        <v>17641.2</v>
      </c>
      <c r="P109">
        <f t="shared" si="3"/>
        <v>6703.6559999999999</v>
      </c>
    </row>
    <row r="110" spans="1:16" x14ac:dyDescent="0.3">
      <c r="A110" t="s">
        <v>19</v>
      </c>
      <c r="B110" s="3" t="s">
        <v>135</v>
      </c>
      <c r="C110" t="s">
        <v>20</v>
      </c>
      <c r="D110" t="s">
        <v>177</v>
      </c>
      <c r="E110">
        <v>6</v>
      </c>
      <c r="F110">
        <f>VLOOKUP(E110,СТН!D:D,1,0)</f>
        <v>6</v>
      </c>
      <c r="G110">
        <v>1080</v>
      </c>
      <c r="H110">
        <v>180</v>
      </c>
      <c r="J110">
        <v>12590</v>
      </c>
      <c r="K110">
        <v>12590</v>
      </c>
      <c r="L110">
        <f t="shared" si="2"/>
        <v>5036</v>
      </c>
      <c r="M110" t="str">
        <f>VLOOKUP(H110,'Категории мощности'!A:B,2,0)</f>
        <v>КМ Plus</v>
      </c>
      <c r="N110" t="str">
        <f>VLOOKUP(M110&amp;F110,СТН!A:B,2,0)</f>
        <v>КМ plus-1200-6.010</v>
      </c>
      <c r="O110">
        <f>VLOOKUP(N110,СТН!B:E,4,0)</f>
        <v>19876.8</v>
      </c>
      <c r="P110">
        <f t="shared" si="3"/>
        <v>7553.1840000000002</v>
      </c>
    </row>
    <row r="111" spans="1:16" x14ac:dyDescent="0.3">
      <c r="A111" t="s">
        <v>19</v>
      </c>
      <c r="B111" s="3" t="s">
        <v>135</v>
      </c>
      <c r="C111" t="s">
        <v>20</v>
      </c>
      <c r="D111" t="s">
        <v>178</v>
      </c>
      <c r="E111">
        <v>7</v>
      </c>
      <c r="F111">
        <f>VLOOKUP(E111,СТН!D:D,1,0)</f>
        <v>7</v>
      </c>
      <c r="G111">
        <v>1260</v>
      </c>
      <c r="H111">
        <v>180</v>
      </c>
      <c r="J111">
        <v>13990</v>
      </c>
      <c r="K111">
        <v>13990</v>
      </c>
      <c r="L111">
        <f t="shared" si="2"/>
        <v>5596</v>
      </c>
      <c r="M111" t="str">
        <f>VLOOKUP(H111,'Категории мощности'!A:B,2,0)</f>
        <v>КМ Plus</v>
      </c>
      <c r="N111" t="str">
        <f>VLOOKUP(M111&amp;F111,СТН!A:B,2,0)</f>
        <v>КМ plus-1400-7.010</v>
      </c>
      <c r="O111">
        <f>VLOOKUP(N111,СТН!B:E,4,0)</f>
        <v>22035.599999999999</v>
      </c>
      <c r="P111">
        <f t="shared" si="3"/>
        <v>8373.5280000000002</v>
      </c>
    </row>
    <row r="112" spans="1:16" x14ac:dyDescent="0.3">
      <c r="A112" t="s">
        <v>19</v>
      </c>
      <c r="B112" s="3" t="s">
        <v>135</v>
      </c>
      <c r="C112" t="s">
        <v>20</v>
      </c>
      <c r="D112" t="s">
        <v>179</v>
      </c>
      <c r="E112">
        <v>8</v>
      </c>
      <c r="F112">
        <f>VLOOKUP(E112,СТН!D:D,1,0)</f>
        <v>8</v>
      </c>
      <c r="G112">
        <v>1440</v>
      </c>
      <c r="H112">
        <v>180</v>
      </c>
      <c r="J112">
        <v>14990</v>
      </c>
      <c r="K112">
        <v>14990</v>
      </c>
      <c r="L112">
        <f t="shared" si="2"/>
        <v>5996</v>
      </c>
      <c r="M112" t="str">
        <f>VLOOKUP(H112,'Категории мощности'!A:B,2,0)</f>
        <v>КМ Plus</v>
      </c>
      <c r="N112" t="str">
        <f>VLOOKUP(M112&amp;F112,СТН!A:B,2,0)</f>
        <v>КМ plus-1600-8.010</v>
      </c>
      <c r="O112">
        <f>VLOOKUP(N112,СТН!B:E,4,0)</f>
        <v>23821.200000000001</v>
      </c>
      <c r="P112">
        <f t="shared" si="3"/>
        <v>9052.0560000000005</v>
      </c>
    </row>
    <row r="113" spans="1:16" x14ac:dyDescent="0.3">
      <c r="A113" t="s">
        <v>19</v>
      </c>
      <c r="B113" s="3" t="s">
        <v>135</v>
      </c>
      <c r="C113" t="s">
        <v>20</v>
      </c>
      <c r="D113" t="s">
        <v>180</v>
      </c>
      <c r="E113">
        <v>9</v>
      </c>
      <c r="F113">
        <f>VLOOKUP(E113,СТН!D:D,1,0)</f>
        <v>9</v>
      </c>
      <c r="G113">
        <v>1620</v>
      </c>
      <c r="H113">
        <v>180</v>
      </c>
      <c r="J113">
        <v>16790</v>
      </c>
      <c r="K113">
        <v>16790</v>
      </c>
      <c r="L113">
        <f t="shared" si="2"/>
        <v>6716</v>
      </c>
      <c r="M113" t="str">
        <f>VLOOKUP(H113,'Категории мощности'!A:B,2,0)</f>
        <v>КМ Plus</v>
      </c>
      <c r="N113" t="str">
        <f>VLOOKUP(M113&amp;F113,СТН!A:B,2,0)</f>
        <v>КМ plus-1800-9.010</v>
      </c>
      <c r="O113">
        <f>VLOOKUP(N113,СТН!B:E,4,0)</f>
        <v>26545.200000000001</v>
      </c>
      <c r="P113">
        <f t="shared" si="3"/>
        <v>10087.176000000001</v>
      </c>
    </row>
    <row r="114" spans="1:16" x14ac:dyDescent="0.3">
      <c r="A114" t="s">
        <v>19</v>
      </c>
      <c r="B114" s="3" t="s">
        <v>135</v>
      </c>
      <c r="C114" t="s">
        <v>20</v>
      </c>
      <c r="D114" t="s">
        <v>181</v>
      </c>
      <c r="E114">
        <v>10</v>
      </c>
      <c r="F114">
        <f>VLOOKUP(E114,СТН!D:D,1,0)</f>
        <v>10</v>
      </c>
      <c r="G114">
        <v>1800</v>
      </c>
      <c r="H114">
        <v>180</v>
      </c>
      <c r="J114">
        <v>18690</v>
      </c>
      <c r="K114">
        <v>18690</v>
      </c>
      <c r="L114">
        <f t="shared" si="2"/>
        <v>7476</v>
      </c>
      <c r="M114" t="str">
        <f>VLOOKUP(H114,'Категории мощности'!A:B,2,0)</f>
        <v>КМ Plus</v>
      </c>
      <c r="N114" t="str">
        <f>VLOOKUP(M114&amp;F114,СТН!A:B,2,0)</f>
        <v>КМ plus-2000-10.010</v>
      </c>
      <c r="O114">
        <f>VLOOKUP(N114,СТН!B:E,4,0)</f>
        <v>29402.400000000001</v>
      </c>
      <c r="P114">
        <f t="shared" si="3"/>
        <v>11172.912</v>
      </c>
    </row>
    <row r="115" spans="1:16" x14ac:dyDescent="0.3">
      <c r="A115" t="s">
        <v>19</v>
      </c>
      <c r="B115" s="3" t="s">
        <v>135</v>
      </c>
      <c r="C115" t="s">
        <v>20</v>
      </c>
      <c r="D115" t="s">
        <v>182</v>
      </c>
      <c r="E115">
        <v>12</v>
      </c>
      <c r="F115">
        <f>VLOOKUP(E115,СТН!D:D,1,0)</f>
        <v>12</v>
      </c>
      <c r="G115">
        <v>2160</v>
      </c>
      <c r="H115">
        <v>180</v>
      </c>
      <c r="J115">
        <v>19890</v>
      </c>
      <c r="K115">
        <v>19890</v>
      </c>
      <c r="L115">
        <f t="shared" si="2"/>
        <v>7956</v>
      </c>
      <c r="M115" t="str">
        <f>VLOOKUP(H115,'Категории мощности'!A:B,2,0)</f>
        <v>КМ Plus</v>
      </c>
      <c r="N115" t="str">
        <f>VLOOKUP(M115&amp;F115,СТН!A:B,2,0)</f>
        <v>КМ plus-2400-12.010</v>
      </c>
      <c r="O115">
        <f>VLOOKUP(N115,СТН!B:E,4,0)</f>
        <v>32192.400000000001</v>
      </c>
      <c r="P115">
        <f t="shared" si="3"/>
        <v>12233.112000000001</v>
      </c>
    </row>
    <row r="116" spans="1:16" x14ac:dyDescent="0.3">
      <c r="A116" t="s">
        <v>22</v>
      </c>
      <c r="B116" t="s">
        <v>22</v>
      </c>
      <c r="C116" t="s">
        <v>21</v>
      </c>
      <c r="D116" t="s">
        <v>183</v>
      </c>
      <c r="E116">
        <v>1</v>
      </c>
      <c r="F116">
        <f>VLOOKUP(E116,СТН!D:D,1,0)</f>
        <v>1</v>
      </c>
      <c r="G116">
        <v>160</v>
      </c>
      <c r="H116">
        <v>160</v>
      </c>
      <c r="J116">
        <v>6019</v>
      </c>
      <c r="K116">
        <v>6687</v>
      </c>
      <c r="L116">
        <f t="shared" si="2"/>
        <v>2674.8</v>
      </c>
      <c r="M116" t="s">
        <v>392</v>
      </c>
      <c r="N116" t="str">
        <f>VLOOKUP(M116&amp;F116,СТН!A:B,2,0)</f>
        <v>КМ plus-200-1.010</v>
      </c>
      <c r="O116">
        <f>VLOOKUP(N116,СТН!B:E,4,0)</f>
        <v>7812</v>
      </c>
      <c r="P116">
        <f t="shared" si="3"/>
        <v>2968.56</v>
      </c>
    </row>
    <row r="117" spans="1:16" x14ac:dyDescent="0.3">
      <c r="A117" t="s">
        <v>22</v>
      </c>
      <c r="B117" t="s">
        <v>22</v>
      </c>
      <c r="C117" t="s">
        <v>21</v>
      </c>
      <c r="D117" t="s">
        <v>183</v>
      </c>
      <c r="E117">
        <v>1.5</v>
      </c>
      <c r="F117">
        <f>VLOOKUP(E117,СТН!D:D,1,0)</f>
        <v>1.5</v>
      </c>
      <c r="G117">
        <v>240</v>
      </c>
      <c r="H117">
        <v>160</v>
      </c>
      <c r="J117">
        <v>6947</v>
      </c>
      <c r="K117">
        <v>7719</v>
      </c>
      <c r="L117">
        <f t="shared" si="2"/>
        <v>3087.6000000000004</v>
      </c>
      <c r="M117" t="s">
        <v>392</v>
      </c>
      <c r="N117" t="str">
        <f>VLOOKUP(M117&amp;F117,СТН!A:B,2,0)</f>
        <v>КМ plus-300-1,5.010</v>
      </c>
      <c r="O117">
        <f>VLOOKUP(N117,СТН!B:E,4,0)</f>
        <v>8620.7999999999993</v>
      </c>
      <c r="P117">
        <f t="shared" si="3"/>
        <v>3275.9039999999995</v>
      </c>
    </row>
    <row r="118" spans="1:16" x14ac:dyDescent="0.3">
      <c r="A118" t="s">
        <v>22</v>
      </c>
      <c r="B118" t="s">
        <v>22</v>
      </c>
      <c r="C118" t="s">
        <v>21</v>
      </c>
      <c r="D118" t="s">
        <v>183</v>
      </c>
      <c r="E118">
        <v>2</v>
      </c>
      <c r="F118">
        <f>VLOOKUP(E118,СТН!D:D,1,0)</f>
        <v>2</v>
      </c>
      <c r="G118">
        <v>320</v>
      </c>
      <c r="H118">
        <v>160</v>
      </c>
      <c r="J118">
        <v>7888</v>
      </c>
      <c r="K118">
        <v>8752</v>
      </c>
      <c r="L118">
        <f t="shared" si="2"/>
        <v>3500.8</v>
      </c>
      <c r="M118" t="s">
        <v>392</v>
      </c>
      <c r="N118" t="str">
        <f>VLOOKUP(M118&amp;F118,СТН!A:B,2,0)</f>
        <v>КМ plus-400-2.010</v>
      </c>
      <c r="O118">
        <f>VLOOKUP(N118,СТН!B:E,4,0)</f>
        <v>10375.200000000001</v>
      </c>
      <c r="P118">
        <f t="shared" si="3"/>
        <v>3942.5760000000005</v>
      </c>
    </row>
    <row r="119" spans="1:16" x14ac:dyDescent="0.3">
      <c r="A119" t="s">
        <v>22</v>
      </c>
      <c r="B119" t="s">
        <v>22</v>
      </c>
      <c r="C119" t="s">
        <v>21</v>
      </c>
      <c r="D119" t="s">
        <v>183</v>
      </c>
      <c r="E119">
        <v>2.5</v>
      </c>
      <c r="F119">
        <f>VLOOKUP(E119,СТН!D:D,1,0)</f>
        <v>2.5</v>
      </c>
      <c r="G119">
        <v>400</v>
      </c>
      <c r="H119">
        <v>160</v>
      </c>
      <c r="J119">
        <v>8723</v>
      </c>
      <c r="K119">
        <v>9680</v>
      </c>
      <c r="L119">
        <f t="shared" si="2"/>
        <v>3872</v>
      </c>
      <c r="M119" t="s">
        <v>392</v>
      </c>
      <c r="N119" t="str">
        <f>VLOOKUP(M119&amp;F119,СТН!A:B,2,0)</f>
        <v>КМ plus-500-2,5.010</v>
      </c>
      <c r="O119">
        <f>VLOOKUP(N119,СТН!B:E,4,0)</f>
        <v>11635.2</v>
      </c>
      <c r="P119">
        <f t="shared" si="3"/>
        <v>4421.3760000000002</v>
      </c>
    </row>
    <row r="120" spans="1:16" x14ac:dyDescent="0.3">
      <c r="A120" t="s">
        <v>22</v>
      </c>
      <c r="B120" t="s">
        <v>22</v>
      </c>
      <c r="C120" t="s">
        <v>21</v>
      </c>
      <c r="D120" t="s">
        <v>183</v>
      </c>
      <c r="E120">
        <v>3</v>
      </c>
      <c r="F120">
        <f>VLOOKUP(E120,СТН!D:D,1,0)</f>
        <v>3</v>
      </c>
      <c r="G120">
        <v>480</v>
      </c>
      <c r="H120">
        <v>160</v>
      </c>
      <c r="J120">
        <v>9576</v>
      </c>
      <c r="K120">
        <v>10640</v>
      </c>
      <c r="L120">
        <f t="shared" si="2"/>
        <v>4256</v>
      </c>
      <c r="M120" t="s">
        <v>392</v>
      </c>
      <c r="N120" t="str">
        <f>VLOOKUP(M120&amp;F120,СТН!A:B,2,0)</f>
        <v>КМ plus-600-3.010</v>
      </c>
      <c r="O120">
        <f>VLOOKUP(N120,СТН!B:E,4,0)</f>
        <v>12931.2</v>
      </c>
      <c r="P120">
        <f t="shared" si="3"/>
        <v>4913.8560000000007</v>
      </c>
    </row>
    <row r="121" spans="1:16" x14ac:dyDescent="0.3">
      <c r="A121" t="s">
        <v>22</v>
      </c>
      <c r="B121" t="s">
        <v>22</v>
      </c>
      <c r="C121" t="s">
        <v>21</v>
      </c>
      <c r="D121" t="s">
        <v>183</v>
      </c>
      <c r="E121">
        <v>3.5</v>
      </c>
      <c r="F121">
        <f>VLOOKUP(E121,СТН!D:D,1,0)</f>
        <v>3.5</v>
      </c>
      <c r="G121">
        <v>560</v>
      </c>
      <c r="H121">
        <v>160</v>
      </c>
      <c r="J121">
        <v>10411</v>
      </c>
      <c r="K121">
        <v>11568</v>
      </c>
      <c r="L121">
        <f t="shared" si="2"/>
        <v>4627.2</v>
      </c>
      <c r="M121" t="s">
        <v>392</v>
      </c>
      <c r="N121" t="str">
        <f>VLOOKUP(M121&amp;F121,СТН!A:B,2,0)</f>
        <v>КМ plus-700-3,5.010</v>
      </c>
      <c r="O121">
        <f>VLOOKUP(N121,СТН!B:E,4,0)</f>
        <v>14228.4</v>
      </c>
      <c r="P121">
        <f t="shared" si="3"/>
        <v>5406.7920000000004</v>
      </c>
    </row>
    <row r="122" spans="1:16" x14ac:dyDescent="0.3">
      <c r="A122" t="s">
        <v>22</v>
      </c>
      <c r="B122" t="s">
        <v>22</v>
      </c>
      <c r="C122" t="s">
        <v>21</v>
      </c>
      <c r="D122" t="s">
        <v>183</v>
      </c>
      <c r="E122">
        <v>4</v>
      </c>
      <c r="F122">
        <f>VLOOKUP(E122,СТН!D:D,1,0)</f>
        <v>4</v>
      </c>
      <c r="G122">
        <v>640</v>
      </c>
      <c r="H122">
        <v>160</v>
      </c>
      <c r="J122">
        <v>11148</v>
      </c>
      <c r="K122">
        <v>12387</v>
      </c>
      <c r="L122">
        <f t="shared" si="2"/>
        <v>4954.8</v>
      </c>
      <c r="M122" t="s">
        <v>392</v>
      </c>
      <c r="N122" t="str">
        <f>VLOOKUP(M122&amp;F122,СТН!A:B,2,0)</f>
        <v>КМ plus-800-4.010</v>
      </c>
      <c r="O122">
        <f>VLOOKUP(N122,СТН!B:E,4,0)</f>
        <v>15626.4</v>
      </c>
      <c r="P122">
        <f t="shared" si="3"/>
        <v>5938.0320000000002</v>
      </c>
    </row>
    <row r="123" spans="1:16" x14ac:dyDescent="0.3">
      <c r="A123" t="s">
        <v>22</v>
      </c>
      <c r="B123" t="s">
        <v>22</v>
      </c>
      <c r="C123" t="s">
        <v>21</v>
      </c>
      <c r="D123" t="s">
        <v>183</v>
      </c>
      <c r="E123">
        <v>4.5</v>
      </c>
      <c r="F123">
        <f>VLOOKUP(E123,СТН!D:D,1,0)</f>
        <v>4.5</v>
      </c>
      <c r="G123">
        <v>720</v>
      </c>
      <c r="H123">
        <v>160</v>
      </c>
      <c r="J123">
        <v>11884</v>
      </c>
      <c r="K123">
        <v>13204</v>
      </c>
      <c r="L123">
        <f t="shared" si="2"/>
        <v>5281.6</v>
      </c>
      <c r="M123" t="s">
        <v>392</v>
      </c>
      <c r="N123" t="str">
        <f>VLOOKUP(M123&amp;F123,СТН!A:B,2,0)</f>
        <v>КМ plus-900-4,5.010</v>
      </c>
      <c r="O123">
        <f>VLOOKUP(N123,СТН!B:E,4,0)</f>
        <v>16296</v>
      </c>
      <c r="P123">
        <f t="shared" si="3"/>
        <v>6192.4800000000005</v>
      </c>
    </row>
    <row r="124" spans="1:16" x14ac:dyDescent="0.3">
      <c r="A124" t="s">
        <v>22</v>
      </c>
      <c r="B124" t="s">
        <v>22</v>
      </c>
      <c r="C124" t="s">
        <v>21</v>
      </c>
      <c r="D124" t="s">
        <v>183</v>
      </c>
      <c r="E124">
        <v>5</v>
      </c>
      <c r="F124">
        <f>VLOOKUP(E124,СТН!D:D,1,0)</f>
        <v>5</v>
      </c>
      <c r="G124">
        <v>800</v>
      </c>
      <c r="H124">
        <v>160</v>
      </c>
      <c r="J124">
        <v>12620</v>
      </c>
      <c r="K124">
        <v>14021</v>
      </c>
      <c r="L124">
        <f t="shared" si="2"/>
        <v>5608.4000000000005</v>
      </c>
      <c r="M124" t="s">
        <v>392</v>
      </c>
      <c r="N124" t="str">
        <f>VLOOKUP(M124&amp;F124,СТН!A:B,2,0)</f>
        <v>КМ plus-1000-5.010</v>
      </c>
      <c r="O124">
        <f>VLOOKUP(N124,СТН!B:E,4,0)</f>
        <v>17641.2</v>
      </c>
      <c r="P124">
        <f t="shared" si="3"/>
        <v>6703.6559999999999</v>
      </c>
    </row>
    <row r="125" spans="1:16" x14ac:dyDescent="0.3">
      <c r="A125" t="s">
        <v>22</v>
      </c>
      <c r="B125" t="s">
        <v>22</v>
      </c>
      <c r="C125" t="s">
        <v>21</v>
      </c>
      <c r="D125" t="s">
        <v>183</v>
      </c>
      <c r="E125">
        <v>6</v>
      </c>
      <c r="F125">
        <f>VLOOKUP(E125,СТН!D:D,1,0)</f>
        <v>6</v>
      </c>
      <c r="G125">
        <v>960</v>
      </c>
      <c r="H125">
        <v>160</v>
      </c>
      <c r="J125">
        <v>14692</v>
      </c>
      <c r="K125">
        <v>16324</v>
      </c>
      <c r="L125">
        <f t="shared" si="2"/>
        <v>6529.6</v>
      </c>
      <c r="M125" t="s">
        <v>392</v>
      </c>
      <c r="N125" t="str">
        <f>VLOOKUP(M125&amp;F125,СТН!A:B,2,0)</f>
        <v>КМ plus-1200-6.010</v>
      </c>
      <c r="O125">
        <f>VLOOKUP(N125,СТН!B:E,4,0)</f>
        <v>19876.8</v>
      </c>
      <c r="P125">
        <f t="shared" si="3"/>
        <v>7553.1840000000002</v>
      </c>
    </row>
    <row r="126" spans="1:16" x14ac:dyDescent="0.3">
      <c r="A126" t="s">
        <v>22</v>
      </c>
      <c r="B126" t="s">
        <v>22</v>
      </c>
      <c r="C126" t="s">
        <v>21</v>
      </c>
      <c r="D126" t="s">
        <v>183</v>
      </c>
      <c r="E126">
        <v>7</v>
      </c>
      <c r="F126">
        <f>VLOOKUP(E126,СТН!D:D,1,0)</f>
        <v>7</v>
      </c>
      <c r="G126">
        <v>1120</v>
      </c>
      <c r="H126">
        <v>160</v>
      </c>
      <c r="J126">
        <v>16760</v>
      </c>
      <c r="K126">
        <v>18622</v>
      </c>
      <c r="L126">
        <f t="shared" si="2"/>
        <v>7448.8</v>
      </c>
      <c r="M126" t="s">
        <v>392</v>
      </c>
      <c r="N126" t="str">
        <f>VLOOKUP(M126&amp;F126,СТН!A:B,2,0)</f>
        <v>КМ plus-1400-7.010</v>
      </c>
      <c r="O126">
        <f>VLOOKUP(N126,СТН!B:E,4,0)</f>
        <v>22035.599999999999</v>
      </c>
      <c r="P126">
        <f t="shared" si="3"/>
        <v>8373.5280000000002</v>
      </c>
    </row>
    <row r="127" spans="1:16" x14ac:dyDescent="0.3">
      <c r="A127" t="s">
        <v>22</v>
      </c>
      <c r="B127" t="s">
        <v>22</v>
      </c>
      <c r="C127" t="s">
        <v>21</v>
      </c>
      <c r="D127" t="s">
        <v>183</v>
      </c>
      <c r="E127">
        <v>8</v>
      </c>
      <c r="F127">
        <f>VLOOKUP(E127,СТН!D:D,1,0)</f>
        <v>8</v>
      </c>
      <c r="G127">
        <v>1280</v>
      </c>
      <c r="H127">
        <v>160</v>
      </c>
      <c r="J127">
        <v>18828</v>
      </c>
      <c r="K127">
        <v>20920</v>
      </c>
      <c r="L127">
        <f t="shared" si="2"/>
        <v>8368</v>
      </c>
      <c r="M127" t="s">
        <v>392</v>
      </c>
      <c r="N127" t="str">
        <f>VLOOKUP(M127&amp;F127,СТН!A:B,2,0)</f>
        <v>КМ plus-1600-8.010</v>
      </c>
      <c r="O127">
        <f>VLOOKUP(N127,СТН!B:E,4,0)</f>
        <v>23821.200000000001</v>
      </c>
      <c r="P127">
        <f t="shared" si="3"/>
        <v>9052.0560000000005</v>
      </c>
    </row>
    <row r="128" spans="1:16" x14ac:dyDescent="0.3">
      <c r="A128" t="s">
        <v>22</v>
      </c>
      <c r="B128" t="s">
        <v>22</v>
      </c>
      <c r="C128" t="s">
        <v>21</v>
      </c>
      <c r="D128" t="s">
        <v>183</v>
      </c>
      <c r="E128">
        <v>9</v>
      </c>
      <c r="F128">
        <f>VLOOKUP(E128,СТН!D:D,1,0)</f>
        <v>9</v>
      </c>
      <c r="G128">
        <v>1440</v>
      </c>
      <c r="H128">
        <v>160</v>
      </c>
      <c r="J128">
        <v>20896</v>
      </c>
      <c r="K128">
        <v>23218</v>
      </c>
      <c r="L128">
        <f t="shared" si="2"/>
        <v>9287.2000000000007</v>
      </c>
      <c r="M128" t="s">
        <v>392</v>
      </c>
      <c r="N128" t="str">
        <f>VLOOKUP(M128&amp;F128,СТН!A:B,2,0)</f>
        <v>КМ plus-1800-9.010</v>
      </c>
      <c r="O128">
        <f>VLOOKUP(N128,СТН!B:E,4,0)</f>
        <v>26545.200000000001</v>
      </c>
      <c r="P128">
        <f t="shared" si="3"/>
        <v>10087.176000000001</v>
      </c>
    </row>
    <row r="129" spans="1:16" x14ac:dyDescent="0.3">
      <c r="A129" t="s">
        <v>22</v>
      </c>
      <c r="B129" t="s">
        <v>22</v>
      </c>
      <c r="C129" t="s">
        <v>21</v>
      </c>
      <c r="D129" t="s">
        <v>183</v>
      </c>
      <c r="E129">
        <v>10</v>
      </c>
      <c r="F129">
        <f>VLOOKUP(E129,СТН!D:D,1,0)</f>
        <v>10</v>
      </c>
      <c r="G129">
        <v>1600</v>
      </c>
      <c r="H129">
        <v>160</v>
      </c>
      <c r="J129">
        <v>22964</v>
      </c>
      <c r="K129">
        <v>25516</v>
      </c>
      <c r="L129">
        <f t="shared" si="2"/>
        <v>10206.400000000001</v>
      </c>
      <c r="M129" t="s">
        <v>392</v>
      </c>
      <c r="N129" t="str">
        <f>VLOOKUP(M129&amp;F129,СТН!A:B,2,0)</f>
        <v>КМ plus-2000-10.010</v>
      </c>
      <c r="O129">
        <f>VLOOKUP(N129,СТН!B:E,4,0)</f>
        <v>29402.400000000001</v>
      </c>
      <c r="P129">
        <f t="shared" si="3"/>
        <v>11172.912</v>
      </c>
    </row>
    <row r="130" spans="1:16" x14ac:dyDescent="0.3">
      <c r="A130" t="s">
        <v>22</v>
      </c>
      <c r="B130" t="s">
        <v>22</v>
      </c>
      <c r="C130" t="s">
        <v>21</v>
      </c>
      <c r="D130" t="s">
        <v>183</v>
      </c>
      <c r="E130">
        <v>12</v>
      </c>
      <c r="F130">
        <f>VLOOKUP(E130,СТН!D:D,1,0)</f>
        <v>12</v>
      </c>
      <c r="G130">
        <v>1920</v>
      </c>
      <c r="H130">
        <v>160</v>
      </c>
      <c r="J130">
        <v>27100</v>
      </c>
      <c r="K130">
        <v>30010</v>
      </c>
      <c r="L130">
        <f t="shared" si="2"/>
        <v>12004</v>
      </c>
      <c r="M130" t="s">
        <v>392</v>
      </c>
      <c r="N130" t="str">
        <f>VLOOKUP(M130&amp;F130,СТН!A:B,2,0)</f>
        <v>КМ plus-2400-12.010</v>
      </c>
      <c r="O130">
        <f>VLOOKUP(N130,СТН!B:E,4,0)</f>
        <v>32192.400000000001</v>
      </c>
      <c r="P130">
        <f t="shared" si="3"/>
        <v>12233.112000000001</v>
      </c>
    </row>
    <row r="131" spans="1:16" x14ac:dyDescent="0.3">
      <c r="A131" t="s">
        <v>221</v>
      </c>
      <c r="B131" t="s">
        <v>222</v>
      </c>
      <c r="C131" t="s">
        <v>27</v>
      </c>
      <c r="D131" t="s">
        <v>198</v>
      </c>
      <c r="E131">
        <v>0.5</v>
      </c>
      <c r="F131">
        <f>VLOOKUP(E131,СТН!D:D,1,0)</f>
        <v>0.5</v>
      </c>
      <c r="G131">
        <v>75</v>
      </c>
      <c r="H131">
        <v>150</v>
      </c>
      <c r="J131">
        <v>3806</v>
      </c>
      <c r="K131">
        <v>3806</v>
      </c>
      <c r="L131">
        <f t="shared" ref="L131:L194" si="4">K131*0.4</f>
        <v>1522.4</v>
      </c>
      <c r="M131" t="str">
        <f>VLOOKUP(H131,'Категории мощности'!A:B,2,0)</f>
        <v>КМ</v>
      </c>
      <c r="N131" t="str">
        <f>VLOOKUP(M131&amp;F131,СТН!A:B,2,0)</f>
        <v>КМ-75-0,5.010</v>
      </c>
      <c r="O131">
        <f>VLOOKUP(N131,СТН!B:E,4,0)</f>
        <v>1945</v>
      </c>
      <c r="P131">
        <f t="shared" ref="P131:P194" si="5">O131*(1-0.62)</f>
        <v>739.1</v>
      </c>
    </row>
    <row r="132" spans="1:16" x14ac:dyDescent="0.3">
      <c r="A132" t="s">
        <v>221</v>
      </c>
      <c r="B132" t="s">
        <v>222</v>
      </c>
      <c r="C132" t="s">
        <v>184</v>
      </c>
      <c r="D132" t="s">
        <v>199</v>
      </c>
      <c r="E132">
        <v>1</v>
      </c>
      <c r="F132">
        <f>VLOOKUP(E132,СТН!D:D,1,0)</f>
        <v>1</v>
      </c>
      <c r="G132">
        <v>150</v>
      </c>
      <c r="H132">
        <v>150</v>
      </c>
      <c r="J132">
        <v>5205</v>
      </c>
      <c r="K132">
        <v>5205</v>
      </c>
      <c r="L132">
        <f t="shared" si="4"/>
        <v>2082</v>
      </c>
      <c r="M132" t="str">
        <f>VLOOKUP(H132,'Категории мощности'!A:B,2,0)</f>
        <v>КМ</v>
      </c>
      <c r="N132" t="str">
        <f>VLOOKUP(M132&amp;F132,СТН!A:B,2,0)</f>
        <v>КМ-150-1.010</v>
      </c>
      <c r="O132">
        <f>VLOOKUP(N132,СТН!B:E,4,0)</f>
        <v>2260</v>
      </c>
      <c r="P132">
        <f t="shared" si="5"/>
        <v>858.8</v>
      </c>
    </row>
    <row r="133" spans="1:16" x14ac:dyDescent="0.3">
      <c r="A133" t="s">
        <v>221</v>
      </c>
      <c r="B133" t="s">
        <v>222</v>
      </c>
      <c r="C133" t="s">
        <v>185</v>
      </c>
      <c r="D133" t="s">
        <v>200</v>
      </c>
      <c r="E133">
        <v>1.5</v>
      </c>
      <c r="F133">
        <f>VLOOKUP(E133,СТН!D:D,1,0)</f>
        <v>1.5</v>
      </c>
      <c r="G133">
        <v>225</v>
      </c>
      <c r="H133">
        <v>150</v>
      </c>
      <c r="J133">
        <v>5923</v>
      </c>
      <c r="K133">
        <v>5923</v>
      </c>
      <c r="L133">
        <f t="shared" si="4"/>
        <v>2369.2000000000003</v>
      </c>
      <c r="M133" t="str">
        <f>VLOOKUP(H133,'Категории мощности'!A:B,2,0)</f>
        <v>КМ</v>
      </c>
      <c r="N133" t="str">
        <f>VLOOKUP(M133&amp;F133,СТН!A:B,2,0)</f>
        <v>КМ-225-1,5.010</v>
      </c>
      <c r="O133">
        <f>VLOOKUP(N133,СТН!B:E,4,0)</f>
        <v>2800</v>
      </c>
      <c r="P133">
        <f t="shared" si="5"/>
        <v>1064</v>
      </c>
    </row>
    <row r="134" spans="1:16" x14ac:dyDescent="0.3">
      <c r="A134" t="s">
        <v>221</v>
      </c>
      <c r="B134" t="s">
        <v>222</v>
      </c>
      <c r="C134" t="s">
        <v>186</v>
      </c>
      <c r="D134" t="s">
        <v>201</v>
      </c>
      <c r="E134">
        <v>2</v>
      </c>
      <c r="F134">
        <f>VLOOKUP(E134,СТН!D:D,1,0)</f>
        <v>2</v>
      </c>
      <c r="G134">
        <v>300</v>
      </c>
      <c r="H134">
        <v>150</v>
      </c>
      <c r="J134">
        <v>6999</v>
      </c>
      <c r="K134">
        <v>6999</v>
      </c>
      <c r="L134">
        <f t="shared" si="4"/>
        <v>2799.6000000000004</v>
      </c>
      <c r="M134" t="str">
        <f>VLOOKUP(H134,'Категории мощности'!A:B,2,0)</f>
        <v>КМ</v>
      </c>
      <c r="N134" t="str">
        <f>VLOOKUP(M134&amp;F134,СТН!A:B,2,0)</f>
        <v>КМ-300-2.010</v>
      </c>
      <c r="O134">
        <f>VLOOKUP(N134,СТН!B:E,4,0)</f>
        <v>3380</v>
      </c>
      <c r="P134">
        <f t="shared" si="5"/>
        <v>1284.4000000000001</v>
      </c>
    </row>
    <row r="135" spans="1:16" x14ac:dyDescent="0.3">
      <c r="A135" t="s">
        <v>221</v>
      </c>
      <c r="B135" t="s">
        <v>222</v>
      </c>
      <c r="C135" t="s">
        <v>187</v>
      </c>
      <c r="D135" t="s">
        <v>202</v>
      </c>
      <c r="E135">
        <v>2.5</v>
      </c>
      <c r="F135">
        <f>VLOOKUP(E135,СТН!D:D,1,0)</f>
        <v>2.5</v>
      </c>
      <c r="G135">
        <v>375</v>
      </c>
      <c r="H135">
        <v>150</v>
      </c>
      <c r="J135">
        <v>7718</v>
      </c>
      <c r="K135">
        <v>7718</v>
      </c>
      <c r="L135">
        <f t="shared" si="4"/>
        <v>3087.2000000000003</v>
      </c>
      <c r="M135" t="str">
        <f>VLOOKUP(H135,'Категории мощности'!A:B,2,0)</f>
        <v>КМ</v>
      </c>
      <c r="N135" t="str">
        <f>VLOOKUP(M135&amp;F135,СТН!A:B,2,0)</f>
        <v>КМ-375-2,5.010</v>
      </c>
      <c r="O135">
        <f>VLOOKUP(N135,СТН!B:E,4,0)</f>
        <v>3890</v>
      </c>
      <c r="P135">
        <f t="shared" si="5"/>
        <v>1478.2</v>
      </c>
    </row>
    <row r="136" spans="1:16" x14ac:dyDescent="0.3">
      <c r="A136" t="s">
        <v>221</v>
      </c>
      <c r="B136" t="s">
        <v>222</v>
      </c>
      <c r="C136" t="s">
        <v>188</v>
      </c>
      <c r="D136" t="s">
        <v>203</v>
      </c>
      <c r="E136">
        <v>3</v>
      </c>
      <c r="F136">
        <f>VLOOKUP(E136,СТН!D:D,1,0)</f>
        <v>3</v>
      </c>
      <c r="G136">
        <v>450</v>
      </c>
      <c r="H136">
        <v>150</v>
      </c>
      <c r="J136">
        <v>8974</v>
      </c>
      <c r="K136">
        <v>8974</v>
      </c>
      <c r="L136">
        <f t="shared" si="4"/>
        <v>3589.6000000000004</v>
      </c>
      <c r="M136" t="str">
        <f>VLOOKUP(H136,'Категории мощности'!A:B,2,0)</f>
        <v>КМ</v>
      </c>
      <c r="N136" t="str">
        <f>VLOOKUP(M136&amp;F136,СТН!A:B,2,0)</f>
        <v>КМ-450-3.010</v>
      </c>
      <c r="O136">
        <f>VLOOKUP(N136,СТН!B:E,4,0)</f>
        <v>4540</v>
      </c>
      <c r="P136">
        <f t="shared" si="5"/>
        <v>1725.2</v>
      </c>
    </row>
    <row r="137" spans="1:16" x14ac:dyDescent="0.3">
      <c r="A137" t="s">
        <v>221</v>
      </c>
      <c r="B137" t="s">
        <v>222</v>
      </c>
      <c r="C137" t="s">
        <v>217</v>
      </c>
      <c r="D137" t="s">
        <v>204</v>
      </c>
      <c r="E137">
        <v>3.5</v>
      </c>
      <c r="F137">
        <f>VLOOKUP(E137,СТН!D:D,1,0)</f>
        <v>3.5</v>
      </c>
      <c r="G137">
        <v>525</v>
      </c>
      <c r="H137">
        <v>150</v>
      </c>
      <c r="J137">
        <v>9692</v>
      </c>
      <c r="K137">
        <v>9692</v>
      </c>
      <c r="L137">
        <f t="shared" si="4"/>
        <v>3876.8</v>
      </c>
      <c r="M137" t="str">
        <f>VLOOKUP(H137,'Категории мощности'!A:B,2,0)</f>
        <v>КМ</v>
      </c>
      <c r="N137" t="str">
        <f>VLOOKUP(M137&amp;F137,СТН!A:B,2,0)</f>
        <v>КМ-525-3,5.010</v>
      </c>
      <c r="O137">
        <f>VLOOKUP(N137,СТН!B:E,4,0)</f>
        <v>5175</v>
      </c>
      <c r="P137">
        <f t="shared" si="5"/>
        <v>1966.5</v>
      </c>
    </row>
    <row r="138" spans="1:16" x14ac:dyDescent="0.3">
      <c r="A138" t="s">
        <v>221</v>
      </c>
      <c r="B138" t="s">
        <v>222</v>
      </c>
      <c r="C138" t="s">
        <v>189</v>
      </c>
      <c r="D138" t="s">
        <v>205</v>
      </c>
      <c r="E138">
        <v>4</v>
      </c>
      <c r="F138">
        <f>VLOOKUP(E138,СТН!D:D,1,0)</f>
        <v>4</v>
      </c>
      <c r="G138">
        <v>600</v>
      </c>
      <c r="H138">
        <v>150</v>
      </c>
      <c r="J138">
        <v>10697</v>
      </c>
      <c r="K138">
        <v>10697</v>
      </c>
      <c r="L138">
        <f t="shared" si="4"/>
        <v>4278.8</v>
      </c>
      <c r="M138" t="str">
        <f>VLOOKUP(H138,'Категории мощности'!A:B,2,0)</f>
        <v>КМ</v>
      </c>
      <c r="N138" t="str">
        <f>VLOOKUP(M138&amp;F138,СТН!A:B,2,0)</f>
        <v>КМ-600-4.010</v>
      </c>
      <c r="O138">
        <f>VLOOKUP(N138,СТН!B:E,4,0)</f>
        <v>5495</v>
      </c>
      <c r="P138">
        <f t="shared" si="5"/>
        <v>2088.1</v>
      </c>
    </row>
    <row r="139" spans="1:16" x14ac:dyDescent="0.3">
      <c r="A139" t="s">
        <v>221</v>
      </c>
      <c r="B139" t="s">
        <v>222</v>
      </c>
      <c r="C139" t="s">
        <v>190</v>
      </c>
      <c r="D139" t="s">
        <v>206</v>
      </c>
      <c r="E139">
        <v>5</v>
      </c>
      <c r="F139">
        <f>VLOOKUP(E139,СТН!D:D,1,0)</f>
        <v>5</v>
      </c>
      <c r="G139">
        <v>750</v>
      </c>
      <c r="H139">
        <v>150</v>
      </c>
      <c r="J139">
        <v>13101</v>
      </c>
      <c r="K139">
        <v>13101</v>
      </c>
      <c r="L139">
        <f t="shared" si="4"/>
        <v>5240.4000000000005</v>
      </c>
      <c r="M139" t="str">
        <f>VLOOKUP(H139,'Категории мощности'!A:B,2,0)</f>
        <v>КМ</v>
      </c>
      <c r="N139" t="str">
        <f>VLOOKUP(M139&amp;F139,СТН!A:B,2,0)</f>
        <v>КМ-750-5.010</v>
      </c>
      <c r="O139">
        <f>VLOOKUP(N139,СТН!B:E,4,0)</f>
        <v>6740</v>
      </c>
      <c r="P139">
        <f t="shared" si="5"/>
        <v>2561.1999999999998</v>
      </c>
    </row>
    <row r="140" spans="1:16" x14ac:dyDescent="0.3">
      <c r="A140" t="s">
        <v>221</v>
      </c>
      <c r="B140" t="s">
        <v>222</v>
      </c>
      <c r="C140" t="s">
        <v>191</v>
      </c>
      <c r="D140" t="s">
        <v>207</v>
      </c>
      <c r="E140">
        <v>6</v>
      </c>
      <c r="F140">
        <f>VLOOKUP(E140,СТН!D:D,1,0)</f>
        <v>6</v>
      </c>
      <c r="G140">
        <v>900</v>
      </c>
      <c r="H140">
        <v>150</v>
      </c>
      <c r="J140">
        <v>14717</v>
      </c>
      <c r="K140">
        <v>14717</v>
      </c>
      <c r="L140">
        <f t="shared" si="4"/>
        <v>5886.8</v>
      </c>
      <c r="M140" t="str">
        <f>VLOOKUP(H140,'Категории мощности'!A:B,2,0)</f>
        <v>КМ</v>
      </c>
      <c r="N140" t="str">
        <f>VLOOKUP(M140&amp;F140,СТН!A:B,2,0)</f>
        <v>КМ-900-6.010</v>
      </c>
      <c r="O140">
        <f>VLOOKUP(N140,СТН!B:E,4,0)</f>
        <v>7365</v>
      </c>
      <c r="P140">
        <f t="shared" si="5"/>
        <v>2798.7</v>
      </c>
    </row>
    <row r="141" spans="1:16" x14ac:dyDescent="0.3">
      <c r="A141" t="s">
        <v>221</v>
      </c>
      <c r="B141" t="s">
        <v>222</v>
      </c>
      <c r="C141" t="s">
        <v>192</v>
      </c>
      <c r="D141" t="s">
        <v>208</v>
      </c>
      <c r="E141">
        <v>7</v>
      </c>
      <c r="F141">
        <f>VLOOKUP(E141,СТН!D:D,1,0)</f>
        <v>7</v>
      </c>
      <c r="G141">
        <v>1050</v>
      </c>
      <c r="H141">
        <v>150</v>
      </c>
      <c r="J141">
        <v>15973</v>
      </c>
      <c r="K141">
        <v>15973</v>
      </c>
      <c r="L141">
        <f t="shared" si="4"/>
        <v>6389.2000000000007</v>
      </c>
      <c r="M141" t="str">
        <f>VLOOKUP(H141,'Категории мощности'!A:B,2,0)</f>
        <v>КМ</v>
      </c>
      <c r="N141" t="str">
        <f>VLOOKUP(M141&amp;F141,СТН!A:B,2,0)</f>
        <v>КМ-1050-7.010</v>
      </c>
      <c r="O141">
        <f>VLOOKUP(N141,СТН!B:E,4,0)</f>
        <v>8020</v>
      </c>
      <c r="P141">
        <f t="shared" si="5"/>
        <v>3047.6</v>
      </c>
    </row>
    <row r="142" spans="1:16" x14ac:dyDescent="0.3">
      <c r="A142" t="s">
        <v>221</v>
      </c>
      <c r="B142" t="s">
        <v>222</v>
      </c>
      <c r="C142" t="s">
        <v>193</v>
      </c>
      <c r="D142" t="s">
        <v>209</v>
      </c>
      <c r="E142">
        <v>8</v>
      </c>
      <c r="F142">
        <f>VLOOKUP(E142,СТН!D:D,1,0)</f>
        <v>8</v>
      </c>
      <c r="G142">
        <v>1200</v>
      </c>
      <c r="H142">
        <v>150</v>
      </c>
      <c r="J142">
        <v>17768</v>
      </c>
      <c r="K142">
        <v>17768</v>
      </c>
      <c r="L142">
        <f t="shared" si="4"/>
        <v>7107.2000000000007</v>
      </c>
      <c r="M142" t="str">
        <f>VLOOKUP(H142,'Категории мощности'!A:B,2,0)</f>
        <v>КМ</v>
      </c>
      <c r="N142" t="str">
        <f>VLOOKUP(M142&amp;F142,СТН!A:B,2,0)</f>
        <v>КМ-1200-8.010</v>
      </c>
      <c r="O142">
        <f>VLOOKUP(N142,СТН!B:E,4,0)</f>
        <v>8870</v>
      </c>
      <c r="P142">
        <f t="shared" si="5"/>
        <v>3370.6</v>
      </c>
    </row>
    <row r="143" spans="1:16" x14ac:dyDescent="0.3">
      <c r="A143" t="s">
        <v>221</v>
      </c>
      <c r="B143" t="s">
        <v>222</v>
      </c>
      <c r="C143" t="s">
        <v>194</v>
      </c>
      <c r="D143" t="s">
        <v>210</v>
      </c>
      <c r="E143">
        <v>9</v>
      </c>
      <c r="F143">
        <f>VLOOKUP(E143,СТН!D:D,1,0)</f>
        <v>9</v>
      </c>
      <c r="G143">
        <v>1350</v>
      </c>
      <c r="H143">
        <v>150</v>
      </c>
      <c r="J143">
        <v>20100</v>
      </c>
      <c r="K143">
        <v>20100</v>
      </c>
      <c r="L143">
        <f t="shared" si="4"/>
        <v>8040</v>
      </c>
      <c r="M143" t="str">
        <f>VLOOKUP(H143,'Категории мощности'!A:B,2,0)</f>
        <v>КМ</v>
      </c>
      <c r="N143" t="str">
        <f>VLOOKUP(M143&amp;F143,СТН!A:B,2,0)</f>
        <v>КМ-1350-9.010</v>
      </c>
      <c r="O143">
        <f>VLOOKUP(N143,СТН!B:E,4,0)</f>
        <v>10055</v>
      </c>
      <c r="P143">
        <f t="shared" si="5"/>
        <v>3820.9</v>
      </c>
    </row>
    <row r="144" spans="1:16" x14ac:dyDescent="0.3">
      <c r="A144" t="s">
        <v>221</v>
      </c>
      <c r="B144" t="s">
        <v>222</v>
      </c>
      <c r="C144" t="s">
        <v>195</v>
      </c>
      <c r="D144" t="s">
        <v>211</v>
      </c>
      <c r="E144">
        <v>10</v>
      </c>
      <c r="F144">
        <f>VLOOKUP(E144,СТН!D:D,1,0)</f>
        <v>10</v>
      </c>
      <c r="G144">
        <v>1500</v>
      </c>
      <c r="H144">
        <v>150</v>
      </c>
      <c r="J144">
        <v>20999</v>
      </c>
      <c r="K144">
        <v>20999</v>
      </c>
      <c r="L144">
        <f t="shared" si="4"/>
        <v>8399.6</v>
      </c>
      <c r="M144" t="str">
        <f>VLOOKUP(H144,'Категории мощности'!A:B,2,0)</f>
        <v>КМ</v>
      </c>
      <c r="N144" t="str">
        <f>VLOOKUP(M144&amp;F144,СТН!A:B,2,0)</f>
        <v>КМ-1500-10.010</v>
      </c>
      <c r="O144">
        <f>VLOOKUP(N144,СТН!B:E,4,0)</f>
        <v>10500</v>
      </c>
      <c r="P144">
        <f t="shared" si="5"/>
        <v>3990</v>
      </c>
    </row>
    <row r="145" spans="1:16" x14ac:dyDescent="0.3">
      <c r="A145" t="s">
        <v>221</v>
      </c>
      <c r="B145" t="s">
        <v>222</v>
      </c>
      <c r="C145" t="s">
        <v>218</v>
      </c>
      <c r="D145" t="s">
        <v>212</v>
      </c>
      <c r="E145">
        <v>11</v>
      </c>
      <c r="F145" s="2">
        <f>VLOOKUP(E145,'Аналоги площади'!A:B,2,0)</f>
        <v>10</v>
      </c>
      <c r="G145">
        <v>1650</v>
      </c>
      <c r="H145">
        <v>150</v>
      </c>
      <c r="J145">
        <v>22585</v>
      </c>
      <c r="K145">
        <v>22585</v>
      </c>
      <c r="L145">
        <f t="shared" si="4"/>
        <v>9034</v>
      </c>
      <c r="M145" t="str">
        <f>VLOOKUP(H145,'Категории мощности'!A:B,2,0)</f>
        <v>КМ</v>
      </c>
      <c r="N145" t="str">
        <f>VLOOKUP(M145&amp;F145,СТН!A:B,2,0)</f>
        <v>КМ-1500-10.010</v>
      </c>
      <c r="O145">
        <f>VLOOKUP(N145,СТН!B:E,4,0)</f>
        <v>10500</v>
      </c>
      <c r="P145">
        <f t="shared" si="5"/>
        <v>3990</v>
      </c>
    </row>
    <row r="146" spans="1:16" x14ac:dyDescent="0.3">
      <c r="A146" t="s">
        <v>221</v>
      </c>
      <c r="B146" t="s">
        <v>222</v>
      </c>
      <c r="C146" t="s">
        <v>196</v>
      </c>
      <c r="D146" t="s">
        <v>213</v>
      </c>
      <c r="E146">
        <v>12</v>
      </c>
      <c r="F146">
        <f>VLOOKUP(E146,СТН!D:D,1,0)</f>
        <v>12</v>
      </c>
      <c r="G146">
        <v>1800</v>
      </c>
      <c r="H146">
        <v>150</v>
      </c>
      <c r="J146">
        <v>23612</v>
      </c>
      <c r="K146">
        <v>23612</v>
      </c>
      <c r="L146">
        <f t="shared" si="4"/>
        <v>9444.8000000000011</v>
      </c>
      <c r="M146" t="str">
        <f>VLOOKUP(H146,'Категории мощности'!A:B,2,0)</f>
        <v>КМ</v>
      </c>
      <c r="N146" t="str">
        <f>VLOOKUP(M146&amp;F146,СТН!A:B,2,0)</f>
        <v>КМ-1800-12.010</v>
      </c>
      <c r="O146">
        <f>VLOOKUP(N146,СТН!B:E,4,0)</f>
        <v>12210</v>
      </c>
      <c r="P146">
        <f t="shared" si="5"/>
        <v>4639.8</v>
      </c>
    </row>
    <row r="147" spans="1:16" x14ac:dyDescent="0.3">
      <c r="A147" t="s">
        <v>221</v>
      </c>
      <c r="B147" t="s">
        <v>222</v>
      </c>
      <c r="C147" t="s">
        <v>219</v>
      </c>
      <c r="D147" t="s">
        <v>214</v>
      </c>
      <c r="E147">
        <v>13</v>
      </c>
      <c r="F147" s="2">
        <f>VLOOKUP(E147,'Аналоги площади'!A:B,2,0)</f>
        <v>12</v>
      </c>
      <c r="G147">
        <v>1950</v>
      </c>
      <c r="H147">
        <v>150</v>
      </c>
      <c r="J147">
        <v>26432</v>
      </c>
      <c r="K147">
        <v>26432</v>
      </c>
      <c r="L147">
        <f t="shared" si="4"/>
        <v>10572.800000000001</v>
      </c>
      <c r="M147" t="str">
        <f>VLOOKUP(H147,'Категории мощности'!A:B,2,0)</f>
        <v>КМ</v>
      </c>
      <c r="N147" t="str">
        <f>VLOOKUP(M147&amp;F147,СТН!A:B,2,0)</f>
        <v>КМ-1800-12.010</v>
      </c>
      <c r="O147">
        <f>VLOOKUP(N147,СТН!B:E,4,0)</f>
        <v>12210</v>
      </c>
      <c r="P147">
        <f t="shared" si="5"/>
        <v>4639.8</v>
      </c>
    </row>
    <row r="148" spans="1:16" x14ac:dyDescent="0.3">
      <c r="A148" t="s">
        <v>221</v>
      </c>
      <c r="B148" t="s">
        <v>222</v>
      </c>
      <c r="C148" t="s">
        <v>197</v>
      </c>
      <c r="D148" t="s">
        <v>215</v>
      </c>
      <c r="E148">
        <v>14</v>
      </c>
      <c r="F148">
        <f>VLOOKUP(E148,СТН!D:D,1,0)</f>
        <v>14</v>
      </c>
      <c r="G148">
        <v>2100</v>
      </c>
      <c r="H148">
        <v>150</v>
      </c>
      <c r="J148">
        <v>31129</v>
      </c>
      <c r="K148">
        <v>31129</v>
      </c>
      <c r="L148">
        <f t="shared" si="4"/>
        <v>12451.6</v>
      </c>
      <c r="M148" t="str">
        <f>VLOOKUP(H148,'Категории мощности'!A:B,2,0)</f>
        <v>КМ</v>
      </c>
      <c r="N148" t="str">
        <f>VLOOKUP(M148&amp;F148,СТН!A:B,2,0)</f>
        <v>КМ-2100-14.010</v>
      </c>
      <c r="O148">
        <f>VLOOKUP(N148,СТН!B:E,4,0)</f>
        <v>14635</v>
      </c>
      <c r="P148">
        <f t="shared" si="5"/>
        <v>5561.3</v>
      </c>
    </row>
    <row r="149" spans="1:16" x14ac:dyDescent="0.3">
      <c r="A149" t="s">
        <v>221</v>
      </c>
      <c r="B149" t="s">
        <v>222</v>
      </c>
      <c r="C149" t="s">
        <v>220</v>
      </c>
      <c r="D149" t="s">
        <v>216</v>
      </c>
      <c r="E149">
        <v>15</v>
      </c>
      <c r="F149" s="2">
        <f>VLOOKUP(E149,'Аналоги площади'!A:B,2,0)</f>
        <v>14</v>
      </c>
      <c r="G149">
        <v>2250</v>
      </c>
      <c r="H149">
        <v>150</v>
      </c>
      <c r="J149">
        <v>34934</v>
      </c>
      <c r="K149">
        <v>34934</v>
      </c>
      <c r="L149">
        <f t="shared" si="4"/>
        <v>13973.6</v>
      </c>
      <c r="M149" t="str">
        <f>VLOOKUP(H149,'Категории мощности'!A:B,2,0)</f>
        <v>КМ</v>
      </c>
      <c r="N149" t="str">
        <f>VLOOKUP(M149&amp;F149,СТН!A:B,2,0)</f>
        <v>КМ-2100-14.010</v>
      </c>
      <c r="O149">
        <f>VLOOKUP(N149,СТН!B:E,4,0)</f>
        <v>14635</v>
      </c>
      <c r="P149">
        <f t="shared" si="5"/>
        <v>5561.3</v>
      </c>
    </row>
    <row r="150" spans="1:16" x14ac:dyDescent="0.3">
      <c r="A150" t="s">
        <v>262</v>
      </c>
      <c r="B150" t="s">
        <v>222</v>
      </c>
      <c r="C150" t="s">
        <v>29</v>
      </c>
      <c r="D150" t="s">
        <v>223</v>
      </c>
      <c r="E150">
        <v>0.5</v>
      </c>
      <c r="F150">
        <f>VLOOKUP(E150,СТН!D:D,1,0)</f>
        <v>0.5</v>
      </c>
      <c r="G150">
        <v>80</v>
      </c>
      <c r="H150">
        <v>160</v>
      </c>
      <c r="J150">
        <v>2788</v>
      </c>
      <c r="K150">
        <v>2788</v>
      </c>
      <c r="L150">
        <f t="shared" si="4"/>
        <v>1115.2</v>
      </c>
      <c r="M150" t="str">
        <f>VLOOKUP(H150,'Категории мощности'!A:B,2,0)</f>
        <v>КМ</v>
      </c>
      <c r="N150" t="str">
        <f>VLOOKUP(M150&amp;F150,СТН!A:B,2,0)</f>
        <v>КМ-75-0,5.010</v>
      </c>
      <c r="O150">
        <f>VLOOKUP(N150,СТН!B:E,4,0)</f>
        <v>1945</v>
      </c>
      <c r="P150">
        <f t="shared" si="5"/>
        <v>739.1</v>
      </c>
    </row>
    <row r="151" spans="1:16" x14ac:dyDescent="0.3">
      <c r="A151" t="s">
        <v>262</v>
      </c>
      <c r="B151" t="s">
        <v>222</v>
      </c>
      <c r="C151" t="s">
        <v>243</v>
      </c>
      <c r="D151" t="s">
        <v>224</v>
      </c>
      <c r="E151">
        <v>1</v>
      </c>
      <c r="F151">
        <f>VLOOKUP(E151,СТН!D:D,1,0)</f>
        <v>1</v>
      </c>
      <c r="G151">
        <v>160</v>
      </c>
      <c r="H151">
        <v>160</v>
      </c>
      <c r="J151">
        <v>3488</v>
      </c>
      <c r="K151">
        <v>3488</v>
      </c>
      <c r="L151">
        <f t="shared" si="4"/>
        <v>1395.2</v>
      </c>
      <c r="M151" t="str">
        <f>VLOOKUP(H151,'Категории мощности'!A:B,2,0)</f>
        <v>КМ</v>
      </c>
      <c r="N151" t="str">
        <f>VLOOKUP(M151&amp;F151,СТН!A:B,2,0)</f>
        <v>КМ-150-1.010</v>
      </c>
      <c r="O151">
        <f>VLOOKUP(N151,СТН!B:E,4,0)</f>
        <v>2260</v>
      </c>
      <c r="P151">
        <f t="shared" si="5"/>
        <v>858.8</v>
      </c>
    </row>
    <row r="152" spans="1:16" x14ac:dyDescent="0.3">
      <c r="A152" t="s">
        <v>262</v>
      </c>
      <c r="B152" t="s">
        <v>222</v>
      </c>
      <c r="C152" t="s">
        <v>244</v>
      </c>
      <c r="D152" t="s">
        <v>225</v>
      </c>
      <c r="E152">
        <v>1.5</v>
      </c>
      <c r="F152">
        <f>VLOOKUP(E152,СТН!D:D,1,0)</f>
        <v>1.5</v>
      </c>
      <c r="G152">
        <v>240</v>
      </c>
      <c r="H152">
        <v>160</v>
      </c>
      <c r="J152">
        <v>4208</v>
      </c>
      <c r="K152">
        <v>4208</v>
      </c>
      <c r="L152">
        <f t="shared" si="4"/>
        <v>1683.2</v>
      </c>
      <c r="M152" t="str">
        <f>VLOOKUP(H152,'Категории мощности'!A:B,2,0)</f>
        <v>КМ</v>
      </c>
      <c r="N152" t="str">
        <f>VLOOKUP(M152&amp;F152,СТН!A:B,2,0)</f>
        <v>КМ-225-1,5.010</v>
      </c>
      <c r="O152">
        <f>VLOOKUP(N152,СТН!B:E,4,0)</f>
        <v>2800</v>
      </c>
      <c r="P152">
        <f t="shared" si="5"/>
        <v>1064</v>
      </c>
    </row>
    <row r="153" spans="1:16" x14ac:dyDescent="0.3">
      <c r="A153" t="s">
        <v>262</v>
      </c>
      <c r="B153" t="s">
        <v>222</v>
      </c>
      <c r="C153" t="s">
        <v>245</v>
      </c>
      <c r="D153" t="s">
        <v>226</v>
      </c>
      <c r="E153">
        <v>2</v>
      </c>
      <c r="F153">
        <f>VLOOKUP(E153,СТН!D:D,1,0)</f>
        <v>2</v>
      </c>
      <c r="G153">
        <v>320</v>
      </c>
      <c r="H153">
        <v>160</v>
      </c>
      <c r="J153">
        <v>5326</v>
      </c>
      <c r="K153">
        <v>5326</v>
      </c>
      <c r="L153">
        <f t="shared" si="4"/>
        <v>2130.4</v>
      </c>
      <c r="M153" t="str">
        <f>VLOOKUP(H153,'Категории мощности'!A:B,2,0)</f>
        <v>КМ</v>
      </c>
      <c r="N153" t="str">
        <f>VLOOKUP(M153&amp;F153,СТН!A:B,2,0)</f>
        <v>КМ-300-2.010</v>
      </c>
      <c r="O153">
        <f>VLOOKUP(N153,СТН!B:E,4,0)</f>
        <v>3380</v>
      </c>
      <c r="P153">
        <f t="shared" si="5"/>
        <v>1284.4000000000001</v>
      </c>
    </row>
    <row r="154" spans="1:16" x14ac:dyDescent="0.3">
      <c r="A154" t="s">
        <v>262</v>
      </c>
      <c r="B154" t="s">
        <v>222</v>
      </c>
      <c r="C154" t="s">
        <v>246</v>
      </c>
      <c r="D154" t="s">
        <v>227</v>
      </c>
      <c r="E154">
        <v>2.5</v>
      </c>
      <c r="F154">
        <f>VLOOKUP(E154,СТН!D:D,1,0)</f>
        <v>2.5</v>
      </c>
      <c r="G154">
        <v>400</v>
      </c>
      <c r="H154">
        <v>160</v>
      </c>
      <c r="J154">
        <v>6125</v>
      </c>
      <c r="K154">
        <v>6125</v>
      </c>
      <c r="L154">
        <f t="shared" si="4"/>
        <v>2450</v>
      </c>
      <c r="M154" t="str">
        <f>VLOOKUP(H154,'Категории мощности'!A:B,2,0)</f>
        <v>КМ</v>
      </c>
      <c r="N154" t="str">
        <f>VLOOKUP(M154&amp;F154,СТН!A:B,2,0)</f>
        <v>КМ-375-2,5.010</v>
      </c>
      <c r="O154">
        <f>VLOOKUP(N154,СТН!B:E,4,0)</f>
        <v>3890</v>
      </c>
      <c r="P154">
        <f t="shared" si="5"/>
        <v>1478.2</v>
      </c>
    </row>
    <row r="155" spans="1:16" x14ac:dyDescent="0.3">
      <c r="A155" t="s">
        <v>262</v>
      </c>
      <c r="B155" t="s">
        <v>222</v>
      </c>
      <c r="C155" t="s">
        <v>247</v>
      </c>
      <c r="D155" t="s">
        <v>228</v>
      </c>
      <c r="E155">
        <v>3</v>
      </c>
      <c r="F155">
        <f>VLOOKUP(E155,СТН!D:D,1,0)</f>
        <v>3</v>
      </c>
      <c r="G155">
        <v>480</v>
      </c>
      <c r="H155">
        <v>160</v>
      </c>
      <c r="J155">
        <v>7165</v>
      </c>
      <c r="K155">
        <v>7165</v>
      </c>
      <c r="L155">
        <f t="shared" si="4"/>
        <v>2866</v>
      </c>
      <c r="M155" t="str">
        <f>VLOOKUP(H155,'Категории мощности'!A:B,2,0)</f>
        <v>КМ</v>
      </c>
      <c r="N155" t="str">
        <f>VLOOKUP(M155&amp;F155,СТН!A:B,2,0)</f>
        <v>КМ-450-3.010</v>
      </c>
      <c r="O155">
        <f>VLOOKUP(N155,СТН!B:E,4,0)</f>
        <v>4540</v>
      </c>
      <c r="P155">
        <f t="shared" si="5"/>
        <v>1725.2</v>
      </c>
    </row>
    <row r="156" spans="1:16" x14ac:dyDescent="0.3">
      <c r="A156" t="s">
        <v>262</v>
      </c>
      <c r="B156" t="s">
        <v>222</v>
      </c>
      <c r="C156" t="s">
        <v>248</v>
      </c>
      <c r="D156" t="s">
        <v>229</v>
      </c>
      <c r="E156">
        <v>3.5</v>
      </c>
      <c r="F156">
        <f>VLOOKUP(E156,СТН!D:D,1,0)</f>
        <v>3.5</v>
      </c>
      <c r="G156">
        <v>560</v>
      </c>
      <c r="H156">
        <v>160</v>
      </c>
      <c r="J156">
        <v>8271</v>
      </c>
      <c r="K156">
        <v>8271</v>
      </c>
      <c r="L156">
        <f t="shared" si="4"/>
        <v>3308.4</v>
      </c>
      <c r="M156" t="str">
        <f>VLOOKUP(H156,'Категории мощности'!A:B,2,0)</f>
        <v>КМ</v>
      </c>
      <c r="N156" t="str">
        <f>VLOOKUP(M156&amp;F156,СТН!A:B,2,0)</f>
        <v>КМ-525-3,5.010</v>
      </c>
      <c r="O156">
        <f>VLOOKUP(N156,СТН!B:E,4,0)</f>
        <v>5175</v>
      </c>
      <c r="P156">
        <f t="shared" si="5"/>
        <v>1966.5</v>
      </c>
    </row>
    <row r="157" spans="1:16" x14ac:dyDescent="0.3">
      <c r="A157" t="s">
        <v>262</v>
      </c>
      <c r="B157" t="s">
        <v>222</v>
      </c>
      <c r="C157" t="s">
        <v>249</v>
      </c>
      <c r="D157" t="s">
        <v>230</v>
      </c>
      <c r="E157">
        <v>4</v>
      </c>
      <c r="F157">
        <f>VLOOKUP(E157,СТН!D:D,1,0)</f>
        <v>4</v>
      </c>
      <c r="G157">
        <v>640</v>
      </c>
      <c r="H157">
        <v>160</v>
      </c>
      <c r="J157">
        <v>8795</v>
      </c>
      <c r="K157">
        <v>8795</v>
      </c>
      <c r="L157">
        <f t="shared" si="4"/>
        <v>3518</v>
      </c>
      <c r="M157" t="str">
        <f>VLOOKUP(H157,'Категории мощности'!A:B,2,0)</f>
        <v>КМ</v>
      </c>
      <c r="N157" t="str">
        <f>VLOOKUP(M157&amp;F157,СТН!A:B,2,0)</f>
        <v>КМ-600-4.010</v>
      </c>
      <c r="O157">
        <f>VLOOKUP(N157,СТН!B:E,4,0)</f>
        <v>5495</v>
      </c>
      <c r="P157">
        <f t="shared" si="5"/>
        <v>2088.1</v>
      </c>
    </row>
    <row r="158" spans="1:16" x14ac:dyDescent="0.3">
      <c r="A158" t="s">
        <v>262</v>
      </c>
      <c r="B158" t="s">
        <v>222</v>
      </c>
      <c r="C158" t="s">
        <v>250</v>
      </c>
      <c r="D158" t="s">
        <v>231</v>
      </c>
      <c r="E158">
        <v>4.5</v>
      </c>
      <c r="F158">
        <f>VLOOKUP(E158,СТН!D:D,1,0)</f>
        <v>4.5</v>
      </c>
      <c r="G158">
        <v>720</v>
      </c>
      <c r="H158">
        <v>160</v>
      </c>
      <c r="J158">
        <v>9259</v>
      </c>
      <c r="K158">
        <v>9259</v>
      </c>
      <c r="L158">
        <f t="shared" si="4"/>
        <v>3703.6000000000004</v>
      </c>
      <c r="M158" t="str">
        <f>VLOOKUP(H158,'Категории мощности'!A:B,2,0)</f>
        <v>КМ</v>
      </c>
      <c r="N158" t="str">
        <f>VLOOKUP(M158&amp;F158,СТН!A:B,2,0)</f>
        <v>КМ-675-4,5.010</v>
      </c>
      <c r="O158">
        <f>VLOOKUP(N158,СТН!B:E,4,0)</f>
        <v>5825</v>
      </c>
      <c r="P158">
        <f t="shared" si="5"/>
        <v>2213.5</v>
      </c>
    </row>
    <row r="159" spans="1:16" x14ac:dyDescent="0.3">
      <c r="A159" t="s">
        <v>262</v>
      </c>
      <c r="B159" t="s">
        <v>222</v>
      </c>
      <c r="C159" t="s">
        <v>251</v>
      </c>
      <c r="D159" t="s">
        <v>232</v>
      </c>
      <c r="E159">
        <v>5</v>
      </c>
      <c r="F159">
        <f>VLOOKUP(E159,СТН!D:D,1,0)</f>
        <v>5</v>
      </c>
      <c r="G159">
        <v>800</v>
      </c>
      <c r="H159">
        <v>160</v>
      </c>
      <c r="J159">
        <v>10747</v>
      </c>
      <c r="K159">
        <v>10747</v>
      </c>
      <c r="L159">
        <f t="shared" si="4"/>
        <v>4298.8</v>
      </c>
      <c r="M159" t="str">
        <f>VLOOKUP(H159,'Категории мощности'!A:B,2,0)</f>
        <v>КМ</v>
      </c>
      <c r="N159" t="str">
        <f>VLOOKUP(M159&amp;F159,СТН!A:B,2,0)</f>
        <v>КМ-750-5.010</v>
      </c>
      <c r="O159">
        <f>VLOOKUP(N159,СТН!B:E,4,0)</f>
        <v>6740</v>
      </c>
      <c r="P159">
        <f t="shared" si="5"/>
        <v>2561.1999999999998</v>
      </c>
    </row>
    <row r="160" spans="1:16" x14ac:dyDescent="0.3">
      <c r="A160" t="s">
        <v>262</v>
      </c>
      <c r="B160" t="s">
        <v>222</v>
      </c>
      <c r="C160" t="s">
        <v>252</v>
      </c>
      <c r="D160" t="s">
        <v>233</v>
      </c>
      <c r="E160">
        <v>6</v>
      </c>
      <c r="F160">
        <f>VLOOKUP(E160,СТН!D:D,1,0)</f>
        <v>6</v>
      </c>
      <c r="G160">
        <v>960</v>
      </c>
      <c r="H160">
        <v>160</v>
      </c>
      <c r="J160">
        <v>10814</v>
      </c>
      <c r="K160">
        <v>10814</v>
      </c>
      <c r="L160">
        <f t="shared" si="4"/>
        <v>4325.6000000000004</v>
      </c>
      <c r="M160" t="str">
        <f>VLOOKUP(H160,'Категории мощности'!A:B,2,0)</f>
        <v>КМ</v>
      </c>
      <c r="N160" t="str">
        <f>VLOOKUP(M160&amp;F160,СТН!A:B,2,0)</f>
        <v>КМ-900-6.010</v>
      </c>
      <c r="O160">
        <f>VLOOKUP(N160,СТН!B:E,4,0)</f>
        <v>7365</v>
      </c>
      <c r="P160">
        <f t="shared" si="5"/>
        <v>2798.7</v>
      </c>
    </row>
    <row r="161" spans="1:16" x14ac:dyDescent="0.3">
      <c r="A161" t="s">
        <v>262</v>
      </c>
      <c r="B161" t="s">
        <v>222</v>
      </c>
      <c r="C161" t="s">
        <v>253</v>
      </c>
      <c r="D161" t="s">
        <v>234</v>
      </c>
      <c r="E161">
        <v>7</v>
      </c>
      <c r="F161">
        <f>VLOOKUP(E161,СТН!D:D,1,0)</f>
        <v>7</v>
      </c>
      <c r="G161">
        <v>1120</v>
      </c>
      <c r="H161">
        <v>160</v>
      </c>
      <c r="J161">
        <v>12415</v>
      </c>
      <c r="K161">
        <v>12415</v>
      </c>
      <c r="L161">
        <f t="shared" si="4"/>
        <v>4966</v>
      </c>
      <c r="M161" t="str">
        <f>VLOOKUP(H161,'Категории мощности'!A:B,2,0)</f>
        <v>КМ</v>
      </c>
      <c r="N161" t="str">
        <f>VLOOKUP(M161&amp;F161,СТН!A:B,2,0)</f>
        <v>КМ-1050-7.010</v>
      </c>
      <c r="O161">
        <f>VLOOKUP(N161,СТН!B:E,4,0)</f>
        <v>8020</v>
      </c>
      <c r="P161">
        <f t="shared" si="5"/>
        <v>3047.6</v>
      </c>
    </row>
    <row r="162" spans="1:16" x14ac:dyDescent="0.3">
      <c r="A162" t="s">
        <v>262</v>
      </c>
      <c r="B162" t="s">
        <v>222</v>
      </c>
      <c r="C162" t="s">
        <v>254</v>
      </c>
      <c r="D162" t="s">
        <v>235</v>
      </c>
      <c r="E162">
        <v>8</v>
      </c>
      <c r="F162">
        <f>VLOOKUP(E162,СТН!D:D,1,0)</f>
        <v>8</v>
      </c>
      <c r="G162">
        <v>1280</v>
      </c>
      <c r="H162">
        <v>160</v>
      </c>
      <c r="J162">
        <v>13787</v>
      </c>
      <c r="K162">
        <v>13787</v>
      </c>
      <c r="L162">
        <f t="shared" si="4"/>
        <v>5514.8</v>
      </c>
      <c r="M162" t="str">
        <f>VLOOKUP(H162,'Категории мощности'!A:B,2,0)</f>
        <v>КМ</v>
      </c>
      <c r="N162" t="str">
        <f>VLOOKUP(M162&amp;F162,СТН!A:B,2,0)</f>
        <v>КМ-1200-8.010</v>
      </c>
      <c r="O162">
        <f>VLOOKUP(N162,СТН!B:E,4,0)</f>
        <v>8870</v>
      </c>
      <c r="P162">
        <f t="shared" si="5"/>
        <v>3370.6</v>
      </c>
    </row>
    <row r="163" spans="1:16" x14ac:dyDescent="0.3">
      <c r="A163" t="s">
        <v>262</v>
      </c>
      <c r="B163" t="s">
        <v>222</v>
      </c>
      <c r="C163" t="s">
        <v>255</v>
      </c>
      <c r="D163" t="s">
        <v>236</v>
      </c>
      <c r="E163">
        <v>9</v>
      </c>
      <c r="F163">
        <f>VLOOKUP(E163,СТН!D:D,1,0)</f>
        <v>9</v>
      </c>
      <c r="G163">
        <v>1440</v>
      </c>
      <c r="H163">
        <v>160</v>
      </c>
      <c r="J163">
        <v>15442</v>
      </c>
      <c r="K163">
        <v>15442</v>
      </c>
      <c r="L163">
        <f t="shared" si="4"/>
        <v>6176.8</v>
      </c>
      <c r="M163" t="str">
        <f>VLOOKUP(H163,'Категории мощности'!A:B,2,0)</f>
        <v>КМ</v>
      </c>
      <c r="N163" t="str">
        <f>VLOOKUP(M163&amp;F163,СТН!A:B,2,0)</f>
        <v>КМ-1350-9.010</v>
      </c>
      <c r="O163">
        <f>VLOOKUP(N163,СТН!B:E,4,0)</f>
        <v>10055</v>
      </c>
      <c r="P163">
        <f t="shared" si="5"/>
        <v>3820.9</v>
      </c>
    </row>
    <row r="164" spans="1:16" x14ac:dyDescent="0.3">
      <c r="A164" t="s">
        <v>262</v>
      </c>
      <c r="B164" t="s">
        <v>222</v>
      </c>
      <c r="C164" t="s">
        <v>256</v>
      </c>
      <c r="D164" t="s">
        <v>237</v>
      </c>
      <c r="E164">
        <v>10</v>
      </c>
      <c r="F164">
        <f>VLOOKUP(E164,СТН!D:D,1,0)</f>
        <v>10</v>
      </c>
      <c r="G164">
        <v>1600</v>
      </c>
      <c r="H164">
        <v>160</v>
      </c>
      <c r="J164">
        <v>16180</v>
      </c>
      <c r="K164">
        <v>16180</v>
      </c>
      <c r="L164">
        <f t="shared" si="4"/>
        <v>6472</v>
      </c>
      <c r="M164" t="str">
        <f>VLOOKUP(H164,'Категории мощности'!A:B,2,0)</f>
        <v>КМ</v>
      </c>
      <c r="N164" t="str">
        <f>VLOOKUP(M164&amp;F164,СТН!A:B,2,0)</f>
        <v>КМ-1500-10.010</v>
      </c>
      <c r="O164">
        <f>VLOOKUP(N164,СТН!B:E,4,0)</f>
        <v>10500</v>
      </c>
      <c r="P164">
        <f t="shared" si="5"/>
        <v>3990</v>
      </c>
    </row>
    <row r="165" spans="1:16" x14ac:dyDescent="0.3">
      <c r="A165" t="s">
        <v>262</v>
      </c>
      <c r="B165" t="s">
        <v>222</v>
      </c>
      <c r="C165" t="s">
        <v>257</v>
      </c>
      <c r="D165" t="s">
        <v>238</v>
      </c>
      <c r="E165">
        <v>11</v>
      </c>
      <c r="F165" s="2">
        <f>VLOOKUP(E165,'Аналоги площади'!A:B,2,0)</f>
        <v>10</v>
      </c>
      <c r="G165">
        <v>1760</v>
      </c>
      <c r="H165">
        <v>160</v>
      </c>
      <c r="J165">
        <v>17112</v>
      </c>
      <c r="K165">
        <v>17112</v>
      </c>
      <c r="L165">
        <f t="shared" si="4"/>
        <v>6844.8</v>
      </c>
      <c r="M165" t="str">
        <f>VLOOKUP(H165,'Категории мощности'!A:B,2,0)</f>
        <v>КМ</v>
      </c>
      <c r="N165" t="str">
        <f>VLOOKUP(M165&amp;F165,СТН!A:B,2,0)</f>
        <v>КМ-1500-10.010</v>
      </c>
      <c r="O165">
        <f>VLOOKUP(N165,СТН!B:E,4,0)</f>
        <v>10500</v>
      </c>
      <c r="P165">
        <f t="shared" si="5"/>
        <v>3990</v>
      </c>
    </row>
    <row r="166" spans="1:16" x14ac:dyDescent="0.3">
      <c r="A166" t="s">
        <v>262</v>
      </c>
      <c r="B166" t="s">
        <v>222</v>
      </c>
      <c r="C166" t="s">
        <v>258</v>
      </c>
      <c r="D166" t="s">
        <v>239</v>
      </c>
      <c r="E166">
        <v>12</v>
      </c>
      <c r="F166">
        <f>VLOOKUP(E166,СТН!D:D,1,0)</f>
        <v>12</v>
      </c>
      <c r="G166">
        <v>1920</v>
      </c>
      <c r="H166">
        <v>160</v>
      </c>
      <c r="J166">
        <v>18648</v>
      </c>
      <c r="K166">
        <v>18648</v>
      </c>
      <c r="L166">
        <f t="shared" si="4"/>
        <v>7459.2000000000007</v>
      </c>
      <c r="M166" t="str">
        <f>VLOOKUP(H166,'Категории мощности'!A:B,2,0)</f>
        <v>КМ</v>
      </c>
      <c r="N166" t="str">
        <f>VLOOKUP(M166&amp;F166,СТН!A:B,2,0)</f>
        <v>КМ-1800-12.010</v>
      </c>
      <c r="O166">
        <f>VLOOKUP(N166,СТН!B:E,4,0)</f>
        <v>12210</v>
      </c>
      <c r="P166">
        <f t="shared" si="5"/>
        <v>4639.8</v>
      </c>
    </row>
    <row r="167" spans="1:16" x14ac:dyDescent="0.3">
      <c r="A167" t="s">
        <v>262</v>
      </c>
      <c r="B167" t="s">
        <v>222</v>
      </c>
      <c r="C167" t="s">
        <v>259</v>
      </c>
      <c r="D167" t="s">
        <v>240</v>
      </c>
      <c r="E167">
        <v>13</v>
      </c>
      <c r="F167" s="2">
        <f>VLOOKUP(E167,'Аналоги площади'!A:B,2,0)</f>
        <v>12</v>
      </c>
      <c r="G167">
        <v>2080</v>
      </c>
      <c r="H167">
        <v>160</v>
      </c>
      <c r="J167">
        <v>21013</v>
      </c>
      <c r="K167">
        <v>21013</v>
      </c>
      <c r="L167">
        <f t="shared" si="4"/>
        <v>8405.2000000000007</v>
      </c>
      <c r="M167" t="str">
        <f>VLOOKUP(H167,'Категории мощности'!A:B,2,0)</f>
        <v>КМ</v>
      </c>
      <c r="N167" t="str">
        <f>VLOOKUP(M167&amp;F167,СТН!A:B,2,0)</f>
        <v>КМ-1800-12.010</v>
      </c>
      <c r="O167">
        <f>VLOOKUP(N167,СТН!B:E,4,0)</f>
        <v>12210</v>
      </c>
      <c r="P167">
        <f t="shared" si="5"/>
        <v>4639.8</v>
      </c>
    </row>
    <row r="168" spans="1:16" x14ac:dyDescent="0.3">
      <c r="A168" t="s">
        <v>262</v>
      </c>
      <c r="B168" t="s">
        <v>222</v>
      </c>
      <c r="C168" t="s">
        <v>260</v>
      </c>
      <c r="D168" t="s">
        <v>241</v>
      </c>
      <c r="E168">
        <v>14</v>
      </c>
      <c r="F168">
        <f>VLOOKUP(E168,СТН!D:D,1,0)</f>
        <v>14</v>
      </c>
      <c r="G168">
        <v>2240</v>
      </c>
      <c r="H168">
        <v>160</v>
      </c>
      <c r="J168">
        <v>21666</v>
      </c>
      <c r="K168">
        <v>21666</v>
      </c>
      <c r="L168">
        <f t="shared" si="4"/>
        <v>8666.4</v>
      </c>
      <c r="M168" t="str">
        <f>VLOOKUP(H168,'Категории мощности'!A:B,2,0)</f>
        <v>КМ</v>
      </c>
      <c r="N168" t="str">
        <f>VLOOKUP(M168&amp;F168,СТН!A:B,2,0)</f>
        <v>КМ-2100-14.010</v>
      </c>
      <c r="O168">
        <f>VLOOKUP(N168,СТН!B:E,4,0)</f>
        <v>14635</v>
      </c>
      <c r="P168">
        <f t="shared" si="5"/>
        <v>5561.3</v>
      </c>
    </row>
    <row r="169" spans="1:16" x14ac:dyDescent="0.3">
      <c r="A169" t="s">
        <v>262</v>
      </c>
      <c r="B169" t="s">
        <v>222</v>
      </c>
      <c r="C169" t="s">
        <v>261</v>
      </c>
      <c r="D169" t="s">
        <v>242</v>
      </c>
      <c r="E169">
        <v>15</v>
      </c>
      <c r="F169" s="2">
        <f>VLOOKUP(E169,'Аналоги площади'!A:B,2,0)</f>
        <v>14</v>
      </c>
      <c r="G169">
        <v>2400</v>
      </c>
      <c r="H169">
        <v>160</v>
      </c>
      <c r="J169">
        <v>23515</v>
      </c>
      <c r="K169">
        <v>23515</v>
      </c>
      <c r="L169">
        <f t="shared" si="4"/>
        <v>9406</v>
      </c>
      <c r="M169" t="str">
        <f>VLOOKUP(H169,'Категории мощности'!A:B,2,0)</f>
        <v>КМ</v>
      </c>
      <c r="N169" t="str">
        <f>VLOOKUP(M169&amp;F169,СТН!A:B,2,0)</f>
        <v>КМ-2100-14.010</v>
      </c>
      <c r="O169">
        <f>VLOOKUP(N169,СТН!B:E,4,0)</f>
        <v>14635</v>
      </c>
      <c r="P169">
        <f t="shared" si="5"/>
        <v>5561.3</v>
      </c>
    </row>
    <row r="170" spans="1:16" x14ac:dyDescent="0.3">
      <c r="A170" t="s">
        <v>32</v>
      </c>
      <c r="B170" t="s">
        <v>264</v>
      </c>
      <c r="C170" t="s">
        <v>31</v>
      </c>
      <c r="D170" t="s">
        <v>263</v>
      </c>
      <c r="E170">
        <v>0.5</v>
      </c>
      <c r="F170">
        <f>VLOOKUP(E170,СТН!D:D,1,0)</f>
        <v>0.5</v>
      </c>
      <c r="G170">
        <v>75</v>
      </c>
      <c r="H170">
        <v>150</v>
      </c>
      <c r="J170">
        <v>2692</v>
      </c>
      <c r="K170">
        <v>2692</v>
      </c>
      <c r="L170">
        <f t="shared" si="4"/>
        <v>1076.8</v>
      </c>
      <c r="M170" t="str">
        <f>VLOOKUP(H170,'Категории мощности'!A:B,2,0)</f>
        <v>КМ</v>
      </c>
      <c r="N170" t="str">
        <f>VLOOKUP(M170&amp;F170,СТН!A:B,2,0)</f>
        <v>КМ-75-0,5.010</v>
      </c>
      <c r="O170">
        <f>VLOOKUP(N170,СТН!B:E,4,0)</f>
        <v>1945</v>
      </c>
      <c r="P170">
        <f t="shared" si="5"/>
        <v>739.1</v>
      </c>
    </row>
    <row r="171" spans="1:16" x14ac:dyDescent="0.3">
      <c r="A171" t="s">
        <v>32</v>
      </c>
      <c r="B171" t="s">
        <v>264</v>
      </c>
      <c r="C171" t="s">
        <v>31</v>
      </c>
      <c r="D171" t="s">
        <v>263</v>
      </c>
      <c r="E171">
        <v>1</v>
      </c>
      <c r="F171">
        <f>VLOOKUP(E171,СТН!D:D,1,0)</f>
        <v>1</v>
      </c>
      <c r="G171">
        <v>150</v>
      </c>
      <c r="H171">
        <v>150</v>
      </c>
      <c r="J171">
        <v>3197</v>
      </c>
      <c r="K171">
        <v>3197</v>
      </c>
      <c r="L171">
        <f t="shared" si="4"/>
        <v>1278.8000000000002</v>
      </c>
      <c r="M171" t="str">
        <f>VLOOKUP(H171,'Категории мощности'!A:B,2,0)</f>
        <v>КМ</v>
      </c>
      <c r="N171" t="str">
        <f>VLOOKUP(M171&amp;F171,СТН!A:B,2,0)</f>
        <v>КМ-150-1.010</v>
      </c>
      <c r="O171">
        <f>VLOOKUP(N171,СТН!B:E,4,0)</f>
        <v>2260</v>
      </c>
      <c r="P171">
        <f t="shared" si="5"/>
        <v>858.8</v>
      </c>
    </row>
    <row r="172" spans="1:16" x14ac:dyDescent="0.3">
      <c r="A172" t="s">
        <v>32</v>
      </c>
      <c r="B172" t="s">
        <v>264</v>
      </c>
      <c r="C172" t="s">
        <v>31</v>
      </c>
      <c r="D172" t="s">
        <v>263</v>
      </c>
      <c r="E172">
        <v>1.5</v>
      </c>
      <c r="F172">
        <f>VLOOKUP(E172,СТН!D:D,1,0)</f>
        <v>1.5</v>
      </c>
      <c r="G172">
        <v>225</v>
      </c>
      <c r="H172">
        <v>150</v>
      </c>
      <c r="J172">
        <v>3702</v>
      </c>
      <c r="K172">
        <v>3702</v>
      </c>
      <c r="L172">
        <f t="shared" si="4"/>
        <v>1480.8000000000002</v>
      </c>
      <c r="M172" t="str">
        <f>VLOOKUP(H172,'Категории мощности'!A:B,2,0)</f>
        <v>КМ</v>
      </c>
      <c r="N172" t="str">
        <f>VLOOKUP(M172&amp;F172,СТН!A:B,2,0)</f>
        <v>КМ-225-1,5.010</v>
      </c>
      <c r="O172">
        <f>VLOOKUP(N172,СТН!B:E,4,0)</f>
        <v>2800</v>
      </c>
      <c r="P172">
        <f t="shared" si="5"/>
        <v>1064</v>
      </c>
    </row>
    <row r="173" spans="1:16" x14ac:dyDescent="0.3">
      <c r="A173" t="s">
        <v>32</v>
      </c>
      <c r="B173" t="s">
        <v>264</v>
      </c>
      <c r="C173" t="s">
        <v>31</v>
      </c>
      <c r="D173" t="s">
        <v>263</v>
      </c>
      <c r="E173">
        <v>2</v>
      </c>
      <c r="F173">
        <f>VLOOKUP(E173,СТН!D:D,1,0)</f>
        <v>2</v>
      </c>
      <c r="G173">
        <v>300</v>
      </c>
      <c r="H173">
        <v>150</v>
      </c>
      <c r="J173">
        <v>4206</v>
      </c>
      <c r="K173">
        <v>4206</v>
      </c>
      <c r="L173">
        <f t="shared" si="4"/>
        <v>1682.4</v>
      </c>
      <c r="M173" t="str">
        <f>VLOOKUP(H173,'Категории мощности'!A:B,2,0)</f>
        <v>КМ</v>
      </c>
      <c r="N173" t="str">
        <f>VLOOKUP(M173&amp;F173,СТН!A:B,2,0)</f>
        <v>КМ-300-2.010</v>
      </c>
      <c r="O173">
        <f>VLOOKUP(N173,СТН!B:E,4,0)</f>
        <v>3380</v>
      </c>
      <c r="P173">
        <f t="shared" si="5"/>
        <v>1284.4000000000001</v>
      </c>
    </row>
    <row r="174" spans="1:16" x14ac:dyDescent="0.3">
      <c r="A174" t="s">
        <v>32</v>
      </c>
      <c r="B174" t="s">
        <v>264</v>
      </c>
      <c r="C174" t="s">
        <v>31</v>
      </c>
      <c r="D174" t="s">
        <v>263</v>
      </c>
      <c r="E174">
        <v>2.5</v>
      </c>
      <c r="F174">
        <f>VLOOKUP(E174,СТН!D:D,1,0)</f>
        <v>2.5</v>
      </c>
      <c r="G174">
        <v>375</v>
      </c>
      <c r="H174">
        <v>150</v>
      </c>
      <c r="J174">
        <v>4710</v>
      </c>
      <c r="K174">
        <v>4710</v>
      </c>
      <c r="L174">
        <f t="shared" si="4"/>
        <v>1884</v>
      </c>
      <c r="M174" t="str">
        <f>VLOOKUP(H174,'Категории мощности'!A:B,2,0)</f>
        <v>КМ</v>
      </c>
      <c r="N174" t="str">
        <f>VLOOKUP(M174&amp;F174,СТН!A:B,2,0)</f>
        <v>КМ-375-2,5.010</v>
      </c>
      <c r="O174">
        <f>VLOOKUP(N174,СТН!B:E,4,0)</f>
        <v>3890</v>
      </c>
      <c r="P174">
        <f t="shared" si="5"/>
        <v>1478.2</v>
      </c>
    </row>
    <row r="175" spans="1:16" x14ac:dyDescent="0.3">
      <c r="A175" t="s">
        <v>32</v>
      </c>
      <c r="B175" t="s">
        <v>264</v>
      </c>
      <c r="C175" t="s">
        <v>31</v>
      </c>
      <c r="D175" t="s">
        <v>263</v>
      </c>
      <c r="E175">
        <v>3</v>
      </c>
      <c r="F175">
        <f>VLOOKUP(E175,СТН!D:D,1,0)</f>
        <v>3</v>
      </c>
      <c r="G175">
        <v>450</v>
      </c>
      <c r="H175">
        <v>150</v>
      </c>
      <c r="J175">
        <v>5215</v>
      </c>
      <c r="K175">
        <v>5215</v>
      </c>
      <c r="L175">
        <f t="shared" si="4"/>
        <v>2086</v>
      </c>
      <c r="M175" t="str">
        <f>VLOOKUP(H175,'Категории мощности'!A:B,2,0)</f>
        <v>КМ</v>
      </c>
      <c r="N175" t="str">
        <f>VLOOKUP(M175&amp;F175,СТН!A:B,2,0)</f>
        <v>КМ-450-3.010</v>
      </c>
      <c r="O175">
        <f>VLOOKUP(N175,СТН!B:E,4,0)</f>
        <v>4540</v>
      </c>
      <c r="P175">
        <f t="shared" si="5"/>
        <v>1725.2</v>
      </c>
    </row>
    <row r="176" spans="1:16" x14ac:dyDescent="0.3">
      <c r="A176" t="s">
        <v>32</v>
      </c>
      <c r="B176" t="s">
        <v>264</v>
      </c>
      <c r="C176" t="s">
        <v>31</v>
      </c>
      <c r="D176" t="s">
        <v>263</v>
      </c>
      <c r="E176">
        <v>3.5</v>
      </c>
      <c r="F176">
        <f>VLOOKUP(E176,СТН!D:D,1,0)</f>
        <v>3.5</v>
      </c>
      <c r="G176">
        <v>525</v>
      </c>
      <c r="H176">
        <v>150</v>
      </c>
      <c r="J176">
        <v>5972</v>
      </c>
      <c r="K176">
        <v>5972</v>
      </c>
      <c r="L176">
        <f t="shared" si="4"/>
        <v>2388.8000000000002</v>
      </c>
      <c r="M176" t="str">
        <f>VLOOKUP(H176,'Категории мощности'!A:B,2,0)</f>
        <v>КМ</v>
      </c>
      <c r="N176" t="str">
        <f>VLOOKUP(M176&amp;F176,СТН!A:B,2,0)</f>
        <v>КМ-525-3,5.010</v>
      </c>
      <c r="O176">
        <f>VLOOKUP(N176,СТН!B:E,4,0)</f>
        <v>5175</v>
      </c>
      <c r="P176">
        <f t="shared" si="5"/>
        <v>1966.5</v>
      </c>
    </row>
    <row r="177" spans="1:16" x14ac:dyDescent="0.3">
      <c r="A177" t="s">
        <v>32</v>
      </c>
      <c r="B177" t="s">
        <v>264</v>
      </c>
      <c r="C177" t="s">
        <v>31</v>
      </c>
      <c r="D177" t="s">
        <v>263</v>
      </c>
      <c r="E177">
        <v>4</v>
      </c>
      <c r="F177">
        <f>VLOOKUP(E177,СТН!D:D,1,0)</f>
        <v>4</v>
      </c>
      <c r="G177">
        <v>600</v>
      </c>
      <c r="H177">
        <v>150</v>
      </c>
      <c r="J177">
        <v>6730</v>
      </c>
      <c r="K177">
        <v>6730</v>
      </c>
      <c r="L177">
        <f t="shared" si="4"/>
        <v>2692</v>
      </c>
      <c r="M177" t="str">
        <f>VLOOKUP(H177,'Категории мощности'!A:B,2,0)</f>
        <v>КМ</v>
      </c>
      <c r="N177" t="str">
        <f>VLOOKUP(M177&amp;F177,СТН!A:B,2,0)</f>
        <v>КМ-600-4.010</v>
      </c>
      <c r="O177">
        <f>VLOOKUP(N177,СТН!B:E,4,0)</f>
        <v>5495</v>
      </c>
      <c r="P177">
        <f t="shared" si="5"/>
        <v>2088.1</v>
      </c>
    </row>
    <row r="178" spans="1:16" x14ac:dyDescent="0.3">
      <c r="A178" t="s">
        <v>32</v>
      </c>
      <c r="B178" t="s">
        <v>264</v>
      </c>
      <c r="C178" t="s">
        <v>31</v>
      </c>
      <c r="D178" t="s">
        <v>263</v>
      </c>
      <c r="E178">
        <v>5</v>
      </c>
      <c r="F178">
        <f>VLOOKUP(E178,СТН!D:D,1,0)</f>
        <v>5</v>
      </c>
      <c r="G178">
        <v>750</v>
      </c>
      <c r="H178">
        <v>150</v>
      </c>
      <c r="J178">
        <v>8243</v>
      </c>
      <c r="K178">
        <v>8243</v>
      </c>
      <c r="L178">
        <f t="shared" si="4"/>
        <v>3297.2000000000003</v>
      </c>
      <c r="M178" t="str">
        <f>VLOOKUP(H178,'Категории мощности'!A:B,2,0)</f>
        <v>КМ</v>
      </c>
      <c r="N178" t="str">
        <f>VLOOKUP(M178&amp;F178,СТН!A:B,2,0)</f>
        <v>КМ-750-5.010</v>
      </c>
      <c r="O178">
        <f>VLOOKUP(N178,СТН!B:E,4,0)</f>
        <v>6740</v>
      </c>
      <c r="P178">
        <f t="shared" si="5"/>
        <v>2561.1999999999998</v>
      </c>
    </row>
    <row r="179" spans="1:16" x14ac:dyDescent="0.3">
      <c r="A179" t="s">
        <v>32</v>
      </c>
      <c r="B179" t="s">
        <v>264</v>
      </c>
      <c r="C179" t="s">
        <v>31</v>
      </c>
      <c r="D179" t="s">
        <v>263</v>
      </c>
      <c r="E179">
        <v>6</v>
      </c>
      <c r="F179">
        <f>VLOOKUP(E179,СТН!D:D,1,0)</f>
        <v>6</v>
      </c>
      <c r="G179">
        <v>900</v>
      </c>
      <c r="H179">
        <v>150</v>
      </c>
      <c r="J179">
        <v>9757</v>
      </c>
      <c r="K179">
        <v>9757</v>
      </c>
      <c r="L179">
        <f t="shared" si="4"/>
        <v>3902.8</v>
      </c>
      <c r="M179" t="str">
        <f>VLOOKUP(H179,'Категории мощности'!A:B,2,0)</f>
        <v>КМ</v>
      </c>
      <c r="N179" t="str">
        <f>VLOOKUP(M179&amp;F179,СТН!A:B,2,0)</f>
        <v>КМ-900-6.010</v>
      </c>
      <c r="O179">
        <f>VLOOKUP(N179,СТН!B:E,4,0)</f>
        <v>7365</v>
      </c>
      <c r="P179">
        <f t="shared" si="5"/>
        <v>2798.7</v>
      </c>
    </row>
    <row r="180" spans="1:16" x14ac:dyDescent="0.3">
      <c r="A180" t="s">
        <v>32</v>
      </c>
      <c r="B180" t="s">
        <v>264</v>
      </c>
      <c r="C180" t="s">
        <v>31</v>
      </c>
      <c r="D180" t="s">
        <v>263</v>
      </c>
      <c r="E180">
        <v>7</v>
      </c>
      <c r="F180">
        <f>VLOOKUP(E180,СТН!D:D,1,0)</f>
        <v>7</v>
      </c>
      <c r="G180">
        <v>1050</v>
      </c>
      <c r="H180">
        <v>150</v>
      </c>
      <c r="J180">
        <v>11272</v>
      </c>
      <c r="K180">
        <v>11272</v>
      </c>
      <c r="L180">
        <f t="shared" si="4"/>
        <v>4508.8</v>
      </c>
      <c r="M180" t="str">
        <f>VLOOKUP(H180,'Категории мощности'!A:B,2,0)</f>
        <v>КМ</v>
      </c>
      <c r="N180" t="str">
        <f>VLOOKUP(M180&amp;F180,СТН!A:B,2,0)</f>
        <v>КМ-1050-7.010</v>
      </c>
      <c r="O180">
        <f>VLOOKUP(N180,СТН!B:E,4,0)</f>
        <v>8020</v>
      </c>
      <c r="P180">
        <f t="shared" si="5"/>
        <v>3047.6</v>
      </c>
    </row>
    <row r="181" spans="1:16" x14ac:dyDescent="0.3">
      <c r="A181" t="s">
        <v>32</v>
      </c>
      <c r="B181" t="s">
        <v>264</v>
      </c>
      <c r="C181" t="s">
        <v>31</v>
      </c>
      <c r="D181" t="s">
        <v>263</v>
      </c>
      <c r="E181">
        <v>8</v>
      </c>
      <c r="F181">
        <f>VLOOKUP(E181,СТН!D:D,1,0)</f>
        <v>8</v>
      </c>
      <c r="G181">
        <v>1200</v>
      </c>
      <c r="H181">
        <v>150</v>
      </c>
      <c r="J181">
        <v>12785</v>
      </c>
      <c r="K181">
        <v>12785</v>
      </c>
      <c r="L181">
        <f t="shared" si="4"/>
        <v>5114</v>
      </c>
      <c r="M181" t="str">
        <f>VLOOKUP(H181,'Категории мощности'!A:B,2,0)</f>
        <v>КМ</v>
      </c>
      <c r="N181" t="str">
        <f>VLOOKUP(M181&amp;F181,СТН!A:B,2,0)</f>
        <v>КМ-1200-8.010</v>
      </c>
      <c r="O181">
        <f>VLOOKUP(N181,СТН!B:E,4,0)</f>
        <v>8870</v>
      </c>
      <c r="P181">
        <f t="shared" si="5"/>
        <v>3370.6</v>
      </c>
    </row>
    <row r="182" spans="1:16" x14ac:dyDescent="0.3">
      <c r="A182" t="s">
        <v>32</v>
      </c>
      <c r="B182" t="s">
        <v>264</v>
      </c>
      <c r="C182" t="s">
        <v>31</v>
      </c>
      <c r="D182" t="s">
        <v>263</v>
      </c>
      <c r="E182">
        <v>9</v>
      </c>
      <c r="F182">
        <f>VLOOKUP(E182,СТН!D:D,1,0)</f>
        <v>9</v>
      </c>
      <c r="G182">
        <v>1350</v>
      </c>
      <c r="H182">
        <v>150</v>
      </c>
      <c r="J182">
        <v>13220</v>
      </c>
      <c r="K182">
        <v>13220</v>
      </c>
      <c r="L182">
        <f t="shared" si="4"/>
        <v>5288</v>
      </c>
      <c r="M182" t="str">
        <f>VLOOKUP(H182,'Категории мощности'!A:B,2,0)</f>
        <v>КМ</v>
      </c>
      <c r="N182" t="str">
        <f>VLOOKUP(M182&amp;F182,СТН!A:B,2,0)</f>
        <v>КМ-1350-9.010</v>
      </c>
      <c r="O182">
        <f>VLOOKUP(N182,СТН!B:E,4,0)</f>
        <v>10055</v>
      </c>
      <c r="P182">
        <f t="shared" si="5"/>
        <v>3820.9</v>
      </c>
    </row>
    <row r="183" spans="1:16" x14ac:dyDescent="0.3">
      <c r="A183" t="s">
        <v>32</v>
      </c>
      <c r="B183" t="s">
        <v>264</v>
      </c>
      <c r="C183" t="s">
        <v>31</v>
      </c>
      <c r="D183" t="s">
        <v>263</v>
      </c>
      <c r="E183">
        <v>10</v>
      </c>
      <c r="F183">
        <f>VLOOKUP(E183,СТН!D:D,1,0)</f>
        <v>10</v>
      </c>
      <c r="G183">
        <v>1500</v>
      </c>
      <c r="H183">
        <v>150</v>
      </c>
      <c r="J183">
        <v>13542</v>
      </c>
      <c r="K183">
        <v>13542</v>
      </c>
      <c r="L183">
        <f t="shared" si="4"/>
        <v>5416.8</v>
      </c>
      <c r="M183" t="str">
        <f>VLOOKUP(H183,'Категории мощности'!A:B,2,0)</f>
        <v>КМ</v>
      </c>
      <c r="N183" t="str">
        <f>VLOOKUP(M183&amp;F183,СТН!A:B,2,0)</f>
        <v>КМ-1500-10.010</v>
      </c>
      <c r="O183">
        <f>VLOOKUP(N183,СТН!B:E,4,0)</f>
        <v>10500</v>
      </c>
      <c r="P183">
        <f t="shared" si="5"/>
        <v>3990</v>
      </c>
    </row>
    <row r="184" spans="1:16" x14ac:dyDescent="0.3">
      <c r="A184" t="s">
        <v>32</v>
      </c>
      <c r="B184" t="s">
        <v>264</v>
      </c>
      <c r="C184" t="s">
        <v>31</v>
      </c>
      <c r="D184" t="s">
        <v>263</v>
      </c>
      <c r="E184">
        <v>12</v>
      </c>
      <c r="F184">
        <f>VLOOKUP(E184,СТН!D:D,1,0)</f>
        <v>12</v>
      </c>
      <c r="G184">
        <v>1800</v>
      </c>
      <c r="H184">
        <v>150</v>
      </c>
      <c r="J184">
        <v>14902</v>
      </c>
      <c r="K184">
        <v>14902</v>
      </c>
      <c r="L184">
        <f t="shared" si="4"/>
        <v>5960.8</v>
      </c>
      <c r="M184" t="str">
        <f>VLOOKUP(H184,'Категории мощности'!A:B,2,0)</f>
        <v>КМ</v>
      </c>
      <c r="N184" t="str">
        <f>VLOOKUP(M184&amp;F184,СТН!A:B,2,0)</f>
        <v>КМ-1800-12.010</v>
      </c>
      <c r="O184">
        <f>VLOOKUP(N184,СТН!B:E,4,0)</f>
        <v>12210</v>
      </c>
      <c r="P184">
        <f t="shared" si="5"/>
        <v>4639.8</v>
      </c>
    </row>
    <row r="185" spans="1:16" x14ac:dyDescent="0.3">
      <c r="A185" t="s">
        <v>32</v>
      </c>
      <c r="B185" t="s">
        <v>264</v>
      </c>
      <c r="C185" t="s">
        <v>31</v>
      </c>
      <c r="D185" t="s">
        <v>263</v>
      </c>
      <c r="E185">
        <v>14</v>
      </c>
      <c r="F185">
        <f>VLOOKUP(E185,СТН!D:D,1,0)</f>
        <v>14</v>
      </c>
      <c r="G185">
        <v>2100</v>
      </c>
      <c r="H185">
        <v>150</v>
      </c>
      <c r="J185">
        <v>16388</v>
      </c>
      <c r="K185">
        <v>16388</v>
      </c>
      <c r="L185">
        <f t="shared" si="4"/>
        <v>6555.2000000000007</v>
      </c>
      <c r="M185" t="str">
        <f>VLOOKUP(H185,'Категории мощности'!A:B,2,0)</f>
        <v>КМ</v>
      </c>
      <c r="N185" t="str">
        <f>VLOOKUP(M185&amp;F185,СТН!A:B,2,0)</f>
        <v>КМ-2100-14.010</v>
      </c>
      <c r="O185">
        <f>VLOOKUP(N185,СТН!B:E,4,0)</f>
        <v>14635</v>
      </c>
      <c r="P185">
        <f t="shared" si="5"/>
        <v>5561.3</v>
      </c>
    </row>
    <row r="186" spans="1:16" x14ac:dyDescent="0.3">
      <c r="A186" t="s">
        <v>32</v>
      </c>
      <c r="B186" t="s">
        <v>264</v>
      </c>
      <c r="C186" t="s">
        <v>31</v>
      </c>
      <c r="D186" t="s">
        <v>263</v>
      </c>
      <c r="E186">
        <v>16</v>
      </c>
      <c r="F186">
        <f>VLOOKUP(E186,СТН!D:D,1,0)</f>
        <v>16</v>
      </c>
      <c r="G186">
        <v>2400</v>
      </c>
      <c r="H186">
        <v>150</v>
      </c>
      <c r="J186">
        <v>19666</v>
      </c>
      <c r="K186">
        <v>19666</v>
      </c>
      <c r="L186">
        <f t="shared" si="4"/>
        <v>7866.4000000000005</v>
      </c>
      <c r="M186" t="str">
        <f>VLOOKUP(H186,'Категории мощности'!A:B,2,0)</f>
        <v>КМ</v>
      </c>
      <c r="N186" t="str">
        <f>VLOOKUP(M186&amp;F186,СТН!A:B,2,0)</f>
        <v>КМ-2400-16.010</v>
      </c>
      <c r="O186">
        <f>VLOOKUP(N186,СТН!B:E,4,0)</f>
        <v>16320</v>
      </c>
      <c r="P186">
        <f t="shared" si="5"/>
        <v>6201.6</v>
      </c>
    </row>
    <row r="187" spans="1:16" x14ac:dyDescent="0.3">
      <c r="A187" t="s">
        <v>267</v>
      </c>
      <c r="B187" t="s">
        <v>264</v>
      </c>
      <c r="C187" t="s">
        <v>33</v>
      </c>
      <c r="D187" t="s">
        <v>265</v>
      </c>
      <c r="E187">
        <v>0.5</v>
      </c>
      <c r="F187">
        <f>VLOOKUP(E187,СТН!D:D,1,0)</f>
        <v>0.5</v>
      </c>
      <c r="G187">
        <v>80</v>
      </c>
      <c r="H187">
        <v>160</v>
      </c>
      <c r="J187">
        <v>1785</v>
      </c>
      <c r="K187">
        <v>1785</v>
      </c>
      <c r="L187">
        <f t="shared" si="4"/>
        <v>714</v>
      </c>
      <c r="M187" t="str">
        <f>VLOOKUP(H187,'Категории мощности'!A:B,2,0)</f>
        <v>КМ</v>
      </c>
      <c r="N187" t="str">
        <f>VLOOKUP(M187&amp;F187,СТН!A:B,2,0)</f>
        <v>КМ-75-0,5.010</v>
      </c>
      <c r="O187">
        <f>VLOOKUP(N187,СТН!B:E,4,0)</f>
        <v>1945</v>
      </c>
      <c r="P187">
        <f t="shared" si="5"/>
        <v>739.1</v>
      </c>
    </row>
    <row r="188" spans="1:16" x14ac:dyDescent="0.3">
      <c r="A188" t="s">
        <v>267</v>
      </c>
      <c r="B188" t="s">
        <v>264</v>
      </c>
      <c r="C188" t="s">
        <v>33</v>
      </c>
      <c r="D188" t="s">
        <v>265</v>
      </c>
      <c r="E188">
        <v>1</v>
      </c>
      <c r="F188">
        <f>VLOOKUP(E188,СТН!D:D,1,0)</f>
        <v>1</v>
      </c>
      <c r="G188">
        <v>160</v>
      </c>
      <c r="H188">
        <v>160</v>
      </c>
      <c r="J188">
        <v>2040</v>
      </c>
      <c r="K188">
        <v>2040</v>
      </c>
      <c r="L188">
        <f t="shared" si="4"/>
        <v>816</v>
      </c>
      <c r="M188" t="str">
        <f>VLOOKUP(H188,'Категории мощности'!A:B,2,0)</f>
        <v>КМ</v>
      </c>
      <c r="N188" t="str">
        <f>VLOOKUP(M188&amp;F188,СТН!A:B,2,0)</f>
        <v>КМ-150-1.010</v>
      </c>
      <c r="O188">
        <f>VLOOKUP(N188,СТН!B:E,4,0)</f>
        <v>2260</v>
      </c>
      <c r="P188">
        <f t="shared" si="5"/>
        <v>858.8</v>
      </c>
    </row>
    <row r="189" spans="1:16" x14ac:dyDescent="0.3">
      <c r="A189" t="s">
        <v>267</v>
      </c>
      <c r="B189" t="s">
        <v>264</v>
      </c>
      <c r="C189" t="s">
        <v>33</v>
      </c>
      <c r="D189" t="s">
        <v>265</v>
      </c>
      <c r="E189">
        <v>1.5</v>
      </c>
      <c r="F189">
        <f>VLOOKUP(E189,СТН!D:D,1,0)</f>
        <v>1.5</v>
      </c>
      <c r="G189">
        <v>240</v>
      </c>
      <c r="H189">
        <v>160</v>
      </c>
      <c r="J189">
        <v>2380</v>
      </c>
      <c r="K189">
        <v>2380</v>
      </c>
      <c r="L189">
        <f t="shared" si="4"/>
        <v>952</v>
      </c>
      <c r="M189" t="str">
        <f>VLOOKUP(H189,'Категории мощности'!A:B,2,0)</f>
        <v>КМ</v>
      </c>
      <c r="N189" t="str">
        <f>VLOOKUP(M189&amp;F189,СТН!A:B,2,0)</f>
        <v>КМ-225-1,5.010</v>
      </c>
      <c r="O189">
        <f>VLOOKUP(N189,СТН!B:E,4,0)</f>
        <v>2800</v>
      </c>
      <c r="P189">
        <f t="shared" si="5"/>
        <v>1064</v>
      </c>
    </row>
    <row r="190" spans="1:16" x14ac:dyDescent="0.3">
      <c r="A190" t="s">
        <v>267</v>
      </c>
      <c r="B190" t="s">
        <v>264</v>
      </c>
      <c r="C190" t="s">
        <v>33</v>
      </c>
      <c r="D190" t="s">
        <v>265</v>
      </c>
      <c r="E190">
        <v>2</v>
      </c>
      <c r="F190">
        <f>VLOOKUP(E190,СТН!D:D,1,0)</f>
        <v>2</v>
      </c>
      <c r="G190">
        <v>320</v>
      </c>
      <c r="H190">
        <v>160</v>
      </c>
      <c r="J190">
        <v>2890</v>
      </c>
      <c r="K190">
        <v>2890</v>
      </c>
      <c r="L190">
        <f t="shared" si="4"/>
        <v>1156</v>
      </c>
      <c r="M190" t="str">
        <f>VLOOKUP(H190,'Категории мощности'!A:B,2,0)</f>
        <v>КМ</v>
      </c>
      <c r="N190" t="str">
        <f>VLOOKUP(M190&amp;F190,СТН!A:B,2,0)</f>
        <v>КМ-300-2.010</v>
      </c>
      <c r="O190">
        <f>VLOOKUP(N190,СТН!B:E,4,0)</f>
        <v>3380</v>
      </c>
      <c r="P190">
        <f t="shared" si="5"/>
        <v>1284.4000000000001</v>
      </c>
    </row>
    <row r="191" spans="1:16" x14ac:dyDescent="0.3">
      <c r="A191" t="s">
        <v>267</v>
      </c>
      <c r="B191" t="s">
        <v>264</v>
      </c>
      <c r="C191" t="s">
        <v>33</v>
      </c>
      <c r="D191" t="s">
        <v>265</v>
      </c>
      <c r="E191">
        <v>2.5</v>
      </c>
      <c r="F191">
        <f>VLOOKUP(E191,СТН!D:D,1,0)</f>
        <v>2.5</v>
      </c>
      <c r="G191">
        <v>400</v>
      </c>
      <c r="H191">
        <v>160</v>
      </c>
      <c r="J191">
        <v>3315</v>
      </c>
      <c r="K191">
        <v>3315</v>
      </c>
      <c r="L191">
        <f t="shared" si="4"/>
        <v>1326</v>
      </c>
      <c r="M191" t="str">
        <f>VLOOKUP(H191,'Категории мощности'!A:B,2,0)</f>
        <v>КМ</v>
      </c>
      <c r="N191" t="str">
        <f>VLOOKUP(M191&amp;F191,СТН!A:B,2,0)</f>
        <v>КМ-375-2,5.010</v>
      </c>
      <c r="O191">
        <f>VLOOKUP(N191,СТН!B:E,4,0)</f>
        <v>3890</v>
      </c>
      <c r="P191">
        <f t="shared" si="5"/>
        <v>1478.2</v>
      </c>
    </row>
    <row r="192" spans="1:16" x14ac:dyDescent="0.3">
      <c r="A192" t="s">
        <v>267</v>
      </c>
      <c r="B192" t="s">
        <v>264</v>
      </c>
      <c r="C192" t="s">
        <v>33</v>
      </c>
      <c r="D192" t="s">
        <v>265</v>
      </c>
      <c r="E192">
        <v>3</v>
      </c>
      <c r="F192">
        <f>VLOOKUP(E192,СТН!D:D,1,0)</f>
        <v>3</v>
      </c>
      <c r="G192">
        <v>480</v>
      </c>
      <c r="H192">
        <v>160</v>
      </c>
      <c r="J192">
        <v>3910</v>
      </c>
      <c r="K192">
        <v>3910</v>
      </c>
      <c r="L192">
        <f t="shared" si="4"/>
        <v>1564</v>
      </c>
      <c r="M192" t="str">
        <f>VLOOKUP(H192,'Категории мощности'!A:B,2,0)</f>
        <v>КМ</v>
      </c>
      <c r="N192" t="str">
        <f>VLOOKUP(M192&amp;F192,СТН!A:B,2,0)</f>
        <v>КМ-450-3.010</v>
      </c>
      <c r="O192">
        <f>VLOOKUP(N192,СТН!B:E,4,0)</f>
        <v>4540</v>
      </c>
      <c r="P192">
        <f t="shared" si="5"/>
        <v>1725.2</v>
      </c>
    </row>
    <row r="193" spans="1:16" x14ac:dyDescent="0.3">
      <c r="A193" t="s">
        <v>267</v>
      </c>
      <c r="B193" t="s">
        <v>264</v>
      </c>
      <c r="C193" t="s">
        <v>33</v>
      </c>
      <c r="D193" t="s">
        <v>265</v>
      </c>
      <c r="E193">
        <v>3.5</v>
      </c>
      <c r="F193">
        <f>VLOOKUP(E193,СТН!D:D,1,0)</f>
        <v>3.5</v>
      </c>
      <c r="G193">
        <v>560</v>
      </c>
      <c r="H193">
        <v>160</v>
      </c>
      <c r="J193">
        <v>4420</v>
      </c>
      <c r="K193">
        <v>4420</v>
      </c>
      <c r="L193">
        <f t="shared" si="4"/>
        <v>1768</v>
      </c>
      <c r="M193" t="str">
        <f>VLOOKUP(H193,'Категории мощности'!A:B,2,0)</f>
        <v>КМ</v>
      </c>
      <c r="N193" t="str">
        <f>VLOOKUP(M193&amp;F193,СТН!A:B,2,0)</f>
        <v>КМ-525-3,5.010</v>
      </c>
      <c r="O193">
        <f>VLOOKUP(N193,СТН!B:E,4,0)</f>
        <v>5175</v>
      </c>
      <c r="P193">
        <f t="shared" si="5"/>
        <v>1966.5</v>
      </c>
    </row>
    <row r="194" spans="1:16" x14ac:dyDescent="0.3">
      <c r="A194" t="s">
        <v>267</v>
      </c>
      <c r="B194" t="s">
        <v>264</v>
      </c>
      <c r="C194" t="s">
        <v>33</v>
      </c>
      <c r="D194" t="s">
        <v>265</v>
      </c>
      <c r="E194">
        <v>4</v>
      </c>
      <c r="F194">
        <f>VLOOKUP(E194,СТН!D:D,1,0)</f>
        <v>4</v>
      </c>
      <c r="G194">
        <v>640</v>
      </c>
      <c r="H194">
        <v>160</v>
      </c>
      <c r="J194">
        <v>4760</v>
      </c>
      <c r="K194">
        <v>4760</v>
      </c>
      <c r="L194">
        <f t="shared" si="4"/>
        <v>1904</v>
      </c>
      <c r="M194" t="str">
        <f>VLOOKUP(H194,'Категории мощности'!A:B,2,0)</f>
        <v>КМ</v>
      </c>
      <c r="N194" t="str">
        <f>VLOOKUP(M194&amp;F194,СТН!A:B,2,0)</f>
        <v>КМ-600-4.010</v>
      </c>
      <c r="O194">
        <f>VLOOKUP(N194,СТН!B:E,4,0)</f>
        <v>5495</v>
      </c>
      <c r="P194">
        <f t="shared" si="5"/>
        <v>2088.1</v>
      </c>
    </row>
    <row r="195" spans="1:16" x14ac:dyDescent="0.3">
      <c r="A195" t="s">
        <v>267</v>
      </c>
      <c r="B195" t="s">
        <v>264</v>
      </c>
      <c r="C195" t="s">
        <v>33</v>
      </c>
      <c r="D195" t="s">
        <v>265</v>
      </c>
      <c r="E195">
        <v>4.5</v>
      </c>
      <c r="F195">
        <f>VLOOKUP(E195,СТН!D:D,1,0)</f>
        <v>4.5</v>
      </c>
      <c r="G195">
        <v>720</v>
      </c>
      <c r="H195">
        <v>160</v>
      </c>
      <c r="J195">
        <v>5100</v>
      </c>
      <c r="K195">
        <v>5100</v>
      </c>
      <c r="L195">
        <f t="shared" ref="L195:L258" si="6">K195*0.4</f>
        <v>2040</v>
      </c>
      <c r="M195" t="str">
        <f>VLOOKUP(H195,'Категории мощности'!A:B,2,0)</f>
        <v>КМ</v>
      </c>
      <c r="N195" t="str">
        <f>VLOOKUP(M195&amp;F195,СТН!A:B,2,0)</f>
        <v>КМ-675-4,5.010</v>
      </c>
      <c r="O195">
        <f>VLOOKUP(N195,СТН!B:E,4,0)</f>
        <v>5825</v>
      </c>
      <c r="P195">
        <f t="shared" ref="P195:P258" si="7">O195*(1-0.62)</f>
        <v>2213.5</v>
      </c>
    </row>
    <row r="196" spans="1:16" x14ac:dyDescent="0.3">
      <c r="A196" t="s">
        <v>267</v>
      </c>
      <c r="B196" t="s">
        <v>264</v>
      </c>
      <c r="C196" t="s">
        <v>33</v>
      </c>
      <c r="D196" t="s">
        <v>265</v>
      </c>
      <c r="E196">
        <v>5</v>
      </c>
      <c r="F196">
        <f>VLOOKUP(E196,СТН!D:D,1,0)</f>
        <v>5</v>
      </c>
      <c r="G196">
        <v>800</v>
      </c>
      <c r="H196">
        <v>160</v>
      </c>
      <c r="J196">
        <v>5780</v>
      </c>
      <c r="K196">
        <v>5780</v>
      </c>
      <c r="L196">
        <f t="shared" si="6"/>
        <v>2312</v>
      </c>
      <c r="M196" t="str">
        <f>VLOOKUP(H196,'Категории мощности'!A:B,2,0)</f>
        <v>КМ</v>
      </c>
      <c r="N196" t="str">
        <f>VLOOKUP(M196&amp;F196,СТН!A:B,2,0)</f>
        <v>КМ-750-5.010</v>
      </c>
      <c r="O196">
        <f>VLOOKUP(N196,СТН!B:E,4,0)</f>
        <v>6740</v>
      </c>
      <c r="P196">
        <f t="shared" si="7"/>
        <v>2561.1999999999998</v>
      </c>
    </row>
    <row r="197" spans="1:16" x14ac:dyDescent="0.3">
      <c r="A197" t="s">
        <v>267</v>
      </c>
      <c r="B197" t="s">
        <v>264</v>
      </c>
      <c r="C197" t="s">
        <v>33</v>
      </c>
      <c r="D197" t="s">
        <v>265</v>
      </c>
      <c r="E197">
        <v>6</v>
      </c>
      <c r="F197">
        <f>VLOOKUP(E197,СТН!D:D,1,0)</f>
        <v>6</v>
      </c>
      <c r="G197">
        <v>960</v>
      </c>
      <c r="H197">
        <v>160</v>
      </c>
      <c r="J197">
        <v>6545</v>
      </c>
      <c r="K197">
        <v>6545</v>
      </c>
      <c r="L197">
        <f t="shared" si="6"/>
        <v>2618</v>
      </c>
      <c r="M197" t="str">
        <f>VLOOKUP(H197,'Категории мощности'!A:B,2,0)</f>
        <v>КМ</v>
      </c>
      <c r="N197" t="str">
        <f>VLOOKUP(M197&amp;F197,СТН!A:B,2,0)</f>
        <v>КМ-900-6.010</v>
      </c>
      <c r="O197">
        <f>VLOOKUP(N197,СТН!B:E,4,0)</f>
        <v>7365</v>
      </c>
      <c r="P197">
        <f t="shared" si="7"/>
        <v>2798.7</v>
      </c>
    </row>
    <row r="198" spans="1:16" x14ac:dyDescent="0.3">
      <c r="A198" t="s">
        <v>267</v>
      </c>
      <c r="B198" t="s">
        <v>264</v>
      </c>
      <c r="C198" t="s">
        <v>33</v>
      </c>
      <c r="D198" t="s">
        <v>265</v>
      </c>
      <c r="E198">
        <v>7</v>
      </c>
      <c r="F198">
        <f>VLOOKUP(E198,СТН!D:D,1,0)</f>
        <v>7</v>
      </c>
      <c r="G198">
        <v>1120</v>
      </c>
      <c r="H198">
        <v>160</v>
      </c>
      <c r="J198">
        <v>7055</v>
      </c>
      <c r="K198">
        <v>7055</v>
      </c>
      <c r="L198">
        <f t="shared" si="6"/>
        <v>2822</v>
      </c>
      <c r="M198" t="str">
        <f>VLOOKUP(H198,'Категории мощности'!A:B,2,0)</f>
        <v>КМ</v>
      </c>
      <c r="N198" t="str">
        <f>VLOOKUP(M198&amp;F198,СТН!A:B,2,0)</f>
        <v>КМ-1050-7.010</v>
      </c>
      <c r="O198">
        <f>VLOOKUP(N198,СТН!B:E,4,0)</f>
        <v>8020</v>
      </c>
      <c r="P198">
        <f t="shared" si="7"/>
        <v>3047.6</v>
      </c>
    </row>
    <row r="199" spans="1:16" x14ac:dyDescent="0.3">
      <c r="A199" t="s">
        <v>267</v>
      </c>
      <c r="B199" t="s">
        <v>264</v>
      </c>
      <c r="C199" t="s">
        <v>33</v>
      </c>
      <c r="D199" t="s">
        <v>265</v>
      </c>
      <c r="E199">
        <v>8</v>
      </c>
      <c r="F199">
        <f>VLOOKUP(E199,СТН!D:D,1,0)</f>
        <v>8</v>
      </c>
      <c r="G199">
        <v>1280</v>
      </c>
      <c r="H199">
        <v>160</v>
      </c>
      <c r="J199">
        <v>7650</v>
      </c>
      <c r="K199">
        <v>7650</v>
      </c>
      <c r="L199">
        <f t="shared" si="6"/>
        <v>3060</v>
      </c>
      <c r="M199" t="str">
        <f>VLOOKUP(H199,'Категории мощности'!A:B,2,0)</f>
        <v>КМ</v>
      </c>
      <c r="N199" t="str">
        <f>VLOOKUP(M199&amp;F199,СТН!A:B,2,0)</f>
        <v>КМ-1200-8.010</v>
      </c>
      <c r="O199">
        <f>VLOOKUP(N199,СТН!B:E,4,0)</f>
        <v>8870</v>
      </c>
      <c r="P199">
        <f t="shared" si="7"/>
        <v>3370.6</v>
      </c>
    </row>
    <row r="200" spans="1:16" x14ac:dyDescent="0.3">
      <c r="A200" t="s">
        <v>267</v>
      </c>
      <c r="B200" t="s">
        <v>264</v>
      </c>
      <c r="C200" t="s">
        <v>33</v>
      </c>
      <c r="D200" t="s">
        <v>265</v>
      </c>
      <c r="E200">
        <v>9</v>
      </c>
      <c r="F200">
        <f>VLOOKUP(E200,СТН!D:D,1,0)</f>
        <v>9</v>
      </c>
      <c r="G200">
        <v>1440</v>
      </c>
      <c r="H200">
        <v>160</v>
      </c>
      <c r="J200">
        <v>9010</v>
      </c>
      <c r="K200">
        <v>9010</v>
      </c>
      <c r="L200">
        <f t="shared" si="6"/>
        <v>3604</v>
      </c>
      <c r="M200" t="str">
        <f>VLOOKUP(H200,'Категории мощности'!A:B,2,0)</f>
        <v>КМ</v>
      </c>
      <c r="N200" t="str">
        <f>VLOOKUP(M200&amp;F200,СТН!A:B,2,0)</f>
        <v>КМ-1350-9.010</v>
      </c>
      <c r="O200">
        <f>VLOOKUP(N200,СТН!B:E,4,0)</f>
        <v>10055</v>
      </c>
      <c r="P200">
        <f t="shared" si="7"/>
        <v>3820.9</v>
      </c>
    </row>
    <row r="201" spans="1:16" x14ac:dyDescent="0.3">
      <c r="A201" t="s">
        <v>267</v>
      </c>
      <c r="B201" t="s">
        <v>264</v>
      </c>
      <c r="C201" t="s">
        <v>33</v>
      </c>
      <c r="D201" t="s">
        <v>265</v>
      </c>
      <c r="E201">
        <v>10</v>
      </c>
      <c r="F201">
        <f>VLOOKUP(E201,СТН!D:D,1,0)</f>
        <v>10</v>
      </c>
      <c r="G201">
        <v>1600</v>
      </c>
      <c r="H201">
        <v>160</v>
      </c>
      <c r="J201">
        <v>9520</v>
      </c>
      <c r="K201">
        <v>9520</v>
      </c>
      <c r="L201">
        <f t="shared" si="6"/>
        <v>3808</v>
      </c>
      <c r="M201" t="str">
        <f>VLOOKUP(H201,'Категории мощности'!A:B,2,0)</f>
        <v>КМ</v>
      </c>
      <c r="N201" t="str">
        <f>VLOOKUP(M201&amp;F201,СТН!A:B,2,0)</f>
        <v>КМ-1500-10.010</v>
      </c>
      <c r="O201">
        <f>VLOOKUP(N201,СТН!B:E,4,0)</f>
        <v>10500</v>
      </c>
      <c r="P201">
        <f t="shared" si="7"/>
        <v>3990</v>
      </c>
    </row>
    <row r="202" spans="1:16" x14ac:dyDescent="0.3">
      <c r="A202" t="s">
        <v>267</v>
      </c>
      <c r="B202" t="s">
        <v>264</v>
      </c>
      <c r="C202" t="s">
        <v>33</v>
      </c>
      <c r="D202" t="s">
        <v>265</v>
      </c>
      <c r="E202">
        <v>11</v>
      </c>
      <c r="F202" s="2">
        <f>VLOOKUP(E202,'Аналоги площади'!A:B,2,0)</f>
        <v>10</v>
      </c>
      <c r="G202">
        <v>1760</v>
      </c>
      <c r="H202">
        <v>160</v>
      </c>
      <c r="J202">
        <v>10795</v>
      </c>
      <c r="K202">
        <v>10795</v>
      </c>
      <c r="L202">
        <f t="shared" si="6"/>
        <v>4318</v>
      </c>
      <c r="M202" t="str">
        <f>VLOOKUP(H202,'Категории мощности'!A:B,2,0)</f>
        <v>КМ</v>
      </c>
      <c r="N202" t="str">
        <f>VLOOKUP(M202&amp;F202,СТН!A:B,2,0)</f>
        <v>КМ-1500-10.010</v>
      </c>
      <c r="O202">
        <f>VLOOKUP(N202,СТН!B:E,4,0)</f>
        <v>10500</v>
      </c>
      <c r="P202">
        <f t="shared" si="7"/>
        <v>3990</v>
      </c>
    </row>
    <row r="203" spans="1:16" x14ac:dyDescent="0.3">
      <c r="A203" t="s">
        <v>267</v>
      </c>
      <c r="B203" t="s">
        <v>264</v>
      </c>
      <c r="C203" t="s">
        <v>33</v>
      </c>
      <c r="D203" t="s">
        <v>265</v>
      </c>
      <c r="E203">
        <v>12</v>
      </c>
      <c r="F203">
        <f>VLOOKUP(E203,СТН!D:D,1,0)</f>
        <v>12</v>
      </c>
      <c r="G203">
        <v>1920</v>
      </c>
      <c r="H203">
        <v>160</v>
      </c>
      <c r="J203">
        <v>11305</v>
      </c>
      <c r="K203">
        <v>11305</v>
      </c>
      <c r="L203">
        <f t="shared" si="6"/>
        <v>4522</v>
      </c>
      <c r="M203" t="str">
        <f>VLOOKUP(H203,'Категории мощности'!A:B,2,0)</f>
        <v>КМ</v>
      </c>
      <c r="N203" t="str">
        <f>VLOOKUP(M203&amp;F203,СТН!A:B,2,0)</f>
        <v>КМ-1800-12.010</v>
      </c>
      <c r="O203">
        <f>VLOOKUP(N203,СТН!B:E,4,0)</f>
        <v>12210</v>
      </c>
      <c r="P203">
        <f t="shared" si="7"/>
        <v>4639.8</v>
      </c>
    </row>
    <row r="204" spans="1:16" x14ac:dyDescent="0.3">
      <c r="A204" t="s">
        <v>268</v>
      </c>
      <c r="B204" t="s">
        <v>264</v>
      </c>
      <c r="C204" t="s">
        <v>33</v>
      </c>
      <c r="D204" t="s">
        <v>266</v>
      </c>
      <c r="E204">
        <v>0.75</v>
      </c>
      <c r="F204" s="2">
        <f>VLOOKUP(E204,'Аналоги площади'!A:B,2,0)</f>
        <v>1</v>
      </c>
      <c r="G204">
        <v>135</v>
      </c>
      <c r="H204">
        <v>180</v>
      </c>
      <c r="J204">
        <v>2650</v>
      </c>
      <c r="K204">
        <v>2650</v>
      </c>
      <c r="L204">
        <f t="shared" si="6"/>
        <v>1060</v>
      </c>
      <c r="M204" t="str">
        <f>VLOOKUP(H204,'Категории мощности'!A:B,2,0)</f>
        <v>КМ Plus</v>
      </c>
      <c r="N204" t="str">
        <f>VLOOKUP(M204&amp;F204,СТН!A:B,2,0)</f>
        <v>КМ plus-200-1.010</v>
      </c>
      <c r="O204">
        <f>VLOOKUP(N204,СТН!B:E,4,0)</f>
        <v>7812</v>
      </c>
      <c r="P204">
        <f t="shared" si="7"/>
        <v>2968.56</v>
      </c>
    </row>
    <row r="205" spans="1:16" x14ac:dyDescent="0.3">
      <c r="A205" t="s">
        <v>268</v>
      </c>
      <c r="B205" t="s">
        <v>264</v>
      </c>
      <c r="C205" t="s">
        <v>33</v>
      </c>
      <c r="D205" t="s">
        <v>266</v>
      </c>
      <c r="E205">
        <v>1.25</v>
      </c>
      <c r="F205" s="2">
        <f>VLOOKUP(E205,'Аналоги площади'!A:B,2,0)</f>
        <v>1</v>
      </c>
      <c r="G205">
        <v>225</v>
      </c>
      <c r="H205">
        <v>180</v>
      </c>
      <c r="J205">
        <v>3155</v>
      </c>
      <c r="K205">
        <v>3155</v>
      </c>
      <c r="L205">
        <f t="shared" si="6"/>
        <v>1262</v>
      </c>
      <c r="M205" t="str">
        <f>VLOOKUP(H205,'Категории мощности'!A:B,2,0)</f>
        <v>КМ Plus</v>
      </c>
      <c r="N205" t="str">
        <f>VLOOKUP(M205&amp;F205,СТН!A:B,2,0)</f>
        <v>КМ plus-200-1.010</v>
      </c>
      <c r="O205">
        <f>VLOOKUP(N205,СТН!B:E,4,0)</f>
        <v>7812</v>
      </c>
      <c r="P205">
        <f t="shared" si="7"/>
        <v>2968.56</v>
      </c>
    </row>
    <row r="206" spans="1:16" x14ac:dyDescent="0.3">
      <c r="A206" t="s">
        <v>268</v>
      </c>
      <c r="B206" t="s">
        <v>264</v>
      </c>
      <c r="C206" t="s">
        <v>33</v>
      </c>
      <c r="D206" t="s">
        <v>266</v>
      </c>
      <c r="E206">
        <v>1.75</v>
      </c>
      <c r="F206" s="2">
        <f>VLOOKUP(E206,'Аналоги площади'!A:B,2,0)</f>
        <v>1.5</v>
      </c>
      <c r="G206">
        <v>315</v>
      </c>
      <c r="H206">
        <v>180</v>
      </c>
      <c r="J206">
        <v>3769</v>
      </c>
      <c r="K206">
        <v>3769</v>
      </c>
      <c r="L206">
        <f t="shared" si="6"/>
        <v>1507.6000000000001</v>
      </c>
      <c r="M206" t="str">
        <f>VLOOKUP(H206,'Категории мощности'!A:B,2,0)</f>
        <v>КМ Plus</v>
      </c>
      <c r="N206" t="str">
        <f>VLOOKUP(M206&amp;F206,СТН!A:B,2,0)</f>
        <v>КМ plus-300-1,5.010</v>
      </c>
      <c r="O206">
        <f>VLOOKUP(N206,СТН!B:E,4,0)</f>
        <v>8620.7999999999993</v>
      </c>
      <c r="P206">
        <f t="shared" si="7"/>
        <v>3275.9039999999995</v>
      </c>
    </row>
    <row r="207" spans="1:16" x14ac:dyDescent="0.3">
      <c r="A207" t="s">
        <v>268</v>
      </c>
      <c r="B207" t="s">
        <v>264</v>
      </c>
      <c r="C207" t="s">
        <v>33</v>
      </c>
      <c r="D207" t="s">
        <v>266</v>
      </c>
      <c r="E207">
        <v>2.25</v>
      </c>
      <c r="F207" s="2">
        <f>VLOOKUP(E207,'Аналоги площади'!A:B,2,0)</f>
        <v>2</v>
      </c>
      <c r="G207">
        <v>405</v>
      </c>
      <c r="H207">
        <v>180</v>
      </c>
      <c r="J207">
        <v>4494</v>
      </c>
      <c r="K207">
        <v>4494</v>
      </c>
      <c r="L207">
        <f t="shared" si="6"/>
        <v>1797.6000000000001</v>
      </c>
      <c r="M207" t="str">
        <f>VLOOKUP(H207,'Категории мощности'!A:B,2,0)</f>
        <v>КМ Plus</v>
      </c>
      <c r="N207" t="str">
        <f>VLOOKUP(M207&amp;F207,СТН!A:B,2,0)</f>
        <v>КМ plus-400-2.010</v>
      </c>
      <c r="O207">
        <f>VLOOKUP(N207,СТН!B:E,4,0)</f>
        <v>10375.200000000001</v>
      </c>
      <c r="P207">
        <f t="shared" si="7"/>
        <v>3942.5760000000005</v>
      </c>
    </row>
    <row r="208" spans="1:16" x14ac:dyDescent="0.3">
      <c r="A208" t="s">
        <v>268</v>
      </c>
      <c r="B208" t="s">
        <v>264</v>
      </c>
      <c r="C208" t="s">
        <v>33</v>
      </c>
      <c r="D208" t="s">
        <v>266</v>
      </c>
      <c r="E208">
        <v>2.75</v>
      </c>
      <c r="F208" s="2">
        <f>VLOOKUP(E208,'Аналоги площади'!A:B,2,0)</f>
        <v>3</v>
      </c>
      <c r="G208">
        <v>495</v>
      </c>
      <c r="H208">
        <v>180</v>
      </c>
      <c r="J208">
        <v>4904</v>
      </c>
      <c r="K208">
        <v>4904</v>
      </c>
      <c r="L208">
        <f t="shared" si="6"/>
        <v>1961.6000000000001</v>
      </c>
      <c r="M208" t="str">
        <f>VLOOKUP(H208,'Категории мощности'!A:B,2,0)</f>
        <v>КМ Plus</v>
      </c>
      <c r="N208" t="str">
        <f>VLOOKUP(M208&amp;F208,СТН!A:B,2,0)</f>
        <v>КМ plus-600-3.010</v>
      </c>
      <c r="O208">
        <f>VLOOKUP(N208,СТН!B:E,4,0)</f>
        <v>12931.2</v>
      </c>
      <c r="P208">
        <f t="shared" si="7"/>
        <v>4913.8560000000007</v>
      </c>
    </row>
    <row r="209" spans="1:16" x14ac:dyDescent="0.3">
      <c r="A209" t="s">
        <v>268</v>
      </c>
      <c r="B209" t="s">
        <v>264</v>
      </c>
      <c r="C209" t="s">
        <v>33</v>
      </c>
      <c r="D209" t="s">
        <v>266</v>
      </c>
      <c r="E209">
        <v>3.25</v>
      </c>
      <c r="F209" s="2">
        <f>VLOOKUP(E209,'Аналоги площади'!A:B,2,0)</f>
        <v>3</v>
      </c>
      <c r="G209">
        <v>585</v>
      </c>
      <c r="H209">
        <v>180</v>
      </c>
      <c r="J209">
        <v>5654</v>
      </c>
      <c r="K209">
        <v>5654</v>
      </c>
      <c r="L209">
        <f t="shared" si="6"/>
        <v>2261.6</v>
      </c>
      <c r="M209" t="str">
        <f>VLOOKUP(H209,'Категории мощности'!A:B,2,0)</f>
        <v>КМ Plus</v>
      </c>
      <c r="N209" t="str">
        <f>VLOOKUP(M209&amp;F209,СТН!A:B,2,0)</f>
        <v>КМ plus-600-3.010</v>
      </c>
      <c r="O209">
        <f>VLOOKUP(N209,СТН!B:E,4,0)</f>
        <v>12931.2</v>
      </c>
      <c r="P209">
        <f t="shared" si="7"/>
        <v>4913.8560000000007</v>
      </c>
    </row>
    <row r="210" spans="1:16" x14ac:dyDescent="0.3">
      <c r="A210" t="s">
        <v>268</v>
      </c>
      <c r="B210" t="s">
        <v>264</v>
      </c>
      <c r="C210" t="s">
        <v>33</v>
      </c>
      <c r="D210" t="s">
        <v>266</v>
      </c>
      <c r="E210">
        <v>3.75</v>
      </c>
      <c r="F210" s="2">
        <f>VLOOKUP(E210,'Аналоги площади'!A:B,2,0)</f>
        <v>3.5</v>
      </c>
      <c r="G210">
        <v>675</v>
      </c>
      <c r="H210">
        <v>180</v>
      </c>
      <c r="J210">
        <v>6486</v>
      </c>
      <c r="K210">
        <v>6486</v>
      </c>
      <c r="L210">
        <f t="shared" si="6"/>
        <v>2594.4</v>
      </c>
      <c r="M210" t="str">
        <f>VLOOKUP(H210,'Категории мощности'!A:B,2,0)</f>
        <v>КМ Plus</v>
      </c>
      <c r="N210" t="str">
        <f>VLOOKUP(M210&amp;F210,СТН!A:B,2,0)</f>
        <v>КМ plus-700-3,5.010</v>
      </c>
      <c r="O210">
        <f>VLOOKUP(N210,СТН!B:E,4,0)</f>
        <v>14228.4</v>
      </c>
      <c r="P210">
        <f t="shared" si="7"/>
        <v>5406.7920000000004</v>
      </c>
    </row>
    <row r="211" spans="1:16" x14ac:dyDescent="0.3">
      <c r="A211" t="s">
        <v>268</v>
      </c>
      <c r="B211" t="s">
        <v>264</v>
      </c>
      <c r="C211" t="s">
        <v>33</v>
      </c>
      <c r="D211" t="s">
        <v>266</v>
      </c>
      <c r="E211">
        <v>4.25</v>
      </c>
      <c r="F211" s="2">
        <f>VLOOKUP(E211,'Аналоги площади'!A:B,2,0)</f>
        <v>4.5</v>
      </c>
      <c r="G211">
        <v>765</v>
      </c>
      <c r="H211">
        <v>180</v>
      </c>
      <c r="J211">
        <v>7293</v>
      </c>
      <c r="K211">
        <v>7293</v>
      </c>
      <c r="L211">
        <f t="shared" si="6"/>
        <v>2917.2000000000003</v>
      </c>
      <c r="M211" t="str">
        <f>VLOOKUP(H211,'Категории мощности'!A:B,2,0)</f>
        <v>КМ Plus</v>
      </c>
      <c r="N211" t="str">
        <f>VLOOKUP(M211&amp;F211,СТН!A:B,2,0)</f>
        <v>КМ plus-900-4,5.010</v>
      </c>
      <c r="O211">
        <f>VLOOKUP(N211,СТН!B:E,4,0)</f>
        <v>16296</v>
      </c>
      <c r="P211">
        <f t="shared" si="7"/>
        <v>6192.4800000000005</v>
      </c>
    </row>
    <row r="212" spans="1:16" x14ac:dyDescent="0.3">
      <c r="A212" t="s">
        <v>268</v>
      </c>
      <c r="B212" t="s">
        <v>264</v>
      </c>
      <c r="C212" t="s">
        <v>33</v>
      </c>
      <c r="D212" t="s">
        <v>266</v>
      </c>
      <c r="E212">
        <v>5</v>
      </c>
      <c r="F212">
        <f>VLOOKUP(E212,СТН!D:D,1,0)</f>
        <v>5</v>
      </c>
      <c r="G212">
        <v>900</v>
      </c>
      <c r="H212">
        <v>180</v>
      </c>
      <c r="J212">
        <v>8369</v>
      </c>
      <c r="K212">
        <v>8369</v>
      </c>
      <c r="L212">
        <f t="shared" si="6"/>
        <v>3347.6000000000004</v>
      </c>
      <c r="M212" t="str">
        <f>VLOOKUP(H212,'Категории мощности'!A:B,2,0)</f>
        <v>КМ Plus</v>
      </c>
      <c r="N212" t="str">
        <f>VLOOKUP(M212&amp;F212,СТН!A:B,2,0)</f>
        <v>КМ plus-1000-5.010</v>
      </c>
      <c r="O212">
        <f>VLOOKUP(N212,СТН!B:E,4,0)</f>
        <v>17641.2</v>
      </c>
      <c r="P212">
        <f t="shared" si="7"/>
        <v>6703.6559999999999</v>
      </c>
    </row>
    <row r="213" spans="1:16" x14ac:dyDescent="0.3">
      <c r="A213" t="s">
        <v>268</v>
      </c>
      <c r="B213" t="s">
        <v>264</v>
      </c>
      <c r="C213" t="s">
        <v>33</v>
      </c>
      <c r="D213" t="s">
        <v>266</v>
      </c>
      <c r="E213">
        <v>6</v>
      </c>
      <c r="F213">
        <f>VLOOKUP(E213,СТН!D:D,1,0)</f>
        <v>6</v>
      </c>
      <c r="G213">
        <v>1080</v>
      </c>
      <c r="H213">
        <v>180</v>
      </c>
      <c r="J213">
        <v>9709</v>
      </c>
      <c r="K213">
        <v>9709</v>
      </c>
      <c r="L213">
        <f t="shared" si="6"/>
        <v>3883.6000000000004</v>
      </c>
      <c r="M213" t="str">
        <f>VLOOKUP(H213,'Категории мощности'!A:B,2,0)</f>
        <v>КМ Plus</v>
      </c>
      <c r="N213" t="str">
        <f>VLOOKUP(M213&amp;F213,СТН!A:B,2,0)</f>
        <v>КМ plus-1200-6.010</v>
      </c>
      <c r="O213">
        <f>VLOOKUP(N213,СТН!B:E,4,0)</f>
        <v>19876.8</v>
      </c>
      <c r="P213">
        <f t="shared" si="7"/>
        <v>7553.1840000000002</v>
      </c>
    </row>
    <row r="214" spans="1:16" x14ac:dyDescent="0.3">
      <c r="A214" t="s">
        <v>268</v>
      </c>
      <c r="B214" t="s">
        <v>264</v>
      </c>
      <c r="C214" t="s">
        <v>33</v>
      </c>
      <c r="D214" t="s">
        <v>266</v>
      </c>
      <c r="E214">
        <v>7</v>
      </c>
      <c r="F214">
        <f>VLOOKUP(E214,СТН!D:D,1,0)</f>
        <v>7</v>
      </c>
      <c r="G214">
        <v>1260</v>
      </c>
      <c r="H214">
        <v>180</v>
      </c>
      <c r="J214">
        <v>10978</v>
      </c>
      <c r="K214">
        <v>10978</v>
      </c>
      <c r="L214">
        <f t="shared" si="6"/>
        <v>4391.2</v>
      </c>
      <c r="M214" t="str">
        <f>VLOOKUP(H214,'Категории мощности'!A:B,2,0)</f>
        <v>КМ Plus</v>
      </c>
      <c r="N214" t="str">
        <f>VLOOKUP(M214&amp;F214,СТН!A:B,2,0)</f>
        <v>КМ plus-1400-7.010</v>
      </c>
      <c r="O214">
        <f>VLOOKUP(N214,СТН!B:E,4,0)</f>
        <v>22035.599999999999</v>
      </c>
      <c r="P214">
        <f t="shared" si="7"/>
        <v>8373.5280000000002</v>
      </c>
    </row>
    <row r="215" spans="1:16" x14ac:dyDescent="0.3">
      <c r="A215" t="s">
        <v>268</v>
      </c>
      <c r="B215" t="s">
        <v>264</v>
      </c>
      <c r="C215" t="s">
        <v>33</v>
      </c>
      <c r="D215" t="s">
        <v>266</v>
      </c>
      <c r="E215">
        <v>8</v>
      </c>
      <c r="F215">
        <f>VLOOKUP(E215,СТН!D:D,1,0)</f>
        <v>8</v>
      </c>
      <c r="G215">
        <v>1440</v>
      </c>
      <c r="H215">
        <v>180</v>
      </c>
      <c r="J215">
        <v>12418</v>
      </c>
      <c r="K215">
        <v>12418</v>
      </c>
      <c r="L215">
        <f t="shared" si="6"/>
        <v>4967.2000000000007</v>
      </c>
      <c r="M215" t="str">
        <f>VLOOKUP(H215,'Категории мощности'!A:B,2,0)</f>
        <v>КМ Plus</v>
      </c>
      <c r="N215" t="str">
        <f>VLOOKUP(M215&amp;F215,СТН!A:B,2,0)</f>
        <v>КМ plus-1600-8.010</v>
      </c>
      <c r="O215">
        <f>VLOOKUP(N215,СТН!B:E,4,0)</f>
        <v>23821.200000000001</v>
      </c>
      <c r="P215">
        <f t="shared" si="7"/>
        <v>9052.0560000000005</v>
      </c>
    </row>
    <row r="216" spans="1:16" x14ac:dyDescent="0.3">
      <c r="A216" t="s">
        <v>268</v>
      </c>
      <c r="B216" t="s">
        <v>264</v>
      </c>
      <c r="C216" t="s">
        <v>33</v>
      </c>
      <c r="D216" t="s">
        <v>266</v>
      </c>
      <c r="E216">
        <v>9</v>
      </c>
      <c r="F216">
        <f>VLOOKUP(E216,СТН!D:D,1,0)</f>
        <v>9</v>
      </c>
      <c r="G216">
        <v>1620</v>
      </c>
      <c r="H216">
        <v>180</v>
      </c>
      <c r="J216">
        <v>13401</v>
      </c>
      <c r="K216">
        <v>13401</v>
      </c>
      <c r="L216">
        <f t="shared" si="6"/>
        <v>5360.4000000000005</v>
      </c>
      <c r="M216" t="str">
        <f>VLOOKUP(H216,'Категории мощности'!A:B,2,0)</f>
        <v>КМ Plus</v>
      </c>
      <c r="N216" t="str">
        <f>VLOOKUP(M216&amp;F216,СТН!A:B,2,0)</f>
        <v>КМ plus-1800-9.010</v>
      </c>
      <c r="O216">
        <f>VLOOKUP(N216,СТН!B:E,4,0)</f>
        <v>26545.200000000001</v>
      </c>
      <c r="P216">
        <f t="shared" si="7"/>
        <v>10087.176000000001</v>
      </c>
    </row>
    <row r="217" spans="1:16" x14ac:dyDescent="0.3">
      <c r="A217" t="s">
        <v>268</v>
      </c>
      <c r="B217" t="s">
        <v>264</v>
      </c>
      <c r="C217" t="s">
        <v>33</v>
      </c>
      <c r="D217" t="s">
        <v>266</v>
      </c>
      <c r="E217">
        <v>10</v>
      </c>
      <c r="F217">
        <f>VLOOKUP(E217,СТН!D:D,1,0)</f>
        <v>10</v>
      </c>
      <c r="G217">
        <v>1800</v>
      </c>
      <c r="H217">
        <v>180</v>
      </c>
      <c r="J217">
        <v>14399</v>
      </c>
      <c r="K217">
        <v>14399</v>
      </c>
      <c r="L217">
        <f t="shared" si="6"/>
        <v>5759.6</v>
      </c>
      <c r="M217" t="str">
        <f>VLOOKUP(H217,'Категории мощности'!A:B,2,0)</f>
        <v>КМ Plus</v>
      </c>
      <c r="N217" t="str">
        <f>VLOOKUP(M217&amp;F217,СТН!A:B,2,0)</f>
        <v>КМ plus-2000-10.010</v>
      </c>
      <c r="O217">
        <f>VLOOKUP(N217,СТН!B:E,4,0)</f>
        <v>29402.400000000001</v>
      </c>
      <c r="P217">
        <f t="shared" si="7"/>
        <v>11172.912</v>
      </c>
    </row>
    <row r="218" spans="1:16" x14ac:dyDescent="0.3">
      <c r="A218" t="s">
        <v>268</v>
      </c>
      <c r="B218" t="s">
        <v>264</v>
      </c>
      <c r="C218" t="s">
        <v>33</v>
      </c>
      <c r="D218" t="s">
        <v>266</v>
      </c>
      <c r="E218">
        <v>11</v>
      </c>
      <c r="F218" s="2">
        <f>VLOOKUP(E218,'Аналоги площади'!A:B,2,0)</f>
        <v>10</v>
      </c>
      <c r="G218">
        <v>1980</v>
      </c>
      <c r="H218">
        <v>180</v>
      </c>
      <c r="J218">
        <v>15325</v>
      </c>
      <c r="K218">
        <v>15325</v>
      </c>
      <c r="L218">
        <f t="shared" si="6"/>
        <v>6130</v>
      </c>
      <c r="M218" t="str">
        <f>VLOOKUP(H218,'Категории мощности'!A:B,2,0)</f>
        <v>КМ Plus</v>
      </c>
      <c r="N218" t="str">
        <f>VLOOKUP(M218&amp;F218,СТН!A:B,2,0)</f>
        <v>КМ plus-2000-10.010</v>
      </c>
      <c r="O218">
        <f>VLOOKUP(N218,СТН!B:E,4,0)</f>
        <v>29402.400000000001</v>
      </c>
      <c r="P218">
        <f t="shared" si="7"/>
        <v>11172.912</v>
      </c>
    </row>
    <row r="219" spans="1:16" x14ac:dyDescent="0.3">
      <c r="A219" t="s">
        <v>268</v>
      </c>
      <c r="B219" t="s">
        <v>264</v>
      </c>
      <c r="C219" t="s">
        <v>33</v>
      </c>
      <c r="D219" t="s">
        <v>266</v>
      </c>
      <c r="E219">
        <v>12</v>
      </c>
      <c r="F219">
        <f>VLOOKUP(E219,СТН!D:D,1,0)</f>
        <v>12</v>
      </c>
      <c r="G219">
        <v>2160</v>
      </c>
      <c r="H219">
        <v>180</v>
      </c>
      <c r="J219">
        <v>16409</v>
      </c>
      <c r="K219">
        <v>16409</v>
      </c>
      <c r="L219">
        <f t="shared" si="6"/>
        <v>6563.6</v>
      </c>
      <c r="M219" t="str">
        <f>VLOOKUP(H219,'Категории мощности'!A:B,2,0)</f>
        <v>КМ Plus</v>
      </c>
      <c r="N219" t="str">
        <f>VLOOKUP(M219&amp;F219,СТН!A:B,2,0)</f>
        <v>КМ plus-2400-12.010</v>
      </c>
      <c r="O219">
        <f>VLOOKUP(N219,СТН!B:E,4,0)</f>
        <v>32192.400000000001</v>
      </c>
      <c r="P219">
        <f t="shared" si="7"/>
        <v>12233.112000000001</v>
      </c>
    </row>
    <row r="220" spans="1:16" x14ac:dyDescent="0.3">
      <c r="A220" t="s">
        <v>38</v>
      </c>
      <c r="B220" t="s">
        <v>38</v>
      </c>
      <c r="C220" t="s">
        <v>269</v>
      </c>
      <c r="D220" t="str">
        <f>CONCATENATE(A220," ",E220," м2")</f>
        <v>EASTEC 0,5 м2</v>
      </c>
      <c r="E220">
        <v>0.5</v>
      </c>
      <c r="F220">
        <f>VLOOKUP(E220,СТН!D:D,1,0)</f>
        <v>0.5</v>
      </c>
      <c r="G220">
        <v>80</v>
      </c>
      <c r="H220">
        <v>160</v>
      </c>
      <c r="J220">
        <v>2920</v>
      </c>
      <c r="K220">
        <v>2920</v>
      </c>
      <c r="L220">
        <f t="shared" si="6"/>
        <v>1168</v>
      </c>
      <c r="M220" t="str">
        <f>VLOOKUP(H220,'Категории мощности'!A:B,2,0)</f>
        <v>КМ</v>
      </c>
      <c r="N220" t="str">
        <f>VLOOKUP(M220&amp;F220,СТН!A:B,2,0)</f>
        <v>КМ-75-0,5.010</v>
      </c>
      <c r="O220">
        <f>VLOOKUP(N220,СТН!B:E,4,0)</f>
        <v>1945</v>
      </c>
      <c r="P220">
        <f t="shared" si="7"/>
        <v>739.1</v>
      </c>
    </row>
    <row r="221" spans="1:16" x14ac:dyDescent="0.3">
      <c r="A221" t="s">
        <v>38</v>
      </c>
      <c r="B221" t="s">
        <v>38</v>
      </c>
      <c r="C221" t="s">
        <v>37</v>
      </c>
      <c r="D221" t="str">
        <f t="shared" ref="D221:D233" si="8">CONCATENATE(A221," ",E221," м2")</f>
        <v>EASTEC 1 м2</v>
      </c>
      <c r="E221">
        <v>1</v>
      </c>
      <c r="F221">
        <f>VLOOKUP(E221,СТН!D:D,1,0)</f>
        <v>1</v>
      </c>
      <c r="G221">
        <v>160</v>
      </c>
      <c r="H221">
        <v>160</v>
      </c>
      <c r="J221">
        <v>3450</v>
      </c>
      <c r="K221">
        <v>3450</v>
      </c>
      <c r="L221">
        <f t="shared" si="6"/>
        <v>1380</v>
      </c>
      <c r="M221" t="str">
        <f>VLOOKUP(H221,'Категории мощности'!A:B,2,0)</f>
        <v>КМ</v>
      </c>
      <c r="N221" t="str">
        <f>VLOOKUP(M221&amp;F221,СТН!A:B,2,0)</f>
        <v>КМ-150-1.010</v>
      </c>
      <c r="O221">
        <f>VLOOKUP(N221,СТН!B:E,4,0)</f>
        <v>2260</v>
      </c>
      <c r="P221">
        <f t="shared" si="7"/>
        <v>858.8</v>
      </c>
    </row>
    <row r="222" spans="1:16" x14ac:dyDescent="0.3">
      <c r="A222" t="s">
        <v>38</v>
      </c>
      <c r="B222" t="s">
        <v>38</v>
      </c>
      <c r="C222" t="s">
        <v>270</v>
      </c>
      <c r="D222" t="str">
        <f t="shared" si="8"/>
        <v>EASTEC 1,5 м2</v>
      </c>
      <c r="E222">
        <v>1.5</v>
      </c>
      <c r="F222">
        <f>VLOOKUP(E222,СТН!D:D,1,0)</f>
        <v>1.5</v>
      </c>
      <c r="G222">
        <v>240</v>
      </c>
      <c r="H222">
        <v>160</v>
      </c>
      <c r="J222">
        <v>4470</v>
      </c>
      <c r="K222">
        <v>4470</v>
      </c>
      <c r="L222">
        <f t="shared" si="6"/>
        <v>1788</v>
      </c>
      <c r="M222" t="str">
        <f>VLOOKUP(H222,'Категории мощности'!A:B,2,0)</f>
        <v>КМ</v>
      </c>
      <c r="N222" t="str">
        <f>VLOOKUP(M222&amp;F222,СТН!A:B,2,0)</f>
        <v>КМ-225-1,5.010</v>
      </c>
      <c r="O222">
        <f>VLOOKUP(N222,СТН!B:E,4,0)</f>
        <v>2800</v>
      </c>
      <c r="P222">
        <f t="shared" si="7"/>
        <v>1064</v>
      </c>
    </row>
    <row r="223" spans="1:16" x14ac:dyDescent="0.3">
      <c r="A223" t="s">
        <v>38</v>
      </c>
      <c r="B223" t="s">
        <v>38</v>
      </c>
      <c r="C223" t="s">
        <v>271</v>
      </c>
      <c r="D223" t="str">
        <f t="shared" si="8"/>
        <v>EASTEC 2 м2</v>
      </c>
      <c r="E223">
        <v>2</v>
      </c>
      <c r="F223">
        <f>VLOOKUP(E223,СТН!D:D,1,0)</f>
        <v>2</v>
      </c>
      <c r="G223">
        <v>320</v>
      </c>
      <c r="H223">
        <v>160</v>
      </c>
      <c r="J223">
        <v>5300</v>
      </c>
      <c r="K223">
        <v>5300</v>
      </c>
      <c r="L223">
        <f t="shared" si="6"/>
        <v>2120</v>
      </c>
      <c r="M223" t="str">
        <f>VLOOKUP(H223,'Категории мощности'!A:B,2,0)</f>
        <v>КМ</v>
      </c>
      <c r="N223" t="str">
        <f>VLOOKUP(M223&amp;F223,СТН!A:B,2,0)</f>
        <v>КМ-300-2.010</v>
      </c>
      <c r="O223">
        <f>VLOOKUP(N223,СТН!B:E,4,0)</f>
        <v>3380</v>
      </c>
      <c r="P223">
        <f t="shared" si="7"/>
        <v>1284.4000000000001</v>
      </c>
    </row>
    <row r="224" spans="1:16" x14ac:dyDescent="0.3">
      <c r="A224" t="s">
        <v>38</v>
      </c>
      <c r="B224" t="s">
        <v>38</v>
      </c>
      <c r="C224" t="s">
        <v>272</v>
      </c>
      <c r="D224" t="str">
        <f t="shared" si="8"/>
        <v>EASTEC 2,5 м2</v>
      </c>
      <c r="E224">
        <v>2.5</v>
      </c>
      <c r="F224">
        <f>VLOOKUP(E224,СТН!D:D,1,0)</f>
        <v>2.5</v>
      </c>
      <c r="G224">
        <v>400</v>
      </c>
      <c r="H224">
        <v>160</v>
      </c>
      <c r="J224">
        <v>6200</v>
      </c>
      <c r="K224">
        <v>6200</v>
      </c>
      <c r="L224">
        <f t="shared" si="6"/>
        <v>2480</v>
      </c>
      <c r="M224" t="str">
        <f>VLOOKUP(H224,'Категории мощности'!A:B,2,0)</f>
        <v>КМ</v>
      </c>
      <c r="N224" t="str">
        <f>VLOOKUP(M224&amp;F224,СТН!A:B,2,0)</f>
        <v>КМ-375-2,5.010</v>
      </c>
      <c r="O224">
        <f>VLOOKUP(N224,СТН!B:E,4,0)</f>
        <v>3890</v>
      </c>
      <c r="P224">
        <f t="shared" si="7"/>
        <v>1478.2</v>
      </c>
    </row>
    <row r="225" spans="1:16" x14ac:dyDescent="0.3">
      <c r="A225" t="s">
        <v>38</v>
      </c>
      <c r="B225" t="s">
        <v>38</v>
      </c>
      <c r="C225" t="s">
        <v>273</v>
      </c>
      <c r="D225" t="str">
        <f t="shared" si="8"/>
        <v>EASTEC 3 м2</v>
      </c>
      <c r="E225">
        <v>3</v>
      </c>
      <c r="F225">
        <f>VLOOKUP(E225,СТН!D:D,1,0)</f>
        <v>3</v>
      </c>
      <c r="G225">
        <v>480</v>
      </c>
      <c r="H225">
        <v>160</v>
      </c>
      <c r="J225">
        <v>6950</v>
      </c>
      <c r="K225">
        <v>6950</v>
      </c>
      <c r="L225">
        <f t="shared" si="6"/>
        <v>2780</v>
      </c>
      <c r="M225" t="str">
        <f>VLOOKUP(H225,'Категории мощности'!A:B,2,0)</f>
        <v>КМ</v>
      </c>
      <c r="N225" t="str">
        <f>VLOOKUP(M225&amp;F225,СТН!A:B,2,0)</f>
        <v>КМ-450-3.010</v>
      </c>
      <c r="O225">
        <f>VLOOKUP(N225,СТН!B:E,4,0)</f>
        <v>4540</v>
      </c>
      <c r="P225">
        <f t="shared" si="7"/>
        <v>1725.2</v>
      </c>
    </row>
    <row r="226" spans="1:16" x14ac:dyDescent="0.3">
      <c r="A226" t="s">
        <v>38</v>
      </c>
      <c r="B226" t="s">
        <v>38</v>
      </c>
      <c r="C226" t="s">
        <v>274</v>
      </c>
      <c r="D226" t="str">
        <f t="shared" si="8"/>
        <v>EASTEC 3,5 м2</v>
      </c>
      <c r="E226">
        <v>3.5</v>
      </c>
      <c r="F226">
        <f>VLOOKUP(E226,СТН!D:D,1,0)</f>
        <v>3.5</v>
      </c>
      <c r="G226">
        <v>560</v>
      </c>
      <c r="H226">
        <v>160</v>
      </c>
      <c r="J226">
        <v>7950</v>
      </c>
      <c r="K226">
        <v>7950</v>
      </c>
      <c r="L226">
        <f t="shared" si="6"/>
        <v>3180</v>
      </c>
      <c r="M226" t="str">
        <f>VLOOKUP(H226,'Категории мощности'!A:B,2,0)</f>
        <v>КМ</v>
      </c>
      <c r="N226" t="str">
        <f>VLOOKUP(M226&amp;F226,СТН!A:B,2,0)</f>
        <v>КМ-525-3,5.010</v>
      </c>
      <c r="O226">
        <f>VLOOKUP(N226,СТН!B:E,4,0)</f>
        <v>5175</v>
      </c>
      <c r="P226">
        <f t="shared" si="7"/>
        <v>1966.5</v>
      </c>
    </row>
    <row r="227" spans="1:16" x14ac:dyDescent="0.3">
      <c r="A227" t="s">
        <v>38</v>
      </c>
      <c r="B227" t="s">
        <v>38</v>
      </c>
      <c r="C227" t="s">
        <v>275</v>
      </c>
      <c r="D227" t="str">
        <f t="shared" si="8"/>
        <v>EASTEC 4 м2</v>
      </c>
      <c r="E227">
        <v>4</v>
      </c>
      <c r="F227">
        <f>VLOOKUP(E227,СТН!D:D,1,0)</f>
        <v>4</v>
      </c>
      <c r="G227">
        <v>640</v>
      </c>
      <c r="H227">
        <v>160</v>
      </c>
      <c r="J227">
        <v>8900</v>
      </c>
      <c r="K227">
        <v>8900</v>
      </c>
      <c r="L227">
        <f t="shared" si="6"/>
        <v>3560</v>
      </c>
      <c r="M227" t="str">
        <f>VLOOKUP(H227,'Категории мощности'!A:B,2,0)</f>
        <v>КМ</v>
      </c>
      <c r="N227" t="str">
        <f>VLOOKUP(M227&amp;F227,СТН!A:B,2,0)</f>
        <v>КМ-600-4.010</v>
      </c>
      <c r="O227">
        <f>VLOOKUP(N227,СТН!B:E,4,0)</f>
        <v>5495</v>
      </c>
      <c r="P227">
        <f t="shared" si="7"/>
        <v>2088.1</v>
      </c>
    </row>
    <row r="228" spans="1:16" x14ac:dyDescent="0.3">
      <c r="A228" t="s">
        <v>38</v>
      </c>
      <c r="B228" t="s">
        <v>38</v>
      </c>
      <c r="C228" t="s">
        <v>276</v>
      </c>
      <c r="D228" t="str">
        <f t="shared" si="8"/>
        <v>EASTEC 5 м2</v>
      </c>
      <c r="E228">
        <v>5</v>
      </c>
      <c r="F228">
        <f>VLOOKUP(E228,СТН!D:D,1,0)</f>
        <v>5</v>
      </c>
      <c r="G228">
        <v>800</v>
      </c>
      <c r="H228">
        <v>160</v>
      </c>
      <c r="J228">
        <v>9900</v>
      </c>
      <c r="K228">
        <v>9900</v>
      </c>
      <c r="L228">
        <f t="shared" si="6"/>
        <v>3960</v>
      </c>
      <c r="M228" t="str">
        <f>VLOOKUP(H228,'Категории мощности'!A:B,2,0)</f>
        <v>КМ</v>
      </c>
      <c r="N228" t="str">
        <f>VLOOKUP(M228&amp;F228,СТН!A:B,2,0)</f>
        <v>КМ-750-5.010</v>
      </c>
      <c r="O228">
        <f>VLOOKUP(N228,СТН!B:E,4,0)</f>
        <v>6740</v>
      </c>
      <c r="P228">
        <f t="shared" si="7"/>
        <v>2561.1999999999998</v>
      </c>
    </row>
    <row r="229" spans="1:16" x14ac:dyDescent="0.3">
      <c r="A229" t="s">
        <v>38</v>
      </c>
      <c r="B229" t="s">
        <v>38</v>
      </c>
      <c r="C229" t="s">
        <v>277</v>
      </c>
      <c r="D229" t="str">
        <f t="shared" si="8"/>
        <v>EASTEC 6 м2</v>
      </c>
      <c r="E229">
        <v>6</v>
      </c>
      <c r="F229">
        <f>VLOOKUP(E229,СТН!D:D,1,0)</f>
        <v>6</v>
      </c>
      <c r="G229">
        <v>960</v>
      </c>
      <c r="H229">
        <v>160</v>
      </c>
      <c r="J229">
        <v>11740</v>
      </c>
      <c r="K229">
        <v>11740</v>
      </c>
      <c r="L229">
        <f t="shared" si="6"/>
        <v>4696</v>
      </c>
      <c r="M229" t="str">
        <f>VLOOKUP(H229,'Категории мощности'!A:B,2,0)</f>
        <v>КМ</v>
      </c>
      <c r="N229" t="str">
        <f>VLOOKUP(M229&amp;F229,СТН!A:B,2,0)</f>
        <v>КМ-900-6.010</v>
      </c>
      <c r="O229">
        <f>VLOOKUP(N229,СТН!B:E,4,0)</f>
        <v>7365</v>
      </c>
      <c r="P229">
        <f t="shared" si="7"/>
        <v>2798.7</v>
      </c>
    </row>
    <row r="230" spans="1:16" x14ac:dyDescent="0.3">
      <c r="A230" t="s">
        <v>38</v>
      </c>
      <c r="B230" t="s">
        <v>38</v>
      </c>
      <c r="C230" t="s">
        <v>278</v>
      </c>
      <c r="D230" t="str">
        <f t="shared" si="8"/>
        <v>EASTEC 7 м2</v>
      </c>
      <c r="E230">
        <v>7</v>
      </c>
      <c r="F230">
        <f>VLOOKUP(E230,СТН!D:D,1,0)</f>
        <v>7</v>
      </c>
      <c r="G230">
        <v>1120</v>
      </c>
      <c r="H230">
        <v>160</v>
      </c>
      <c r="J230">
        <v>12750</v>
      </c>
      <c r="K230">
        <v>12750</v>
      </c>
      <c r="L230">
        <f t="shared" si="6"/>
        <v>5100</v>
      </c>
      <c r="M230" t="str">
        <f>VLOOKUP(H230,'Категории мощности'!A:B,2,0)</f>
        <v>КМ</v>
      </c>
      <c r="N230" t="str">
        <f>VLOOKUP(M230&amp;F230,СТН!A:B,2,0)</f>
        <v>КМ-1050-7.010</v>
      </c>
      <c r="O230">
        <f>VLOOKUP(N230,СТН!B:E,4,0)</f>
        <v>8020</v>
      </c>
      <c r="P230">
        <f t="shared" si="7"/>
        <v>3047.6</v>
      </c>
    </row>
    <row r="231" spans="1:16" x14ac:dyDescent="0.3">
      <c r="A231" t="s">
        <v>38</v>
      </c>
      <c r="B231" t="s">
        <v>38</v>
      </c>
      <c r="C231" t="s">
        <v>279</v>
      </c>
      <c r="D231" t="str">
        <f t="shared" si="8"/>
        <v>EASTEC 8 м2</v>
      </c>
      <c r="E231">
        <v>8</v>
      </c>
      <c r="F231">
        <f>VLOOKUP(E231,СТН!D:D,1,0)</f>
        <v>8</v>
      </c>
      <c r="G231">
        <v>1280</v>
      </c>
      <c r="H231">
        <v>160</v>
      </c>
      <c r="J231">
        <v>14290</v>
      </c>
      <c r="K231">
        <v>14290</v>
      </c>
      <c r="L231">
        <f t="shared" si="6"/>
        <v>5716</v>
      </c>
      <c r="M231" t="str">
        <f>VLOOKUP(H231,'Категории мощности'!A:B,2,0)</f>
        <v>КМ</v>
      </c>
      <c r="N231" t="str">
        <f>VLOOKUP(M231&amp;F231,СТН!A:B,2,0)</f>
        <v>КМ-1200-8.010</v>
      </c>
      <c r="O231">
        <f>VLOOKUP(N231,СТН!B:E,4,0)</f>
        <v>8870</v>
      </c>
      <c r="P231">
        <f t="shared" si="7"/>
        <v>3370.6</v>
      </c>
    </row>
    <row r="232" spans="1:16" x14ac:dyDescent="0.3">
      <c r="A232" t="s">
        <v>38</v>
      </c>
      <c r="B232" t="s">
        <v>38</v>
      </c>
      <c r="C232" t="s">
        <v>280</v>
      </c>
      <c r="D232" t="str">
        <f t="shared" si="8"/>
        <v>EASTEC 10 м2</v>
      </c>
      <c r="E232">
        <v>10</v>
      </c>
      <c r="F232">
        <f>VLOOKUP(E232,СТН!D:D,1,0)</f>
        <v>10</v>
      </c>
      <c r="G232">
        <v>1600</v>
      </c>
      <c r="H232">
        <v>160</v>
      </c>
      <c r="J232">
        <v>17790</v>
      </c>
      <c r="K232">
        <v>17790</v>
      </c>
      <c r="L232">
        <f t="shared" si="6"/>
        <v>7116</v>
      </c>
      <c r="M232" t="str">
        <f>VLOOKUP(H232,'Категории мощности'!A:B,2,0)</f>
        <v>КМ</v>
      </c>
      <c r="N232" t="str">
        <f>VLOOKUP(M232&amp;F232,СТН!A:B,2,0)</f>
        <v>КМ-1500-10.010</v>
      </c>
      <c r="O232">
        <f>VLOOKUP(N232,СТН!B:E,4,0)</f>
        <v>10500</v>
      </c>
      <c r="P232">
        <f t="shared" si="7"/>
        <v>3990</v>
      </c>
    </row>
    <row r="233" spans="1:16" x14ac:dyDescent="0.3">
      <c r="A233" t="s">
        <v>38</v>
      </c>
      <c r="B233" t="s">
        <v>38</v>
      </c>
      <c r="C233" t="s">
        <v>281</v>
      </c>
      <c r="D233" t="str">
        <f t="shared" si="8"/>
        <v>EASTEC 12 м2</v>
      </c>
      <c r="E233">
        <v>12</v>
      </c>
      <c r="F233">
        <f>VLOOKUP(E233,СТН!D:D,1,0)</f>
        <v>12</v>
      </c>
      <c r="G233">
        <v>1920</v>
      </c>
      <c r="H233">
        <v>160</v>
      </c>
      <c r="J233">
        <v>20600</v>
      </c>
      <c r="K233">
        <v>20600</v>
      </c>
      <c r="L233">
        <f t="shared" si="6"/>
        <v>8240</v>
      </c>
      <c r="M233" t="str">
        <f>VLOOKUP(H233,'Категории мощности'!A:B,2,0)</f>
        <v>КМ</v>
      </c>
      <c r="N233" t="str">
        <f>VLOOKUP(M233&amp;F233,СТН!A:B,2,0)</f>
        <v>КМ-1800-12.010</v>
      </c>
      <c r="O233">
        <f>VLOOKUP(N233,СТН!B:E,4,0)</f>
        <v>12210</v>
      </c>
      <c r="P233">
        <f t="shared" si="7"/>
        <v>4639.8</v>
      </c>
    </row>
    <row r="234" spans="1:16" x14ac:dyDescent="0.3">
      <c r="A234" t="s">
        <v>298</v>
      </c>
      <c r="B234" t="s">
        <v>43</v>
      </c>
      <c r="D234" t="s">
        <v>297</v>
      </c>
      <c r="E234">
        <v>0.5</v>
      </c>
      <c r="F234">
        <f>VLOOKUP(E234,СТН!D:D,1,0)</f>
        <v>0.5</v>
      </c>
      <c r="G234">
        <v>75</v>
      </c>
      <c r="H234">
        <v>150</v>
      </c>
      <c r="J234">
        <v>2424</v>
      </c>
      <c r="K234">
        <v>2424</v>
      </c>
      <c r="L234">
        <f t="shared" si="6"/>
        <v>969.6</v>
      </c>
      <c r="M234" t="str">
        <f>VLOOKUP(H234,'Категории мощности'!A:B,2,0)</f>
        <v>КМ</v>
      </c>
      <c r="N234" t="str">
        <f>VLOOKUP(M234&amp;F234,СТН!A:B,2,0)</f>
        <v>КМ-75-0,5.010</v>
      </c>
      <c r="O234">
        <f>VLOOKUP(N234,СТН!B:E,4,0)</f>
        <v>1945</v>
      </c>
      <c r="P234">
        <f t="shared" si="7"/>
        <v>739.1</v>
      </c>
    </row>
    <row r="235" spans="1:16" x14ac:dyDescent="0.3">
      <c r="A235" t="s">
        <v>298</v>
      </c>
      <c r="B235" t="s">
        <v>43</v>
      </c>
      <c r="D235" t="s">
        <v>296</v>
      </c>
      <c r="E235">
        <v>1</v>
      </c>
      <c r="F235">
        <f>VLOOKUP(E235,СТН!D:D,1,0)</f>
        <v>1</v>
      </c>
      <c r="G235">
        <v>150</v>
      </c>
      <c r="H235">
        <v>150</v>
      </c>
      <c r="J235">
        <v>2806.5</v>
      </c>
      <c r="K235">
        <v>2806.5</v>
      </c>
      <c r="L235">
        <f t="shared" si="6"/>
        <v>1122.6000000000001</v>
      </c>
      <c r="M235" t="str">
        <f>VLOOKUP(H235,'Категории мощности'!A:B,2,0)</f>
        <v>КМ</v>
      </c>
      <c r="N235" t="str">
        <f>VLOOKUP(M235&amp;F235,СТН!A:B,2,0)</f>
        <v>КМ-150-1.010</v>
      </c>
      <c r="O235">
        <f>VLOOKUP(N235,СТН!B:E,4,0)</f>
        <v>2260</v>
      </c>
      <c r="P235">
        <f t="shared" si="7"/>
        <v>858.8</v>
      </c>
    </row>
    <row r="236" spans="1:16" x14ac:dyDescent="0.3">
      <c r="A236" t="s">
        <v>298</v>
      </c>
      <c r="B236" t="s">
        <v>43</v>
      </c>
      <c r="D236" t="s">
        <v>293</v>
      </c>
      <c r="E236">
        <v>1.5</v>
      </c>
      <c r="F236">
        <f>VLOOKUP(E236,СТН!D:D,1,0)</f>
        <v>1.5</v>
      </c>
      <c r="G236">
        <v>225</v>
      </c>
      <c r="H236">
        <v>150</v>
      </c>
      <c r="J236">
        <v>3495.5</v>
      </c>
      <c r="K236">
        <v>3495.5</v>
      </c>
      <c r="L236">
        <f t="shared" si="6"/>
        <v>1398.2</v>
      </c>
      <c r="M236" t="str">
        <f>VLOOKUP(H236,'Категории мощности'!A:B,2,0)</f>
        <v>КМ</v>
      </c>
      <c r="N236" t="str">
        <f>VLOOKUP(M236&amp;F236,СТН!A:B,2,0)</f>
        <v>КМ-225-1,5.010</v>
      </c>
      <c r="O236">
        <f>VLOOKUP(N236,СТН!B:E,4,0)</f>
        <v>2800</v>
      </c>
      <c r="P236">
        <f t="shared" si="7"/>
        <v>1064</v>
      </c>
    </row>
    <row r="237" spans="1:16" x14ac:dyDescent="0.3">
      <c r="A237" t="s">
        <v>298</v>
      </c>
      <c r="B237" t="s">
        <v>43</v>
      </c>
      <c r="D237" t="s">
        <v>291</v>
      </c>
      <c r="E237">
        <v>2</v>
      </c>
      <c r="F237">
        <f>VLOOKUP(E237,СТН!D:D,1,0)</f>
        <v>2</v>
      </c>
      <c r="G237">
        <v>300</v>
      </c>
      <c r="H237">
        <v>150</v>
      </c>
      <c r="J237">
        <v>4274</v>
      </c>
      <c r="K237">
        <v>4274</v>
      </c>
      <c r="L237">
        <f t="shared" si="6"/>
        <v>1709.6000000000001</v>
      </c>
      <c r="M237" t="str">
        <f>VLOOKUP(H237,'Категории мощности'!A:B,2,0)</f>
        <v>КМ</v>
      </c>
      <c r="N237" t="str">
        <f>VLOOKUP(M237&amp;F237,СТН!A:B,2,0)</f>
        <v>КМ-300-2.010</v>
      </c>
      <c r="O237">
        <f>VLOOKUP(N237,СТН!B:E,4,0)</f>
        <v>3380</v>
      </c>
      <c r="P237">
        <f t="shared" si="7"/>
        <v>1284.4000000000001</v>
      </c>
    </row>
    <row r="238" spans="1:16" x14ac:dyDescent="0.3">
      <c r="A238" t="s">
        <v>298</v>
      </c>
      <c r="B238" t="s">
        <v>43</v>
      </c>
      <c r="D238" t="s">
        <v>290</v>
      </c>
      <c r="E238">
        <v>2.4</v>
      </c>
      <c r="F238" s="2">
        <f>VLOOKUP(E238,'Аналоги площади'!A:B,2,0)</f>
        <v>2.5</v>
      </c>
      <c r="G238">
        <v>360</v>
      </c>
      <c r="H238">
        <v>150</v>
      </c>
      <c r="J238">
        <v>4899</v>
      </c>
      <c r="K238">
        <v>4899</v>
      </c>
      <c r="L238">
        <f t="shared" si="6"/>
        <v>1959.6000000000001</v>
      </c>
      <c r="M238" t="str">
        <f>VLOOKUP(H238,'Категории мощности'!A:B,2,0)</f>
        <v>КМ</v>
      </c>
      <c r="N238" t="str">
        <f>VLOOKUP(M238&amp;F238,СТН!A:B,2,0)</f>
        <v>КМ-375-2,5.010</v>
      </c>
      <c r="O238">
        <f>VLOOKUP(N238,СТН!B:E,4,0)</f>
        <v>3890</v>
      </c>
      <c r="P238">
        <f t="shared" si="7"/>
        <v>1478.2</v>
      </c>
    </row>
    <row r="239" spans="1:16" x14ac:dyDescent="0.3">
      <c r="A239" t="s">
        <v>298</v>
      </c>
      <c r="B239" t="s">
        <v>43</v>
      </c>
      <c r="D239" t="s">
        <v>289</v>
      </c>
      <c r="E239">
        <v>3</v>
      </c>
      <c r="F239">
        <f>VLOOKUP(E239,СТН!D:D,1,0)</f>
        <v>3</v>
      </c>
      <c r="G239">
        <v>450</v>
      </c>
      <c r="H239">
        <v>150</v>
      </c>
      <c r="J239">
        <v>5408.5</v>
      </c>
      <c r="K239">
        <v>5408.5</v>
      </c>
      <c r="L239">
        <f t="shared" si="6"/>
        <v>2163.4</v>
      </c>
      <c r="M239" t="str">
        <f>VLOOKUP(H239,'Категории мощности'!A:B,2,0)</f>
        <v>КМ</v>
      </c>
      <c r="N239" t="str">
        <f>VLOOKUP(M239&amp;F239,СТН!A:B,2,0)</f>
        <v>КМ-450-3.010</v>
      </c>
      <c r="O239">
        <f>VLOOKUP(N239,СТН!B:E,4,0)</f>
        <v>4540</v>
      </c>
      <c r="P239">
        <f t="shared" si="7"/>
        <v>1725.2</v>
      </c>
    </row>
    <row r="240" spans="1:16" x14ac:dyDescent="0.3">
      <c r="A240" t="s">
        <v>298</v>
      </c>
      <c r="B240" t="s">
        <v>43</v>
      </c>
      <c r="D240" t="s">
        <v>282</v>
      </c>
      <c r="E240">
        <v>3.5</v>
      </c>
      <c r="F240">
        <f>VLOOKUP(E240,СТН!D:D,1,0)</f>
        <v>3.5</v>
      </c>
      <c r="G240">
        <v>525</v>
      </c>
      <c r="H240">
        <v>150</v>
      </c>
      <c r="J240">
        <v>5984</v>
      </c>
      <c r="K240">
        <v>5984</v>
      </c>
      <c r="L240">
        <f t="shared" si="6"/>
        <v>2393.6</v>
      </c>
      <c r="M240" t="str">
        <f>VLOOKUP(H240,'Категории мощности'!A:B,2,0)</f>
        <v>КМ</v>
      </c>
      <c r="N240" t="str">
        <f>VLOOKUP(M240&amp;F240,СТН!A:B,2,0)</f>
        <v>КМ-525-3,5.010</v>
      </c>
      <c r="O240">
        <f>VLOOKUP(N240,СТН!B:E,4,0)</f>
        <v>5175</v>
      </c>
      <c r="P240">
        <f t="shared" si="7"/>
        <v>1966.5</v>
      </c>
    </row>
    <row r="241" spans="1:16" x14ac:dyDescent="0.3">
      <c r="A241" t="s">
        <v>298</v>
      </c>
      <c r="B241" t="s">
        <v>43</v>
      </c>
      <c r="D241" t="s">
        <v>288</v>
      </c>
      <c r="E241">
        <v>4</v>
      </c>
      <c r="F241">
        <f>VLOOKUP(E241,СТН!D:D,1,0)</f>
        <v>4</v>
      </c>
      <c r="G241">
        <v>600</v>
      </c>
      <c r="H241">
        <v>150</v>
      </c>
      <c r="J241">
        <v>6860.5</v>
      </c>
      <c r="K241">
        <v>6860.5</v>
      </c>
      <c r="L241">
        <f t="shared" si="6"/>
        <v>2744.2000000000003</v>
      </c>
      <c r="M241" t="str">
        <f>VLOOKUP(H241,'Категории мощности'!A:B,2,0)</f>
        <v>КМ</v>
      </c>
      <c r="N241" t="str">
        <f>VLOOKUP(M241&amp;F241,СТН!A:B,2,0)</f>
        <v>КМ-600-4.010</v>
      </c>
      <c r="O241">
        <f>VLOOKUP(N241,СТН!B:E,4,0)</f>
        <v>5495</v>
      </c>
      <c r="P241">
        <f t="shared" si="7"/>
        <v>2088.1</v>
      </c>
    </row>
    <row r="242" spans="1:16" x14ac:dyDescent="0.3">
      <c r="A242" t="s">
        <v>298</v>
      </c>
      <c r="B242" t="s">
        <v>43</v>
      </c>
      <c r="D242" t="s">
        <v>287</v>
      </c>
      <c r="E242">
        <v>5</v>
      </c>
      <c r="F242">
        <f>VLOOKUP(E242,СТН!D:D,1,0)</f>
        <v>5</v>
      </c>
      <c r="G242">
        <v>750</v>
      </c>
      <c r="H242">
        <v>150</v>
      </c>
      <c r="J242">
        <v>8500.5</v>
      </c>
      <c r="K242">
        <v>8500.5</v>
      </c>
      <c r="L242">
        <f t="shared" si="6"/>
        <v>3400.2000000000003</v>
      </c>
      <c r="M242" t="str">
        <f>VLOOKUP(H242,'Категории мощности'!A:B,2,0)</f>
        <v>КМ</v>
      </c>
      <c r="N242" t="str">
        <f>VLOOKUP(M242&amp;F242,СТН!A:B,2,0)</f>
        <v>КМ-750-5.010</v>
      </c>
      <c r="O242">
        <f>VLOOKUP(N242,СТН!B:E,4,0)</f>
        <v>6740</v>
      </c>
      <c r="P242">
        <f t="shared" si="7"/>
        <v>2561.1999999999998</v>
      </c>
    </row>
    <row r="243" spans="1:16" x14ac:dyDescent="0.3">
      <c r="A243" t="s">
        <v>298</v>
      </c>
      <c r="B243" t="s">
        <v>43</v>
      </c>
      <c r="D243" t="s">
        <v>286</v>
      </c>
      <c r="E243">
        <v>6</v>
      </c>
      <c r="F243">
        <f>VLOOKUP(E243,СТН!D:D,1,0)</f>
        <v>6</v>
      </c>
      <c r="G243">
        <v>900</v>
      </c>
      <c r="H243">
        <v>150</v>
      </c>
      <c r="J243">
        <v>9740</v>
      </c>
      <c r="K243">
        <v>9740</v>
      </c>
      <c r="L243">
        <f t="shared" si="6"/>
        <v>3896</v>
      </c>
      <c r="M243" t="str">
        <f>VLOOKUP(H243,'Категории мощности'!A:B,2,0)</f>
        <v>КМ</v>
      </c>
      <c r="N243" t="str">
        <f>VLOOKUP(M243&amp;F243,СТН!A:B,2,0)</f>
        <v>КМ-900-6.010</v>
      </c>
      <c r="O243">
        <f>VLOOKUP(N243,СТН!B:E,4,0)</f>
        <v>7365</v>
      </c>
      <c r="P243">
        <f t="shared" si="7"/>
        <v>2798.7</v>
      </c>
    </row>
    <row r="244" spans="1:16" x14ac:dyDescent="0.3">
      <c r="A244" t="s">
        <v>298</v>
      </c>
      <c r="B244" t="s">
        <v>43</v>
      </c>
      <c r="D244" t="s">
        <v>285</v>
      </c>
      <c r="E244">
        <v>7</v>
      </c>
      <c r="F244">
        <f>VLOOKUP(E244,СТН!D:D,1,0)</f>
        <v>7</v>
      </c>
      <c r="G244">
        <v>1000</v>
      </c>
      <c r="H244">
        <v>150</v>
      </c>
      <c r="J244">
        <v>10842</v>
      </c>
      <c r="K244">
        <v>10842</v>
      </c>
      <c r="L244">
        <f t="shared" si="6"/>
        <v>4336.8</v>
      </c>
      <c r="M244" t="str">
        <f>VLOOKUP(H244,'Категории мощности'!A:B,2,0)</f>
        <v>КМ</v>
      </c>
      <c r="N244" t="str">
        <f>VLOOKUP(M244&amp;F244,СТН!A:B,2,0)</f>
        <v>КМ-1050-7.010</v>
      </c>
      <c r="O244">
        <f>VLOOKUP(N244,СТН!B:E,4,0)</f>
        <v>8020</v>
      </c>
      <c r="P244">
        <f t="shared" si="7"/>
        <v>3047.6</v>
      </c>
    </row>
    <row r="245" spans="1:16" x14ac:dyDescent="0.3">
      <c r="A245" t="s">
        <v>298</v>
      </c>
      <c r="B245" t="s">
        <v>43</v>
      </c>
      <c r="D245" t="s">
        <v>284</v>
      </c>
      <c r="E245">
        <v>8</v>
      </c>
      <c r="F245">
        <f>VLOOKUP(E245,СТН!D:D,1,0)</f>
        <v>8</v>
      </c>
      <c r="G245">
        <v>1200</v>
      </c>
      <c r="H245">
        <v>150</v>
      </c>
      <c r="J245">
        <v>11906</v>
      </c>
      <c r="K245">
        <v>11906</v>
      </c>
      <c r="L245">
        <f t="shared" si="6"/>
        <v>4762.4000000000005</v>
      </c>
      <c r="M245" t="str">
        <f>VLOOKUP(H245,'Категории мощности'!A:B,2,0)</f>
        <v>КМ</v>
      </c>
      <c r="N245" t="str">
        <f>VLOOKUP(M245&amp;F245,СТН!A:B,2,0)</f>
        <v>КМ-1200-8.010</v>
      </c>
      <c r="O245">
        <f>VLOOKUP(N245,СТН!B:E,4,0)</f>
        <v>8870</v>
      </c>
      <c r="P245">
        <f t="shared" si="7"/>
        <v>3370.6</v>
      </c>
    </row>
    <row r="246" spans="1:16" x14ac:dyDescent="0.3">
      <c r="A246" t="s">
        <v>298</v>
      </c>
      <c r="B246" t="s">
        <v>43</v>
      </c>
      <c r="D246" t="s">
        <v>283</v>
      </c>
      <c r="E246">
        <v>9</v>
      </c>
      <c r="F246">
        <f>VLOOKUP(E246,СТН!D:D,1,0)</f>
        <v>9</v>
      </c>
      <c r="G246">
        <v>1350</v>
      </c>
      <c r="H246">
        <v>150</v>
      </c>
      <c r="J246">
        <v>13802.5</v>
      </c>
      <c r="K246">
        <v>13802.5</v>
      </c>
      <c r="L246">
        <f t="shared" si="6"/>
        <v>5521</v>
      </c>
      <c r="M246" t="str">
        <f>VLOOKUP(H246,'Категории мощности'!A:B,2,0)</f>
        <v>КМ</v>
      </c>
      <c r="N246" t="str">
        <f>VLOOKUP(M246&amp;F246,СТН!A:B,2,0)</f>
        <v>КМ-1350-9.010</v>
      </c>
      <c r="O246">
        <f>VLOOKUP(N246,СТН!B:E,4,0)</f>
        <v>10055</v>
      </c>
      <c r="P246">
        <f t="shared" si="7"/>
        <v>3820.9</v>
      </c>
    </row>
    <row r="247" spans="1:16" x14ac:dyDescent="0.3">
      <c r="A247" t="s">
        <v>298</v>
      </c>
      <c r="B247" t="s">
        <v>43</v>
      </c>
      <c r="D247" t="s">
        <v>292</v>
      </c>
      <c r="E247">
        <v>10</v>
      </c>
      <c r="F247">
        <f>VLOOKUP(E247,СТН!D:D,1,0)</f>
        <v>10</v>
      </c>
      <c r="G247">
        <v>1500</v>
      </c>
      <c r="H247">
        <v>150</v>
      </c>
      <c r="J247">
        <v>14121.5</v>
      </c>
      <c r="K247">
        <v>14121.5</v>
      </c>
      <c r="L247">
        <f t="shared" si="6"/>
        <v>5648.6</v>
      </c>
      <c r="M247" t="str">
        <f>VLOOKUP(H247,'Категории мощности'!A:B,2,0)</f>
        <v>КМ</v>
      </c>
      <c r="N247" t="str">
        <f>VLOOKUP(M247&amp;F247,СТН!A:B,2,0)</f>
        <v>КМ-1500-10.010</v>
      </c>
      <c r="O247">
        <f>VLOOKUP(N247,СТН!B:E,4,0)</f>
        <v>10500</v>
      </c>
      <c r="P247">
        <f t="shared" si="7"/>
        <v>3990</v>
      </c>
    </row>
    <row r="248" spans="1:16" x14ac:dyDescent="0.3">
      <c r="A248" t="s">
        <v>298</v>
      </c>
      <c r="B248" t="s">
        <v>43</v>
      </c>
      <c r="D248" t="s">
        <v>295</v>
      </c>
      <c r="E248">
        <v>12</v>
      </c>
      <c r="F248">
        <f>VLOOKUP(E248,СТН!D:D,1,0)</f>
        <v>12</v>
      </c>
      <c r="G248">
        <v>1800</v>
      </c>
      <c r="H248">
        <v>150</v>
      </c>
      <c r="J248">
        <v>16400.5</v>
      </c>
      <c r="K248">
        <v>16400.5</v>
      </c>
      <c r="L248">
        <f t="shared" si="6"/>
        <v>6560.2000000000007</v>
      </c>
      <c r="M248" t="str">
        <f>VLOOKUP(H248,'Категории мощности'!A:B,2,0)</f>
        <v>КМ</v>
      </c>
      <c r="N248" t="str">
        <f>VLOOKUP(M248&amp;F248,СТН!A:B,2,0)</f>
        <v>КМ-1800-12.010</v>
      </c>
      <c r="O248">
        <f>VLOOKUP(N248,СТН!B:E,4,0)</f>
        <v>12210</v>
      </c>
      <c r="P248">
        <f t="shared" si="7"/>
        <v>4639.8</v>
      </c>
    </row>
    <row r="249" spans="1:16" x14ac:dyDescent="0.3">
      <c r="A249" t="s">
        <v>298</v>
      </c>
      <c r="B249" t="s">
        <v>43</v>
      </c>
      <c r="D249" t="s">
        <v>294</v>
      </c>
      <c r="E249">
        <v>13</v>
      </c>
      <c r="F249" s="2">
        <f>VLOOKUP(E249,'Аналоги площади'!A:B,2,0)</f>
        <v>12</v>
      </c>
      <c r="G249">
        <v>1950</v>
      </c>
      <c r="H249">
        <v>150</v>
      </c>
      <c r="J249">
        <v>17352</v>
      </c>
      <c r="K249">
        <v>17352</v>
      </c>
      <c r="L249">
        <f t="shared" si="6"/>
        <v>6940.8</v>
      </c>
      <c r="M249" t="str">
        <f>VLOOKUP(H249,'Категории мощности'!A:B,2,0)</f>
        <v>КМ</v>
      </c>
      <c r="N249" t="str">
        <f>VLOOKUP(M249&amp;F249,СТН!A:B,2,0)</f>
        <v>КМ-1800-12.010</v>
      </c>
      <c r="O249">
        <f>VLOOKUP(N249,СТН!B:E,4,0)</f>
        <v>12210</v>
      </c>
      <c r="P249">
        <f t="shared" si="7"/>
        <v>4639.8</v>
      </c>
    </row>
    <row r="250" spans="1:16" x14ac:dyDescent="0.3">
      <c r="A250" t="s">
        <v>316</v>
      </c>
      <c r="B250" t="s">
        <v>43</v>
      </c>
      <c r="C250" t="s">
        <v>40</v>
      </c>
      <c r="D250" t="s">
        <v>315</v>
      </c>
      <c r="E250">
        <v>0.5</v>
      </c>
      <c r="F250">
        <f>VLOOKUP(E250,СТН!D:D,1,0)</f>
        <v>0.5</v>
      </c>
      <c r="G250">
        <v>80</v>
      </c>
      <c r="H250">
        <v>160</v>
      </c>
      <c r="J250">
        <v>2857.5</v>
      </c>
      <c r="K250">
        <v>2857.5</v>
      </c>
      <c r="L250">
        <f t="shared" si="6"/>
        <v>1143</v>
      </c>
      <c r="M250" t="str">
        <f>VLOOKUP(H250,'Категории мощности'!A:B,2,0)</f>
        <v>КМ</v>
      </c>
      <c r="N250" t="str">
        <f>VLOOKUP(M250&amp;F250,СТН!A:B,2,0)</f>
        <v>КМ-75-0,5.010</v>
      </c>
      <c r="O250">
        <f>VLOOKUP(N250,СТН!B:E,4,0)</f>
        <v>1945</v>
      </c>
      <c r="P250">
        <f t="shared" si="7"/>
        <v>739.1</v>
      </c>
    </row>
    <row r="251" spans="1:16" x14ac:dyDescent="0.3">
      <c r="A251" t="s">
        <v>316</v>
      </c>
      <c r="B251" t="s">
        <v>43</v>
      </c>
      <c r="C251" t="s">
        <v>40</v>
      </c>
      <c r="D251" t="s">
        <v>314</v>
      </c>
      <c r="E251">
        <v>1</v>
      </c>
      <c r="F251">
        <f>VLOOKUP(E251,СТН!D:D,1,0)</f>
        <v>1</v>
      </c>
      <c r="G251">
        <v>160</v>
      </c>
      <c r="H251">
        <v>160</v>
      </c>
      <c r="J251">
        <v>3304.5</v>
      </c>
      <c r="K251">
        <v>3304.5</v>
      </c>
      <c r="L251">
        <f t="shared" si="6"/>
        <v>1321.8000000000002</v>
      </c>
      <c r="M251" t="str">
        <f>VLOOKUP(H251,'Категории мощности'!A:B,2,0)</f>
        <v>КМ</v>
      </c>
      <c r="N251" t="str">
        <f>VLOOKUP(M251&amp;F251,СТН!A:B,2,0)</f>
        <v>КМ-150-1.010</v>
      </c>
      <c r="O251">
        <f>VLOOKUP(N251,СТН!B:E,4,0)</f>
        <v>2260</v>
      </c>
      <c r="P251">
        <f t="shared" si="7"/>
        <v>858.8</v>
      </c>
    </row>
    <row r="252" spans="1:16" x14ac:dyDescent="0.3">
      <c r="A252" t="s">
        <v>316</v>
      </c>
      <c r="B252" t="s">
        <v>43</v>
      </c>
      <c r="C252" t="s">
        <v>40</v>
      </c>
      <c r="D252" t="s">
        <v>313</v>
      </c>
      <c r="E252">
        <v>1.5</v>
      </c>
      <c r="F252">
        <f>VLOOKUP(E252,СТН!D:D,1,0)</f>
        <v>1.5</v>
      </c>
      <c r="G252">
        <v>240</v>
      </c>
      <c r="H252">
        <v>160</v>
      </c>
      <c r="J252">
        <v>4108</v>
      </c>
      <c r="K252">
        <v>4108</v>
      </c>
      <c r="L252">
        <f t="shared" si="6"/>
        <v>1643.2</v>
      </c>
      <c r="M252" t="str">
        <f>VLOOKUP(H252,'Категории мощности'!A:B,2,0)</f>
        <v>КМ</v>
      </c>
      <c r="N252" t="str">
        <f>VLOOKUP(M252&amp;F252,СТН!A:B,2,0)</f>
        <v>КМ-225-1,5.010</v>
      </c>
      <c r="O252">
        <f>VLOOKUP(N252,СТН!B:E,4,0)</f>
        <v>2800</v>
      </c>
      <c r="P252">
        <f t="shared" si="7"/>
        <v>1064</v>
      </c>
    </row>
    <row r="253" spans="1:16" x14ac:dyDescent="0.3">
      <c r="A253" t="s">
        <v>316</v>
      </c>
      <c r="B253" t="s">
        <v>43</v>
      </c>
      <c r="C253" t="s">
        <v>40</v>
      </c>
      <c r="D253" t="s">
        <v>312</v>
      </c>
      <c r="E253">
        <v>2</v>
      </c>
      <c r="F253">
        <f>VLOOKUP(E253,СТН!D:D,1,0)</f>
        <v>2</v>
      </c>
      <c r="G253">
        <v>320</v>
      </c>
      <c r="H253">
        <v>160</v>
      </c>
      <c r="J253">
        <v>4912</v>
      </c>
      <c r="K253">
        <v>4912</v>
      </c>
      <c r="L253">
        <f t="shared" si="6"/>
        <v>1964.8000000000002</v>
      </c>
      <c r="M253" t="str">
        <f>VLOOKUP(H253,'Категории мощности'!A:B,2,0)</f>
        <v>КМ</v>
      </c>
      <c r="N253" t="str">
        <f>VLOOKUP(M253&amp;F253,СТН!A:B,2,0)</f>
        <v>КМ-300-2.010</v>
      </c>
      <c r="O253">
        <f>VLOOKUP(N253,СТН!B:E,4,0)</f>
        <v>3380</v>
      </c>
      <c r="P253">
        <f t="shared" si="7"/>
        <v>1284.4000000000001</v>
      </c>
    </row>
    <row r="254" spans="1:16" x14ac:dyDescent="0.3">
      <c r="A254" t="s">
        <v>316</v>
      </c>
      <c r="B254" t="s">
        <v>43</v>
      </c>
      <c r="C254" t="s">
        <v>40</v>
      </c>
      <c r="D254" t="s">
        <v>311</v>
      </c>
      <c r="E254">
        <v>2.5</v>
      </c>
      <c r="F254">
        <f>VLOOKUP(E254,СТН!D:D,1,0)</f>
        <v>2.5</v>
      </c>
      <c r="G254">
        <v>400</v>
      </c>
      <c r="H254">
        <v>160</v>
      </c>
      <c r="J254">
        <v>5626.5</v>
      </c>
      <c r="K254">
        <v>5626.5</v>
      </c>
      <c r="L254">
        <f t="shared" si="6"/>
        <v>2250.6</v>
      </c>
      <c r="M254" t="str">
        <f>VLOOKUP(H254,'Категории мощности'!A:B,2,0)</f>
        <v>КМ</v>
      </c>
      <c r="N254" t="str">
        <f>VLOOKUP(M254&amp;F254,СТН!A:B,2,0)</f>
        <v>КМ-375-2,5.010</v>
      </c>
      <c r="O254">
        <f>VLOOKUP(N254,СТН!B:E,4,0)</f>
        <v>3890</v>
      </c>
      <c r="P254">
        <f t="shared" si="7"/>
        <v>1478.2</v>
      </c>
    </row>
    <row r="255" spans="1:16" x14ac:dyDescent="0.3">
      <c r="A255" t="s">
        <v>316</v>
      </c>
      <c r="B255" t="s">
        <v>43</v>
      </c>
      <c r="C255" t="s">
        <v>40</v>
      </c>
      <c r="D255" t="s">
        <v>310</v>
      </c>
      <c r="E255">
        <v>3</v>
      </c>
      <c r="F255">
        <f>VLOOKUP(E255,СТН!D:D,1,0)</f>
        <v>3</v>
      </c>
      <c r="G255">
        <v>480</v>
      </c>
      <c r="H255">
        <v>160</v>
      </c>
      <c r="J255">
        <v>6222.5</v>
      </c>
      <c r="K255">
        <v>6222.5</v>
      </c>
      <c r="L255">
        <f t="shared" si="6"/>
        <v>2489</v>
      </c>
      <c r="M255" t="str">
        <f>VLOOKUP(H255,'Категории мощности'!A:B,2,0)</f>
        <v>КМ</v>
      </c>
      <c r="N255" t="str">
        <f>VLOOKUP(M255&amp;F255,СТН!A:B,2,0)</f>
        <v>КМ-450-3.010</v>
      </c>
      <c r="O255">
        <f>VLOOKUP(N255,СТН!B:E,4,0)</f>
        <v>4540</v>
      </c>
      <c r="P255">
        <f t="shared" si="7"/>
        <v>1725.2</v>
      </c>
    </row>
    <row r="256" spans="1:16" x14ac:dyDescent="0.3">
      <c r="A256" t="s">
        <v>316</v>
      </c>
      <c r="B256" t="s">
        <v>43</v>
      </c>
      <c r="C256" t="s">
        <v>40</v>
      </c>
      <c r="D256" t="s">
        <v>309</v>
      </c>
      <c r="E256">
        <v>3.5</v>
      </c>
      <c r="F256">
        <f>VLOOKUP(E256,СТН!D:D,1,0)</f>
        <v>3.5</v>
      </c>
      <c r="G256">
        <v>560</v>
      </c>
      <c r="H256">
        <v>160</v>
      </c>
      <c r="J256">
        <v>6660.5</v>
      </c>
      <c r="K256">
        <v>6660.5</v>
      </c>
      <c r="L256">
        <f t="shared" si="6"/>
        <v>2664.2000000000003</v>
      </c>
      <c r="M256" t="str">
        <f>VLOOKUP(H256,'Категории мощности'!A:B,2,0)</f>
        <v>КМ</v>
      </c>
      <c r="N256" t="str">
        <f>VLOOKUP(M256&amp;F256,СТН!A:B,2,0)</f>
        <v>КМ-525-3,5.010</v>
      </c>
      <c r="O256">
        <f>VLOOKUP(N256,СТН!B:E,4,0)</f>
        <v>5175</v>
      </c>
      <c r="P256">
        <f t="shared" si="7"/>
        <v>1966.5</v>
      </c>
    </row>
    <row r="257" spans="1:16" x14ac:dyDescent="0.3">
      <c r="A257" t="s">
        <v>316</v>
      </c>
      <c r="B257" t="s">
        <v>43</v>
      </c>
      <c r="C257" t="s">
        <v>40</v>
      </c>
      <c r="D257" t="s">
        <v>308</v>
      </c>
      <c r="E257">
        <v>4</v>
      </c>
      <c r="F257">
        <f>VLOOKUP(E257,СТН!D:D,1,0)</f>
        <v>4</v>
      </c>
      <c r="G257">
        <v>640</v>
      </c>
      <c r="H257">
        <v>160</v>
      </c>
      <c r="J257">
        <v>7711.5</v>
      </c>
      <c r="K257">
        <v>7711.5</v>
      </c>
      <c r="L257">
        <f t="shared" si="6"/>
        <v>3084.6000000000004</v>
      </c>
      <c r="M257" t="str">
        <f>VLOOKUP(H257,'Категории мощности'!A:B,2,0)</f>
        <v>КМ</v>
      </c>
      <c r="N257" t="str">
        <f>VLOOKUP(M257&amp;F257,СТН!A:B,2,0)</f>
        <v>КМ-600-4.010</v>
      </c>
      <c r="O257">
        <f>VLOOKUP(N257,СТН!B:E,4,0)</f>
        <v>5495</v>
      </c>
      <c r="P257">
        <f t="shared" si="7"/>
        <v>2088.1</v>
      </c>
    </row>
    <row r="258" spans="1:16" x14ac:dyDescent="0.3">
      <c r="A258" t="s">
        <v>316</v>
      </c>
      <c r="B258" t="s">
        <v>43</v>
      </c>
      <c r="C258" t="s">
        <v>40</v>
      </c>
      <c r="D258" t="s">
        <v>307</v>
      </c>
      <c r="E258">
        <v>5</v>
      </c>
      <c r="F258">
        <f>VLOOKUP(E258,СТН!D:D,1,0)</f>
        <v>5</v>
      </c>
      <c r="G258">
        <v>800</v>
      </c>
      <c r="H258">
        <v>160</v>
      </c>
      <c r="J258">
        <v>9552.5</v>
      </c>
      <c r="K258">
        <v>9552.5</v>
      </c>
      <c r="L258">
        <f t="shared" si="6"/>
        <v>3821</v>
      </c>
      <c r="M258" t="str">
        <f>VLOOKUP(H258,'Категории мощности'!A:B,2,0)</f>
        <v>КМ</v>
      </c>
      <c r="N258" t="str">
        <f>VLOOKUP(M258&amp;F258,СТН!A:B,2,0)</f>
        <v>КМ-750-5.010</v>
      </c>
      <c r="O258">
        <f>VLOOKUP(N258,СТН!B:E,4,0)</f>
        <v>6740</v>
      </c>
      <c r="P258">
        <f t="shared" si="7"/>
        <v>2561.1999999999998</v>
      </c>
    </row>
    <row r="259" spans="1:16" x14ac:dyDescent="0.3">
      <c r="A259" t="s">
        <v>316</v>
      </c>
      <c r="B259" t="s">
        <v>43</v>
      </c>
      <c r="C259" t="s">
        <v>40</v>
      </c>
      <c r="D259" t="s">
        <v>306</v>
      </c>
      <c r="E259">
        <v>6</v>
      </c>
      <c r="F259">
        <f>VLOOKUP(E259,СТН!D:D,1,0)</f>
        <v>6</v>
      </c>
      <c r="G259">
        <v>960</v>
      </c>
      <c r="H259">
        <v>160</v>
      </c>
      <c r="J259">
        <v>10954.5</v>
      </c>
      <c r="K259">
        <v>10954.5</v>
      </c>
      <c r="L259">
        <f t="shared" ref="L259:L300" si="9">K259*0.4</f>
        <v>4381.8</v>
      </c>
      <c r="M259" t="str">
        <f>VLOOKUP(H259,'Категории мощности'!A:B,2,0)</f>
        <v>КМ</v>
      </c>
      <c r="N259" t="str">
        <f>VLOOKUP(M259&amp;F259,СТН!A:B,2,0)</f>
        <v>КМ-900-6.010</v>
      </c>
      <c r="O259">
        <f>VLOOKUP(N259,СТН!B:E,4,0)</f>
        <v>7365</v>
      </c>
      <c r="P259">
        <f t="shared" ref="P259:P300" si="10">O259*(1-0.62)</f>
        <v>2798.7</v>
      </c>
    </row>
    <row r="260" spans="1:16" x14ac:dyDescent="0.3">
      <c r="A260" t="s">
        <v>316</v>
      </c>
      <c r="B260" t="s">
        <v>43</v>
      </c>
      <c r="C260" t="s">
        <v>40</v>
      </c>
      <c r="D260" t="s">
        <v>305</v>
      </c>
      <c r="E260">
        <v>7</v>
      </c>
      <c r="F260">
        <f>VLOOKUP(E260,СТН!D:D,1,0)</f>
        <v>7</v>
      </c>
      <c r="G260">
        <v>1120</v>
      </c>
      <c r="H260">
        <v>160</v>
      </c>
      <c r="J260">
        <v>12181.5</v>
      </c>
      <c r="K260">
        <v>12181.5</v>
      </c>
      <c r="L260">
        <f t="shared" si="9"/>
        <v>4872.6000000000004</v>
      </c>
      <c r="M260" t="str">
        <f>VLOOKUP(H260,'Категории мощности'!A:B,2,0)</f>
        <v>КМ</v>
      </c>
      <c r="N260" t="str">
        <f>VLOOKUP(M260&amp;F260,СТН!A:B,2,0)</f>
        <v>КМ-1050-7.010</v>
      </c>
      <c r="O260">
        <f>VLOOKUP(N260,СТН!B:E,4,0)</f>
        <v>8020</v>
      </c>
      <c r="P260">
        <f t="shared" si="10"/>
        <v>3047.6</v>
      </c>
    </row>
    <row r="261" spans="1:16" x14ac:dyDescent="0.3">
      <c r="A261" t="s">
        <v>316</v>
      </c>
      <c r="B261" t="s">
        <v>43</v>
      </c>
      <c r="C261" t="s">
        <v>40</v>
      </c>
      <c r="D261" t="s">
        <v>304</v>
      </c>
      <c r="E261">
        <v>8</v>
      </c>
      <c r="F261">
        <f>VLOOKUP(E261,СТН!D:D,1,0)</f>
        <v>8</v>
      </c>
      <c r="G261">
        <v>1280</v>
      </c>
      <c r="H261">
        <v>160</v>
      </c>
      <c r="J261">
        <v>13233</v>
      </c>
      <c r="K261">
        <v>13233</v>
      </c>
      <c r="L261">
        <f t="shared" si="9"/>
        <v>5293.2000000000007</v>
      </c>
      <c r="M261" t="str">
        <f>VLOOKUP(H261,'Категории мощности'!A:B,2,0)</f>
        <v>КМ</v>
      </c>
      <c r="N261" t="str">
        <f>VLOOKUP(M261&amp;F261,СТН!A:B,2,0)</f>
        <v>КМ-1200-8.010</v>
      </c>
      <c r="O261">
        <f>VLOOKUP(N261,СТН!B:E,4,0)</f>
        <v>8870</v>
      </c>
      <c r="P261">
        <f t="shared" si="10"/>
        <v>3370.6</v>
      </c>
    </row>
    <row r="262" spans="1:16" x14ac:dyDescent="0.3">
      <c r="A262" t="s">
        <v>316</v>
      </c>
      <c r="B262" t="s">
        <v>43</v>
      </c>
      <c r="C262" t="s">
        <v>40</v>
      </c>
      <c r="D262" t="s">
        <v>303</v>
      </c>
      <c r="E262">
        <v>9</v>
      </c>
      <c r="F262">
        <f>VLOOKUP(E262,СТН!D:D,1,0)</f>
        <v>9</v>
      </c>
      <c r="G262">
        <v>1440</v>
      </c>
      <c r="H262">
        <v>160</v>
      </c>
      <c r="J262">
        <v>15336.5</v>
      </c>
      <c r="K262">
        <v>15336.5</v>
      </c>
      <c r="L262">
        <f t="shared" si="9"/>
        <v>6134.6</v>
      </c>
      <c r="M262" t="str">
        <f>VLOOKUP(H262,'Категории мощности'!A:B,2,0)</f>
        <v>КМ</v>
      </c>
      <c r="N262" t="str">
        <f>VLOOKUP(M262&amp;F262,СТН!A:B,2,0)</f>
        <v>КМ-1350-9.010</v>
      </c>
      <c r="O262">
        <f>VLOOKUP(N262,СТН!B:E,4,0)</f>
        <v>10055</v>
      </c>
      <c r="P262">
        <f t="shared" si="10"/>
        <v>3820.9</v>
      </c>
    </row>
    <row r="263" spans="1:16" x14ac:dyDescent="0.3">
      <c r="A263" t="s">
        <v>316</v>
      </c>
      <c r="B263" t="s">
        <v>43</v>
      </c>
      <c r="C263" t="s">
        <v>40</v>
      </c>
      <c r="D263" t="s">
        <v>302</v>
      </c>
      <c r="E263">
        <v>10</v>
      </c>
      <c r="F263">
        <f>VLOOKUP(E263,СТН!D:D,1,0)</f>
        <v>10</v>
      </c>
      <c r="G263">
        <v>1600</v>
      </c>
      <c r="H263">
        <v>160</v>
      </c>
      <c r="J263">
        <v>15686.5</v>
      </c>
      <c r="K263">
        <v>15686.5</v>
      </c>
      <c r="L263">
        <f t="shared" si="9"/>
        <v>6274.6</v>
      </c>
      <c r="M263" t="str">
        <f>VLOOKUP(H263,'Категории мощности'!A:B,2,0)</f>
        <v>КМ</v>
      </c>
      <c r="N263" t="str">
        <f>VLOOKUP(M263&amp;F263,СТН!A:B,2,0)</f>
        <v>КМ-1500-10.010</v>
      </c>
      <c r="O263">
        <f>VLOOKUP(N263,СТН!B:E,4,0)</f>
        <v>10500</v>
      </c>
      <c r="P263">
        <f t="shared" si="10"/>
        <v>3990</v>
      </c>
    </row>
    <row r="264" spans="1:16" x14ac:dyDescent="0.3">
      <c r="A264" t="s">
        <v>316</v>
      </c>
      <c r="B264" t="s">
        <v>43</v>
      </c>
      <c r="C264" t="s">
        <v>40</v>
      </c>
      <c r="D264" t="s">
        <v>301</v>
      </c>
      <c r="E264">
        <v>11</v>
      </c>
      <c r="F264" s="2">
        <f>VLOOKUP(E264,'Аналоги площади'!A:B,2,0)</f>
        <v>10</v>
      </c>
      <c r="G264">
        <v>1760</v>
      </c>
      <c r="H264">
        <v>160</v>
      </c>
      <c r="J264">
        <v>17702.5</v>
      </c>
      <c r="K264">
        <v>17702.5</v>
      </c>
      <c r="L264">
        <f t="shared" si="9"/>
        <v>7081</v>
      </c>
      <c r="M264" t="str">
        <f>VLOOKUP(H264,'Категории мощности'!A:B,2,0)</f>
        <v>КМ</v>
      </c>
      <c r="N264" t="str">
        <f>VLOOKUP(M264&amp;F264,СТН!A:B,2,0)</f>
        <v>КМ-1500-10.010</v>
      </c>
      <c r="O264">
        <f>VLOOKUP(N264,СТН!B:E,4,0)</f>
        <v>10500</v>
      </c>
      <c r="P264">
        <f t="shared" si="10"/>
        <v>3990</v>
      </c>
    </row>
    <row r="265" spans="1:16" x14ac:dyDescent="0.3">
      <c r="A265" t="s">
        <v>316</v>
      </c>
      <c r="B265" t="s">
        <v>43</v>
      </c>
      <c r="C265" t="s">
        <v>40</v>
      </c>
      <c r="D265" t="s">
        <v>300</v>
      </c>
      <c r="E265">
        <v>12</v>
      </c>
      <c r="F265">
        <f>VLOOKUP(E265,СТН!D:D,1,0)</f>
        <v>12</v>
      </c>
      <c r="G265">
        <v>1920</v>
      </c>
      <c r="H265">
        <v>160</v>
      </c>
      <c r="J265">
        <v>18228</v>
      </c>
      <c r="K265">
        <v>18228</v>
      </c>
      <c r="L265">
        <f t="shared" si="9"/>
        <v>7291.2000000000007</v>
      </c>
      <c r="M265" t="str">
        <f>VLOOKUP(H265,'Категории мощности'!A:B,2,0)</f>
        <v>КМ</v>
      </c>
      <c r="N265" t="str">
        <f>VLOOKUP(M265&amp;F265,СТН!A:B,2,0)</f>
        <v>КМ-1800-12.010</v>
      </c>
      <c r="O265">
        <f>VLOOKUP(N265,СТН!B:E,4,0)</f>
        <v>12210</v>
      </c>
      <c r="P265">
        <f t="shared" si="10"/>
        <v>4639.8</v>
      </c>
    </row>
    <row r="266" spans="1:16" x14ac:dyDescent="0.3">
      <c r="A266" t="s">
        <v>316</v>
      </c>
      <c r="B266" t="s">
        <v>43</v>
      </c>
      <c r="C266" t="s">
        <v>40</v>
      </c>
      <c r="D266" t="s">
        <v>299</v>
      </c>
      <c r="E266">
        <v>13</v>
      </c>
      <c r="F266" s="2">
        <f>VLOOKUP(E266,'Аналоги площади'!A:B,2,0)</f>
        <v>12</v>
      </c>
      <c r="G266">
        <v>2080</v>
      </c>
      <c r="H266">
        <v>160</v>
      </c>
      <c r="J266">
        <v>19279.5</v>
      </c>
      <c r="K266">
        <v>19279.5</v>
      </c>
      <c r="L266">
        <f t="shared" si="9"/>
        <v>7711.8</v>
      </c>
      <c r="M266" t="str">
        <f>VLOOKUP(H266,'Категории мощности'!A:B,2,0)</f>
        <v>КМ</v>
      </c>
      <c r="N266" t="str">
        <f>VLOOKUP(M266&amp;F266,СТН!A:B,2,0)</f>
        <v>КМ-1800-12.010</v>
      </c>
      <c r="O266">
        <f>VLOOKUP(N266,СТН!B:E,4,0)</f>
        <v>12210</v>
      </c>
      <c r="P266">
        <f t="shared" si="10"/>
        <v>4639.8</v>
      </c>
    </row>
    <row r="267" spans="1:16" x14ac:dyDescent="0.3">
      <c r="A267" t="s">
        <v>335</v>
      </c>
      <c r="B267" t="s">
        <v>43</v>
      </c>
      <c r="C267" t="s">
        <v>41</v>
      </c>
      <c r="D267" t="s">
        <v>334</v>
      </c>
      <c r="E267">
        <v>0.5</v>
      </c>
      <c r="F267">
        <f>VLOOKUP(E267,СТН!D:D,1,0)</f>
        <v>0.5</v>
      </c>
      <c r="G267">
        <v>75</v>
      </c>
      <c r="H267">
        <v>150</v>
      </c>
      <c r="J267">
        <v>2182</v>
      </c>
      <c r="K267">
        <v>2182</v>
      </c>
      <c r="L267">
        <f t="shared" si="9"/>
        <v>872.80000000000007</v>
      </c>
      <c r="M267" t="str">
        <f>VLOOKUP(H267,'Категории мощности'!A:B,2,0)</f>
        <v>КМ</v>
      </c>
      <c r="N267" t="str">
        <f>VLOOKUP(M267&amp;F267,СТН!A:B,2,0)</f>
        <v>КМ-75-0,5.010</v>
      </c>
      <c r="O267">
        <f>VLOOKUP(N267,СТН!B:E,4,0)</f>
        <v>1945</v>
      </c>
      <c r="P267">
        <f t="shared" si="10"/>
        <v>739.1</v>
      </c>
    </row>
    <row r="268" spans="1:16" x14ac:dyDescent="0.3">
      <c r="A268" t="s">
        <v>335</v>
      </c>
      <c r="B268" t="s">
        <v>43</v>
      </c>
      <c r="C268" t="s">
        <v>41</v>
      </c>
      <c r="D268" t="s">
        <v>333</v>
      </c>
      <c r="E268">
        <v>1</v>
      </c>
      <c r="F268">
        <f>VLOOKUP(E268,СТН!D:D,1,0)</f>
        <v>1</v>
      </c>
      <c r="G268">
        <v>150</v>
      </c>
      <c r="H268">
        <v>150</v>
      </c>
      <c r="J268">
        <v>2526</v>
      </c>
      <c r="K268">
        <v>2526</v>
      </c>
      <c r="L268">
        <f t="shared" si="9"/>
        <v>1010.4000000000001</v>
      </c>
      <c r="M268" t="str">
        <f>VLOOKUP(H268,'Категории мощности'!A:B,2,0)</f>
        <v>КМ</v>
      </c>
      <c r="N268" t="str">
        <f>VLOOKUP(M268&amp;F268,СТН!A:B,2,0)</f>
        <v>КМ-150-1.010</v>
      </c>
      <c r="O268">
        <f>VLOOKUP(N268,СТН!B:E,4,0)</f>
        <v>2260</v>
      </c>
      <c r="P268">
        <f t="shared" si="10"/>
        <v>858.8</v>
      </c>
    </row>
    <row r="269" spans="1:16" x14ac:dyDescent="0.3">
      <c r="A269" t="s">
        <v>335</v>
      </c>
      <c r="B269" t="s">
        <v>43</v>
      </c>
      <c r="C269" t="s">
        <v>41</v>
      </c>
      <c r="D269" t="s">
        <v>332</v>
      </c>
      <c r="E269">
        <v>1.5</v>
      </c>
      <c r="F269">
        <f>VLOOKUP(E269,СТН!D:D,1,0)</f>
        <v>1.5</v>
      </c>
      <c r="G269">
        <v>225</v>
      </c>
      <c r="H269">
        <v>150</v>
      </c>
      <c r="J269">
        <v>3151.5</v>
      </c>
      <c r="K269">
        <v>3151.5</v>
      </c>
      <c r="L269">
        <f t="shared" si="9"/>
        <v>1260.6000000000001</v>
      </c>
      <c r="M269" t="str">
        <f>VLOOKUP(H269,'Категории мощности'!A:B,2,0)</f>
        <v>КМ</v>
      </c>
      <c r="N269" t="str">
        <f>VLOOKUP(M269&amp;F269,СТН!A:B,2,0)</f>
        <v>КМ-225-1,5.010</v>
      </c>
      <c r="O269">
        <f>VLOOKUP(N269,СТН!B:E,4,0)</f>
        <v>2800</v>
      </c>
      <c r="P269">
        <f t="shared" si="10"/>
        <v>1064</v>
      </c>
    </row>
    <row r="270" spans="1:16" x14ac:dyDescent="0.3">
      <c r="A270" t="s">
        <v>335</v>
      </c>
      <c r="B270" t="s">
        <v>43</v>
      </c>
      <c r="C270" t="s">
        <v>41</v>
      </c>
      <c r="D270" t="s">
        <v>331</v>
      </c>
      <c r="E270">
        <v>2</v>
      </c>
      <c r="F270">
        <f>VLOOKUP(E270,СТН!D:D,1,0)</f>
        <v>2</v>
      </c>
      <c r="G270">
        <v>300</v>
      </c>
      <c r="H270">
        <v>150</v>
      </c>
      <c r="J270">
        <v>3853</v>
      </c>
      <c r="K270">
        <v>3853</v>
      </c>
      <c r="L270">
        <f t="shared" si="9"/>
        <v>1541.2</v>
      </c>
      <c r="M270" t="str">
        <f>VLOOKUP(H270,'Категории мощности'!A:B,2,0)</f>
        <v>КМ</v>
      </c>
      <c r="N270" t="str">
        <f>VLOOKUP(M270&amp;F270,СТН!A:B,2,0)</f>
        <v>КМ-300-2.010</v>
      </c>
      <c r="O270">
        <f>VLOOKUP(N270,СТН!B:E,4,0)</f>
        <v>3380</v>
      </c>
      <c r="P270">
        <f t="shared" si="10"/>
        <v>1284.4000000000001</v>
      </c>
    </row>
    <row r="271" spans="1:16" x14ac:dyDescent="0.3">
      <c r="A271" t="s">
        <v>335</v>
      </c>
      <c r="B271" t="s">
        <v>43</v>
      </c>
      <c r="C271" t="s">
        <v>41</v>
      </c>
      <c r="D271" t="s">
        <v>330</v>
      </c>
      <c r="E271">
        <v>2.5</v>
      </c>
      <c r="F271">
        <f>VLOOKUP(E271,СТН!D:D,1,0)</f>
        <v>2.5</v>
      </c>
      <c r="G271">
        <v>375</v>
      </c>
      <c r="H271">
        <v>150</v>
      </c>
      <c r="J271">
        <v>4414</v>
      </c>
      <c r="K271">
        <v>4414</v>
      </c>
      <c r="L271">
        <f t="shared" si="9"/>
        <v>1765.6000000000001</v>
      </c>
      <c r="M271" t="str">
        <f>VLOOKUP(H271,'Категории мощности'!A:B,2,0)</f>
        <v>КМ</v>
      </c>
      <c r="N271" t="str">
        <f>VLOOKUP(M271&amp;F271,СТН!A:B,2,0)</f>
        <v>КМ-375-2,5.010</v>
      </c>
      <c r="O271">
        <f>VLOOKUP(N271,СТН!B:E,4,0)</f>
        <v>3890</v>
      </c>
      <c r="P271">
        <f t="shared" si="10"/>
        <v>1478.2</v>
      </c>
    </row>
    <row r="272" spans="1:16" x14ac:dyDescent="0.3">
      <c r="A272" t="s">
        <v>335</v>
      </c>
      <c r="B272" t="s">
        <v>43</v>
      </c>
      <c r="C272" t="s">
        <v>41</v>
      </c>
      <c r="D272" t="s">
        <v>329</v>
      </c>
      <c r="E272">
        <v>3</v>
      </c>
      <c r="F272">
        <f>VLOOKUP(E272,СТН!D:D,1,0)</f>
        <v>3</v>
      </c>
      <c r="G272">
        <v>450</v>
      </c>
      <c r="H272">
        <v>150</v>
      </c>
      <c r="J272">
        <v>4963</v>
      </c>
      <c r="K272">
        <v>4963</v>
      </c>
      <c r="L272">
        <f t="shared" si="9"/>
        <v>1985.2</v>
      </c>
      <c r="M272" t="str">
        <f>VLOOKUP(H272,'Категории мощности'!A:B,2,0)</f>
        <v>КМ</v>
      </c>
      <c r="N272" t="str">
        <f>VLOOKUP(M272&amp;F272,СТН!A:B,2,0)</f>
        <v>КМ-450-3.010</v>
      </c>
      <c r="O272">
        <f>VLOOKUP(N272,СТН!B:E,4,0)</f>
        <v>4540</v>
      </c>
      <c r="P272">
        <f t="shared" si="10"/>
        <v>1725.2</v>
      </c>
    </row>
    <row r="273" spans="1:16" x14ac:dyDescent="0.3">
      <c r="A273" t="s">
        <v>335</v>
      </c>
      <c r="B273" t="s">
        <v>43</v>
      </c>
      <c r="C273" t="s">
        <v>41</v>
      </c>
      <c r="D273" t="s">
        <v>328</v>
      </c>
      <c r="E273">
        <v>3.5</v>
      </c>
      <c r="F273">
        <f>VLOOKUP(E273,СТН!D:D,1,0)</f>
        <v>3.5</v>
      </c>
      <c r="G273">
        <v>525</v>
      </c>
      <c r="H273">
        <v>150</v>
      </c>
      <c r="J273">
        <v>5550</v>
      </c>
      <c r="K273">
        <v>5550</v>
      </c>
      <c r="L273">
        <f t="shared" si="9"/>
        <v>2220</v>
      </c>
      <c r="M273" t="str">
        <f>VLOOKUP(H273,'Категории мощности'!A:B,2,0)</f>
        <v>КМ</v>
      </c>
      <c r="N273" t="str">
        <f>VLOOKUP(M273&amp;F273,СТН!A:B,2,0)</f>
        <v>КМ-525-3,5.010</v>
      </c>
      <c r="O273">
        <f>VLOOKUP(N273,СТН!B:E,4,0)</f>
        <v>5175</v>
      </c>
      <c r="P273">
        <f t="shared" si="10"/>
        <v>1966.5</v>
      </c>
    </row>
    <row r="274" spans="1:16" x14ac:dyDescent="0.3">
      <c r="A274" t="s">
        <v>335</v>
      </c>
      <c r="B274" t="s">
        <v>43</v>
      </c>
      <c r="C274" t="s">
        <v>41</v>
      </c>
      <c r="D274" t="s">
        <v>327</v>
      </c>
      <c r="E274">
        <v>4</v>
      </c>
      <c r="F274">
        <f>VLOOKUP(E274,СТН!D:D,1,0)</f>
        <v>4</v>
      </c>
      <c r="G274">
        <v>600</v>
      </c>
      <c r="H274">
        <v>150</v>
      </c>
      <c r="J274">
        <v>6289.5</v>
      </c>
      <c r="K274">
        <v>6289.5</v>
      </c>
      <c r="L274">
        <f t="shared" si="9"/>
        <v>2515.8000000000002</v>
      </c>
      <c r="M274" t="str">
        <f>VLOOKUP(H274,'Категории мощности'!A:B,2,0)</f>
        <v>КМ</v>
      </c>
      <c r="N274" t="str">
        <f>VLOOKUP(M274&amp;F274,СТН!A:B,2,0)</f>
        <v>КМ-600-4.010</v>
      </c>
      <c r="O274">
        <f>VLOOKUP(N274,СТН!B:E,4,0)</f>
        <v>5495</v>
      </c>
      <c r="P274">
        <f t="shared" si="10"/>
        <v>2088.1</v>
      </c>
    </row>
    <row r="275" spans="1:16" x14ac:dyDescent="0.3">
      <c r="A275" t="s">
        <v>335</v>
      </c>
      <c r="B275" t="s">
        <v>43</v>
      </c>
      <c r="C275" t="s">
        <v>41</v>
      </c>
      <c r="D275" t="s">
        <v>326</v>
      </c>
      <c r="E275">
        <v>5</v>
      </c>
      <c r="F275">
        <f>VLOOKUP(E275,СТН!D:D,1,0)</f>
        <v>5</v>
      </c>
      <c r="G275">
        <v>750</v>
      </c>
      <c r="H275">
        <v>150</v>
      </c>
      <c r="J275">
        <v>7649.5</v>
      </c>
      <c r="K275">
        <v>7649.5</v>
      </c>
      <c r="L275">
        <f t="shared" si="9"/>
        <v>3059.8</v>
      </c>
      <c r="M275" t="str">
        <f>VLOOKUP(H275,'Категории мощности'!A:B,2,0)</f>
        <v>КМ</v>
      </c>
      <c r="N275" t="str">
        <f>VLOOKUP(M275&amp;F275,СТН!A:B,2,0)</f>
        <v>КМ-750-5.010</v>
      </c>
      <c r="O275">
        <f>VLOOKUP(N275,СТН!B:E,4,0)</f>
        <v>6740</v>
      </c>
      <c r="P275">
        <f t="shared" si="10"/>
        <v>2561.1999999999998</v>
      </c>
    </row>
    <row r="276" spans="1:16" x14ac:dyDescent="0.3">
      <c r="A276" t="s">
        <v>335</v>
      </c>
      <c r="B276" t="s">
        <v>43</v>
      </c>
      <c r="C276" t="s">
        <v>41</v>
      </c>
      <c r="D276" t="s">
        <v>325</v>
      </c>
      <c r="E276">
        <v>6</v>
      </c>
      <c r="F276">
        <f>VLOOKUP(E276,СТН!D:D,1,0)</f>
        <v>6</v>
      </c>
      <c r="G276">
        <v>900</v>
      </c>
      <c r="H276">
        <v>150</v>
      </c>
      <c r="J276">
        <v>8763.5</v>
      </c>
      <c r="K276">
        <v>8763.5</v>
      </c>
      <c r="L276">
        <f t="shared" si="9"/>
        <v>3505.4</v>
      </c>
      <c r="M276" t="str">
        <f>VLOOKUP(H276,'Категории мощности'!A:B,2,0)</f>
        <v>КМ</v>
      </c>
      <c r="N276" t="str">
        <f>VLOOKUP(M276&amp;F276,СТН!A:B,2,0)</f>
        <v>КМ-900-6.010</v>
      </c>
      <c r="O276">
        <f>VLOOKUP(N276,СТН!B:E,4,0)</f>
        <v>7365</v>
      </c>
      <c r="P276">
        <f t="shared" si="10"/>
        <v>2798.7</v>
      </c>
    </row>
    <row r="277" spans="1:16" x14ac:dyDescent="0.3">
      <c r="A277" t="s">
        <v>335</v>
      </c>
      <c r="B277" t="s">
        <v>43</v>
      </c>
      <c r="C277" t="s">
        <v>41</v>
      </c>
      <c r="D277" t="s">
        <v>324</v>
      </c>
      <c r="E277">
        <v>7</v>
      </c>
      <c r="F277">
        <f>VLOOKUP(E277,СТН!D:D,1,0)</f>
        <v>7</v>
      </c>
      <c r="G277">
        <v>1050</v>
      </c>
      <c r="H277">
        <v>150</v>
      </c>
      <c r="J277">
        <v>9752.5</v>
      </c>
      <c r="K277">
        <v>9752.5</v>
      </c>
      <c r="L277">
        <f t="shared" si="9"/>
        <v>3901</v>
      </c>
      <c r="M277" t="str">
        <f>VLOOKUP(H277,'Категории мощности'!A:B,2,0)</f>
        <v>КМ</v>
      </c>
      <c r="N277" t="str">
        <f>VLOOKUP(M277&amp;F277,СТН!A:B,2,0)</f>
        <v>КМ-1050-7.010</v>
      </c>
      <c r="O277">
        <f>VLOOKUP(N277,СТН!B:E,4,0)</f>
        <v>8020</v>
      </c>
      <c r="P277">
        <f t="shared" si="10"/>
        <v>3047.6</v>
      </c>
    </row>
    <row r="278" spans="1:16" x14ac:dyDescent="0.3">
      <c r="A278" t="s">
        <v>335</v>
      </c>
      <c r="B278" t="s">
        <v>43</v>
      </c>
      <c r="C278" t="s">
        <v>41</v>
      </c>
      <c r="D278" t="s">
        <v>323</v>
      </c>
      <c r="E278">
        <v>8</v>
      </c>
      <c r="F278">
        <f>VLOOKUP(E278,СТН!D:D,1,0)</f>
        <v>8</v>
      </c>
      <c r="G278">
        <v>1200</v>
      </c>
      <c r="H278">
        <v>150</v>
      </c>
      <c r="J278">
        <v>10716.5</v>
      </c>
      <c r="K278">
        <v>10716.5</v>
      </c>
      <c r="L278">
        <f t="shared" si="9"/>
        <v>4286.6000000000004</v>
      </c>
      <c r="M278" t="str">
        <f>VLOOKUP(H278,'Категории мощности'!A:B,2,0)</f>
        <v>КМ</v>
      </c>
      <c r="N278" t="str">
        <f>VLOOKUP(M278&amp;F278,СТН!A:B,2,0)</f>
        <v>КМ-1200-8.010</v>
      </c>
      <c r="O278">
        <f>VLOOKUP(N278,СТН!B:E,4,0)</f>
        <v>8870</v>
      </c>
      <c r="P278">
        <f t="shared" si="10"/>
        <v>3370.6</v>
      </c>
    </row>
    <row r="279" spans="1:16" x14ac:dyDescent="0.3">
      <c r="A279" t="s">
        <v>335</v>
      </c>
      <c r="B279" t="s">
        <v>43</v>
      </c>
      <c r="C279" t="s">
        <v>41</v>
      </c>
      <c r="D279" t="s">
        <v>322</v>
      </c>
      <c r="E279">
        <v>9</v>
      </c>
      <c r="F279">
        <f>VLOOKUP(E279,СТН!D:D,1,0)</f>
        <v>9</v>
      </c>
      <c r="G279">
        <v>1350</v>
      </c>
      <c r="H279">
        <v>150</v>
      </c>
      <c r="J279">
        <v>12419</v>
      </c>
      <c r="K279">
        <v>12419</v>
      </c>
      <c r="L279">
        <f t="shared" si="9"/>
        <v>4967.6000000000004</v>
      </c>
      <c r="M279" t="str">
        <f>VLOOKUP(H279,'Категории мощности'!A:B,2,0)</f>
        <v>КМ</v>
      </c>
      <c r="N279" t="str">
        <f>VLOOKUP(M279&amp;F279,СТН!A:B,2,0)</f>
        <v>КМ-1350-9.010</v>
      </c>
      <c r="O279">
        <f>VLOOKUP(N279,СТН!B:E,4,0)</f>
        <v>10055</v>
      </c>
      <c r="P279">
        <f t="shared" si="10"/>
        <v>3820.9</v>
      </c>
    </row>
    <row r="280" spans="1:16" x14ac:dyDescent="0.3">
      <c r="A280" t="s">
        <v>335</v>
      </c>
      <c r="B280" t="s">
        <v>43</v>
      </c>
      <c r="C280" t="s">
        <v>41</v>
      </c>
      <c r="D280" t="s">
        <v>321</v>
      </c>
      <c r="E280">
        <v>10</v>
      </c>
      <c r="F280">
        <f>VLOOKUP(E280,СТН!D:D,1,0)</f>
        <v>10</v>
      </c>
      <c r="G280">
        <v>1500</v>
      </c>
      <c r="H280">
        <v>150</v>
      </c>
      <c r="J280">
        <v>12707</v>
      </c>
      <c r="K280">
        <v>12707</v>
      </c>
      <c r="L280">
        <f t="shared" si="9"/>
        <v>5082.8</v>
      </c>
      <c r="M280" t="str">
        <f>VLOOKUP(H280,'Категории мощности'!A:B,2,0)</f>
        <v>КМ</v>
      </c>
      <c r="N280" t="str">
        <f>VLOOKUP(M280&amp;F280,СТН!A:B,2,0)</f>
        <v>КМ-1500-10.010</v>
      </c>
      <c r="O280">
        <f>VLOOKUP(N280,СТН!B:E,4,0)</f>
        <v>10500</v>
      </c>
      <c r="P280">
        <f t="shared" si="10"/>
        <v>3990</v>
      </c>
    </row>
    <row r="281" spans="1:16" x14ac:dyDescent="0.3">
      <c r="A281" t="s">
        <v>335</v>
      </c>
      <c r="B281" t="s">
        <v>43</v>
      </c>
      <c r="C281" t="s">
        <v>41</v>
      </c>
      <c r="D281" t="s">
        <v>320</v>
      </c>
      <c r="E281">
        <v>11</v>
      </c>
      <c r="F281" s="2">
        <f>VLOOKUP(E281,'Аналоги площади'!A:B,2,0)</f>
        <v>10</v>
      </c>
      <c r="G281">
        <v>1650</v>
      </c>
      <c r="H281">
        <v>150</v>
      </c>
      <c r="J281">
        <v>14347</v>
      </c>
      <c r="K281">
        <v>14347</v>
      </c>
      <c r="L281">
        <f t="shared" si="9"/>
        <v>5738.8</v>
      </c>
      <c r="M281" t="str">
        <f>VLOOKUP(H281,'Категории мощности'!A:B,2,0)</f>
        <v>КМ</v>
      </c>
      <c r="N281" t="str">
        <f>VLOOKUP(M281&amp;F281,СТН!A:B,2,0)</f>
        <v>КМ-1500-10.010</v>
      </c>
      <c r="O281">
        <f>VLOOKUP(N281,СТН!B:E,4,0)</f>
        <v>10500</v>
      </c>
      <c r="P281">
        <f t="shared" si="10"/>
        <v>3990</v>
      </c>
    </row>
    <row r="282" spans="1:16" x14ac:dyDescent="0.3">
      <c r="A282" t="s">
        <v>335</v>
      </c>
      <c r="B282" t="s">
        <v>43</v>
      </c>
      <c r="C282" t="s">
        <v>41</v>
      </c>
      <c r="D282" t="s">
        <v>319</v>
      </c>
      <c r="E282">
        <v>12</v>
      </c>
      <c r="F282">
        <f>VLOOKUP(E282,СТН!D:D,1,0)</f>
        <v>12</v>
      </c>
      <c r="G282">
        <v>1800</v>
      </c>
      <c r="H282">
        <v>150</v>
      </c>
      <c r="J282">
        <v>14760.5</v>
      </c>
      <c r="K282">
        <v>14760.5</v>
      </c>
      <c r="L282">
        <f t="shared" si="9"/>
        <v>5904.2000000000007</v>
      </c>
      <c r="M282" t="str">
        <f>VLOOKUP(H282,'Категории мощности'!A:B,2,0)</f>
        <v>КМ</v>
      </c>
      <c r="N282" t="str">
        <f>VLOOKUP(M282&amp;F282,СТН!A:B,2,0)</f>
        <v>КМ-1800-12.010</v>
      </c>
      <c r="O282">
        <f>VLOOKUP(N282,СТН!B:E,4,0)</f>
        <v>12210</v>
      </c>
      <c r="P282">
        <f t="shared" si="10"/>
        <v>4639.8</v>
      </c>
    </row>
    <row r="283" spans="1:16" x14ac:dyDescent="0.3">
      <c r="A283" t="s">
        <v>335</v>
      </c>
      <c r="B283" t="s">
        <v>43</v>
      </c>
      <c r="C283" t="s">
        <v>41</v>
      </c>
      <c r="D283" t="s">
        <v>318</v>
      </c>
      <c r="E283">
        <v>13</v>
      </c>
      <c r="F283" s="2">
        <f>VLOOKUP(E283,'Аналоги площади'!A:B,2,0)</f>
        <v>12</v>
      </c>
      <c r="G283">
        <v>1950</v>
      </c>
      <c r="H283">
        <v>150</v>
      </c>
      <c r="J283">
        <v>15624</v>
      </c>
      <c r="K283">
        <v>15624</v>
      </c>
      <c r="L283">
        <f t="shared" si="9"/>
        <v>6249.6</v>
      </c>
      <c r="M283" t="str">
        <f>VLOOKUP(H283,'Категории мощности'!A:B,2,0)</f>
        <v>КМ</v>
      </c>
      <c r="N283" t="str">
        <f>VLOOKUP(M283&amp;F283,СТН!A:B,2,0)</f>
        <v>КМ-1800-12.010</v>
      </c>
      <c r="O283">
        <f>VLOOKUP(N283,СТН!B:E,4,0)</f>
        <v>12210</v>
      </c>
      <c r="P283">
        <f t="shared" si="10"/>
        <v>4639.8</v>
      </c>
    </row>
    <row r="284" spans="1:16" x14ac:dyDescent="0.3">
      <c r="A284" t="s">
        <v>335</v>
      </c>
      <c r="B284" t="s">
        <v>43</v>
      </c>
      <c r="C284" t="s">
        <v>41</v>
      </c>
      <c r="D284" t="s">
        <v>317</v>
      </c>
      <c r="E284">
        <v>15</v>
      </c>
      <c r="F284" s="2">
        <f>VLOOKUP(E284,'Аналоги площади'!A:B,2,0)</f>
        <v>14</v>
      </c>
      <c r="G284">
        <v>2250</v>
      </c>
      <c r="H284">
        <v>150</v>
      </c>
      <c r="J284">
        <v>17894.5</v>
      </c>
      <c r="K284">
        <v>17894.5</v>
      </c>
      <c r="L284">
        <f t="shared" si="9"/>
        <v>7157.8</v>
      </c>
      <c r="M284" t="str">
        <f>VLOOKUP(H284,'Категории мощности'!A:B,2,0)</f>
        <v>КМ</v>
      </c>
      <c r="N284" t="str">
        <f>VLOOKUP(M284&amp;F284,СТН!A:B,2,0)</f>
        <v>КМ-2100-14.010</v>
      </c>
      <c r="O284">
        <f>VLOOKUP(N284,СТН!B:E,4,0)</f>
        <v>14635</v>
      </c>
      <c r="P284">
        <f t="shared" si="10"/>
        <v>5561.3</v>
      </c>
    </row>
    <row r="285" spans="1:16" x14ac:dyDescent="0.3">
      <c r="A285" t="s">
        <v>352</v>
      </c>
      <c r="B285" t="s">
        <v>43</v>
      </c>
      <c r="C285" t="s">
        <v>42</v>
      </c>
      <c r="D285" s="9" t="s">
        <v>350</v>
      </c>
      <c r="E285">
        <v>1</v>
      </c>
      <c r="F285">
        <f>VLOOKUP(E285,СТН!D:D,1,0)</f>
        <v>1</v>
      </c>
      <c r="G285">
        <f t="shared" ref="G285:G300" si="11">H285*E285</f>
        <v>180</v>
      </c>
      <c r="H285">
        <v>180</v>
      </c>
      <c r="J285" s="9">
        <v>5002.5</v>
      </c>
      <c r="K285" s="9">
        <v>5002.5</v>
      </c>
      <c r="L285">
        <f t="shared" si="9"/>
        <v>2001</v>
      </c>
      <c r="M285" t="str">
        <f>VLOOKUP(H285,'Категории мощности'!A:B,2,0)</f>
        <v>КМ Plus</v>
      </c>
      <c r="N285" t="str">
        <f>VLOOKUP(M285&amp;F285,СТН!A:B,2,0)</f>
        <v>КМ plus-200-1.010</v>
      </c>
      <c r="O285">
        <f>VLOOKUP(N285,СТН!B:E,4,0)</f>
        <v>7812</v>
      </c>
      <c r="P285">
        <f t="shared" si="10"/>
        <v>2968.56</v>
      </c>
    </row>
    <row r="286" spans="1:16" x14ac:dyDescent="0.3">
      <c r="A286" t="s">
        <v>352</v>
      </c>
      <c r="B286" t="s">
        <v>43</v>
      </c>
      <c r="C286" t="s">
        <v>42</v>
      </c>
      <c r="D286" s="9" t="s">
        <v>349</v>
      </c>
      <c r="E286">
        <v>1.5</v>
      </c>
      <c r="F286">
        <f>VLOOKUP(E286,СТН!D:D,1,0)</f>
        <v>1.5</v>
      </c>
      <c r="G286">
        <f t="shared" si="11"/>
        <v>270</v>
      </c>
      <c r="H286">
        <v>180</v>
      </c>
      <c r="J286" s="9">
        <v>5860.5</v>
      </c>
      <c r="K286" s="9">
        <v>5860.5</v>
      </c>
      <c r="L286">
        <f t="shared" si="9"/>
        <v>2344.2000000000003</v>
      </c>
      <c r="M286" t="str">
        <f>VLOOKUP(H286,'Категории мощности'!A:B,2,0)</f>
        <v>КМ Plus</v>
      </c>
      <c r="N286" t="str">
        <f>VLOOKUP(M286&amp;F286,СТН!A:B,2,0)</f>
        <v>КМ plus-300-1,5.010</v>
      </c>
      <c r="O286">
        <f>VLOOKUP(N286,СТН!B:E,4,0)</f>
        <v>8620.7999999999993</v>
      </c>
      <c r="P286">
        <f t="shared" si="10"/>
        <v>3275.9039999999995</v>
      </c>
    </row>
    <row r="287" spans="1:16" x14ac:dyDescent="0.3">
      <c r="A287" t="s">
        <v>352</v>
      </c>
      <c r="B287" t="s">
        <v>43</v>
      </c>
      <c r="C287" t="s">
        <v>42</v>
      </c>
      <c r="D287" s="9" t="s">
        <v>348</v>
      </c>
      <c r="E287">
        <v>2</v>
      </c>
      <c r="F287">
        <f>VLOOKUP(E287,СТН!D:D,1,0)</f>
        <v>2</v>
      </c>
      <c r="G287">
        <f t="shared" si="11"/>
        <v>360</v>
      </c>
      <c r="H287">
        <v>180</v>
      </c>
      <c r="J287" s="9">
        <v>6783</v>
      </c>
      <c r="K287" s="9">
        <v>6783</v>
      </c>
      <c r="L287">
        <f t="shared" si="9"/>
        <v>2713.2000000000003</v>
      </c>
      <c r="M287" t="str">
        <f>VLOOKUP(H287,'Категории мощности'!A:B,2,0)</f>
        <v>КМ Plus</v>
      </c>
      <c r="N287" t="str">
        <f>VLOOKUP(M287&amp;F287,СТН!A:B,2,0)</f>
        <v>КМ plus-400-2.010</v>
      </c>
      <c r="O287">
        <f>VLOOKUP(N287,СТН!B:E,4,0)</f>
        <v>10375.200000000001</v>
      </c>
      <c r="P287">
        <f t="shared" si="10"/>
        <v>3942.5760000000005</v>
      </c>
    </row>
    <row r="288" spans="1:16" x14ac:dyDescent="0.3">
      <c r="A288" t="s">
        <v>352</v>
      </c>
      <c r="B288" t="s">
        <v>43</v>
      </c>
      <c r="C288" t="s">
        <v>42</v>
      </c>
      <c r="D288" s="9" t="s">
        <v>347</v>
      </c>
      <c r="E288">
        <v>2.5</v>
      </c>
      <c r="F288">
        <f>VLOOKUP(E288,СТН!D:D,1,0)</f>
        <v>2.5</v>
      </c>
      <c r="G288">
        <f t="shared" si="11"/>
        <v>450</v>
      </c>
      <c r="H288">
        <v>180</v>
      </c>
      <c r="J288" s="9">
        <v>7770.5</v>
      </c>
      <c r="K288" s="9">
        <v>7770.5</v>
      </c>
      <c r="L288">
        <f t="shared" si="9"/>
        <v>3108.2000000000003</v>
      </c>
      <c r="M288" t="str">
        <f>VLOOKUP(H288,'Категории мощности'!A:B,2,0)</f>
        <v>КМ Plus</v>
      </c>
      <c r="N288" t="str">
        <f>VLOOKUP(M288&amp;F288,СТН!A:B,2,0)</f>
        <v>КМ plus-500-2,5.010</v>
      </c>
      <c r="O288">
        <f>VLOOKUP(N288,СТН!B:E,4,0)</f>
        <v>11635.2</v>
      </c>
      <c r="P288">
        <f t="shared" si="10"/>
        <v>4421.3760000000002</v>
      </c>
    </row>
    <row r="289" spans="1:16" x14ac:dyDescent="0.3">
      <c r="A289" t="s">
        <v>352</v>
      </c>
      <c r="B289" t="s">
        <v>43</v>
      </c>
      <c r="C289" t="s">
        <v>42</v>
      </c>
      <c r="D289" s="9" t="s">
        <v>346</v>
      </c>
      <c r="E289">
        <v>3</v>
      </c>
      <c r="F289">
        <f>VLOOKUP(E289,СТН!D:D,1,0)</f>
        <v>3</v>
      </c>
      <c r="G289">
        <f t="shared" si="11"/>
        <v>540</v>
      </c>
      <c r="H289">
        <v>180</v>
      </c>
      <c r="J289" s="9">
        <v>8628</v>
      </c>
      <c r="K289" s="9">
        <v>8628</v>
      </c>
      <c r="L289">
        <f t="shared" si="9"/>
        <v>3451.2000000000003</v>
      </c>
      <c r="M289" t="str">
        <f>VLOOKUP(H289,'Категории мощности'!A:B,2,0)</f>
        <v>КМ Plus</v>
      </c>
      <c r="N289" t="str">
        <f>VLOOKUP(M289&amp;F289,СТН!A:B,2,0)</f>
        <v>КМ plus-600-3.010</v>
      </c>
      <c r="O289">
        <f>VLOOKUP(N289,СТН!B:E,4,0)</f>
        <v>12931.2</v>
      </c>
      <c r="P289">
        <f t="shared" si="10"/>
        <v>4913.8560000000007</v>
      </c>
    </row>
    <row r="290" spans="1:16" x14ac:dyDescent="0.3">
      <c r="A290" t="s">
        <v>352</v>
      </c>
      <c r="B290" t="s">
        <v>43</v>
      </c>
      <c r="C290" t="s">
        <v>42</v>
      </c>
      <c r="D290" s="9" t="s">
        <v>345</v>
      </c>
      <c r="E290">
        <v>3.5</v>
      </c>
      <c r="F290">
        <f>VLOOKUP(E290,СТН!D:D,1,0)</f>
        <v>3.5</v>
      </c>
      <c r="G290">
        <f t="shared" si="11"/>
        <v>630</v>
      </c>
      <c r="H290">
        <v>180</v>
      </c>
      <c r="J290" s="9">
        <v>9641.5</v>
      </c>
      <c r="K290" s="9">
        <v>9641.5</v>
      </c>
      <c r="L290">
        <f t="shared" si="9"/>
        <v>3856.6000000000004</v>
      </c>
      <c r="M290" t="str">
        <f>VLOOKUP(H290,'Категории мощности'!A:B,2,0)</f>
        <v>КМ Plus</v>
      </c>
      <c r="N290" t="str">
        <f>VLOOKUP(M290&amp;F290,СТН!A:B,2,0)</f>
        <v>КМ plus-700-3,5.010</v>
      </c>
      <c r="O290">
        <f>VLOOKUP(N290,СТН!B:E,4,0)</f>
        <v>14228.4</v>
      </c>
      <c r="P290">
        <f t="shared" si="10"/>
        <v>5406.7920000000004</v>
      </c>
    </row>
    <row r="291" spans="1:16" x14ac:dyDescent="0.3">
      <c r="A291" t="s">
        <v>352</v>
      </c>
      <c r="B291" t="s">
        <v>43</v>
      </c>
      <c r="C291" t="s">
        <v>42</v>
      </c>
      <c r="D291" s="9" t="s">
        <v>344</v>
      </c>
      <c r="E291">
        <v>4</v>
      </c>
      <c r="F291">
        <f>VLOOKUP(E291,СТН!D:D,1,0)</f>
        <v>4</v>
      </c>
      <c r="G291">
        <f t="shared" si="11"/>
        <v>720</v>
      </c>
      <c r="H291">
        <v>180</v>
      </c>
      <c r="J291" s="9">
        <v>10278.5</v>
      </c>
      <c r="K291" s="9">
        <v>10278.5</v>
      </c>
      <c r="L291">
        <f t="shared" si="9"/>
        <v>4111.4000000000005</v>
      </c>
      <c r="M291" t="str">
        <f>VLOOKUP(H291,'Категории мощности'!A:B,2,0)</f>
        <v>КМ Plus</v>
      </c>
      <c r="N291" t="str">
        <f>VLOOKUP(M291&amp;F291,СТН!A:B,2,0)</f>
        <v>КМ plus-800-4.010</v>
      </c>
      <c r="O291">
        <f>VLOOKUP(N291,СТН!B:E,4,0)</f>
        <v>15626.4</v>
      </c>
      <c r="P291">
        <f t="shared" si="10"/>
        <v>5938.0320000000002</v>
      </c>
    </row>
    <row r="292" spans="1:16" x14ac:dyDescent="0.3">
      <c r="A292" t="s">
        <v>352</v>
      </c>
      <c r="B292" t="s">
        <v>43</v>
      </c>
      <c r="C292" t="s">
        <v>42</v>
      </c>
      <c r="D292" s="9" t="s">
        <v>343</v>
      </c>
      <c r="E292">
        <v>5</v>
      </c>
      <c r="F292">
        <f>VLOOKUP(E292,СТН!D:D,1,0)</f>
        <v>5</v>
      </c>
      <c r="G292">
        <f t="shared" si="11"/>
        <v>900</v>
      </c>
      <c r="H292">
        <v>180</v>
      </c>
      <c r="J292" s="9">
        <v>11370</v>
      </c>
      <c r="K292" s="9">
        <v>11370</v>
      </c>
      <c r="L292">
        <f t="shared" si="9"/>
        <v>4548</v>
      </c>
      <c r="M292" t="str">
        <f>VLOOKUP(H292,'Категории мощности'!A:B,2,0)</f>
        <v>КМ Plus</v>
      </c>
      <c r="N292" t="str">
        <f>VLOOKUP(M292&amp;F292,СТН!A:B,2,0)</f>
        <v>КМ plus-1000-5.010</v>
      </c>
      <c r="O292">
        <f>VLOOKUP(N292,СТН!B:E,4,0)</f>
        <v>17641.2</v>
      </c>
      <c r="P292">
        <f t="shared" si="10"/>
        <v>6703.6559999999999</v>
      </c>
    </row>
    <row r="293" spans="1:16" x14ac:dyDescent="0.3">
      <c r="A293" t="s">
        <v>352</v>
      </c>
      <c r="B293" t="s">
        <v>43</v>
      </c>
      <c r="C293" t="s">
        <v>42</v>
      </c>
      <c r="D293" s="9" t="s">
        <v>351</v>
      </c>
      <c r="E293">
        <v>6</v>
      </c>
      <c r="F293">
        <f>VLOOKUP(E293,СТН!D:D,1,0)</f>
        <v>6</v>
      </c>
      <c r="G293">
        <f t="shared" si="11"/>
        <v>1080</v>
      </c>
      <c r="H293">
        <v>180</v>
      </c>
      <c r="J293" s="9">
        <v>12981</v>
      </c>
      <c r="K293" s="9">
        <v>12981</v>
      </c>
      <c r="L293">
        <f t="shared" si="9"/>
        <v>5192.4000000000005</v>
      </c>
      <c r="M293" t="str">
        <f>VLOOKUP(H293,'Категории мощности'!A:B,2,0)</f>
        <v>КМ Plus</v>
      </c>
      <c r="N293" t="str">
        <f>VLOOKUP(M293&amp;F293,СТН!A:B,2,0)</f>
        <v>КМ plus-1200-6.010</v>
      </c>
      <c r="O293">
        <f>VLOOKUP(N293,СТН!B:E,4,0)</f>
        <v>19876.8</v>
      </c>
      <c r="P293">
        <f t="shared" si="10"/>
        <v>7553.1840000000002</v>
      </c>
    </row>
    <row r="294" spans="1:16" x14ac:dyDescent="0.3">
      <c r="A294" t="s">
        <v>352</v>
      </c>
      <c r="B294" t="s">
        <v>43</v>
      </c>
      <c r="C294" t="s">
        <v>42</v>
      </c>
      <c r="D294" s="9" t="s">
        <v>342</v>
      </c>
      <c r="E294">
        <v>7</v>
      </c>
      <c r="F294">
        <f>VLOOKUP(E294,СТН!D:D,1,0)</f>
        <v>7</v>
      </c>
      <c r="G294">
        <f t="shared" si="11"/>
        <v>1260</v>
      </c>
      <c r="H294">
        <v>180</v>
      </c>
      <c r="J294" s="9">
        <v>14618</v>
      </c>
      <c r="K294" s="9">
        <v>14618</v>
      </c>
      <c r="L294">
        <f t="shared" si="9"/>
        <v>5847.2000000000007</v>
      </c>
      <c r="M294" t="str">
        <f>VLOOKUP(H294,'Категории мощности'!A:B,2,0)</f>
        <v>КМ Plus</v>
      </c>
      <c r="N294" t="str">
        <f>VLOOKUP(M294&amp;F294,СТН!A:B,2,0)</f>
        <v>КМ plus-1400-7.010</v>
      </c>
      <c r="O294">
        <f>VLOOKUP(N294,СТН!B:E,4,0)</f>
        <v>22035.599999999999</v>
      </c>
      <c r="P294">
        <f t="shared" si="10"/>
        <v>8373.5280000000002</v>
      </c>
    </row>
    <row r="295" spans="1:16" x14ac:dyDescent="0.3">
      <c r="A295" t="s">
        <v>352</v>
      </c>
      <c r="B295" t="s">
        <v>43</v>
      </c>
      <c r="C295" t="s">
        <v>42</v>
      </c>
      <c r="D295" s="9" t="s">
        <v>341</v>
      </c>
      <c r="E295">
        <v>8</v>
      </c>
      <c r="F295">
        <f>VLOOKUP(E295,СТН!D:D,1,0)</f>
        <v>8</v>
      </c>
      <c r="G295">
        <f t="shared" si="11"/>
        <v>1440</v>
      </c>
      <c r="H295">
        <v>180</v>
      </c>
      <c r="J295" s="9">
        <v>16333.5</v>
      </c>
      <c r="K295" s="9">
        <v>16333.5</v>
      </c>
      <c r="L295">
        <f t="shared" si="9"/>
        <v>6533.4000000000005</v>
      </c>
      <c r="M295" t="str">
        <f>VLOOKUP(H295,'Категории мощности'!A:B,2,0)</f>
        <v>КМ Plus</v>
      </c>
      <c r="N295" t="str">
        <f>VLOOKUP(M295&amp;F295,СТН!A:B,2,0)</f>
        <v>КМ plus-1600-8.010</v>
      </c>
      <c r="O295">
        <f>VLOOKUP(N295,СТН!B:E,4,0)</f>
        <v>23821.200000000001</v>
      </c>
      <c r="P295">
        <f t="shared" si="10"/>
        <v>9052.0560000000005</v>
      </c>
    </row>
    <row r="296" spans="1:16" x14ac:dyDescent="0.3">
      <c r="A296" t="s">
        <v>352</v>
      </c>
      <c r="B296" t="s">
        <v>43</v>
      </c>
      <c r="C296" t="s">
        <v>42</v>
      </c>
      <c r="D296" s="9" t="s">
        <v>340</v>
      </c>
      <c r="E296">
        <v>9</v>
      </c>
      <c r="F296">
        <f>VLOOKUP(E296,СТН!D:D,1,0)</f>
        <v>9</v>
      </c>
      <c r="G296">
        <f t="shared" si="11"/>
        <v>1620</v>
      </c>
      <c r="H296">
        <v>180</v>
      </c>
      <c r="J296" s="9">
        <v>17827.5</v>
      </c>
      <c r="K296" s="9">
        <v>17827.5</v>
      </c>
      <c r="L296">
        <f t="shared" si="9"/>
        <v>7131</v>
      </c>
      <c r="M296" t="str">
        <f>VLOOKUP(H296,'Категории мощности'!A:B,2,0)</f>
        <v>КМ Plus</v>
      </c>
      <c r="N296" t="str">
        <f>VLOOKUP(M296&amp;F296,СТН!A:B,2,0)</f>
        <v>КМ plus-1800-9.010</v>
      </c>
      <c r="O296">
        <f>VLOOKUP(N296,СТН!B:E,4,0)</f>
        <v>26545.200000000001</v>
      </c>
      <c r="P296">
        <f t="shared" si="10"/>
        <v>10087.176000000001</v>
      </c>
    </row>
    <row r="297" spans="1:16" x14ac:dyDescent="0.3">
      <c r="A297" t="s">
        <v>352</v>
      </c>
      <c r="B297" t="s">
        <v>43</v>
      </c>
      <c r="C297" t="s">
        <v>42</v>
      </c>
      <c r="D297" s="9" t="s">
        <v>339</v>
      </c>
      <c r="E297">
        <v>10</v>
      </c>
      <c r="F297">
        <f>VLOOKUP(E297,СТН!D:D,1,0)</f>
        <v>10</v>
      </c>
      <c r="G297">
        <f t="shared" si="11"/>
        <v>1800</v>
      </c>
      <c r="H297">
        <v>180</v>
      </c>
      <c r="J297" s="9">
        <v>19088</v>
      </c>
      <c r="K297" s="9">
        <v>19088</v>
      </c>
      <c r="L297">
        <f t="shared" si="9"/>
        <v>7635.2000000000007</v>
      </c>
      <c r="M297" t="str">
        <f>VLOOKUP(H297,'Категории мощности'!A:B,2,0)</f>
        <v>КМ Plus</v>
      </c>
      <c r="N297" t="str">
        <f>VLOOKUP(M297&amp;F297,СТН!A:B,2,0)</f>
        <v>КМ plus-2000-10.010</v>
      </c>
      <c r="O297">
        <f>VLOOKUP(N297,СТН!B:E,4,0)</f>
        <v>29402.400000000001</v>
      </c>
      <c r="P297">
        <f t="shared" si="10"/>
        <v>11172.912</v>
      </c>
    </row>
    <row r="298" spans="1:16" x14ac:dyDescent="0.3">
      <c r="A298" t="s">
        <v>352</v>
      </c>
      <c r="B298" t="s">
        <v>43</v>
      </c>
      <c r="C298" t="s">
        <v>42</v>
      </c>
      <c r="D298" s="9" t="s">
        <v>338</v>
      </c>
      <c r="E298">
        <v>11</v>
      </c>
      <c r="F298" s="2">
        <f>VLOOKUP(E298,'Аналоги площади'!A:B,2,0)</f>
        <v>10</v>
      </c>
      <c r="G298">
        <f t="shared" si="11"/>
        <v>1980</v>
      </c>
      <c r="H298">
        <v>180</v>
      </c>
      <c r="J298" s="9">
        <v>19815.5</v>
      </c>
      <c r="K298" s="9">
        <v>19815.5</v>
      </c>
      <c r="L298">
        <f t="shared" si="9"/>
        <v>7926.2000000000007</v>
      </c>
      <c r="M298" t="str">
        <f>VLOOKUP(H298,'Категории мощности'!A:B,2,0)</f>
        <v>КМ Plus</v>
      </c>
      <c r="N298" t="str">
        <f>VLOOKUP(M298&amp;F298,СТН!A:B,2,0)</f>
        <v>КМ plus-2000-10.010</v>
      </c>
      <c r="O298">
        <f>VLOOKUP(N298,СТН!B:E,4,0)</f>
        <v>29402.400000000001</v>
      </c>
      <c r="P298">
        <f t="shared" si="10"/>
        <v>11172.912</v>
      </c>
    </row>
    <row r="299" spans="1:16" x14ac:dyDescent="0.3">
      <c r="A299" t="s">
        <v>352</v>
      </c>
      <c r="B299" t="s">
        <v>43</v>
      </c>
      <c r="C299" t="s">
        <v>42</v>
      </c>
      <c r="D299" s="9" t="s">
        <v>337</v>
      </c>
      <c r="E299">
        <v>12</v>
      </c>
      <c r="F299">
        <f>VLOOKUP(E299,СТН!D:D,1,0)</f>
        <v>12</v>
      </c>
      <c r="G299">
        <f t="shared" si="11"/>
        <v>2160</v>
      </c>
      <c r="H299">
        <v>180</v>
      </c>
      <c r="J299" s="9">
        <v>20777.5</v>
      </c>
      <c r="K299" s="9">
        <v>20777.5</v>
      </c>
      <c r="L299">
        <f t="shared" si="9"/>
        <v>8311</v>
      </c>
      <c r="M299" t="str">
        <f>VLOOKUP(H299,'Категории мощности'!A:B,2,0)</f>
        <v>КМ Plus</v>
      </c>
      <c r="N299" t="str">
        <f>VLOOKUP(M299&amp;F299,СТН!A:B,2,0)</f>
        <v>КМ plus-2400-12.010</v>
      </c>
      <c r="O299">
        <f>VLOOKUP(N299,СТН!B:E,4,0)</f>
        <v>32192.400000000001</v>
      </c>
      <c r="P299">
        <f t="shared" si="10"/>
        <v>12233.112000000001</v>
      </c>
    </row>
    <row r="300" spans="1:16" x14ac:dyDescent="0.3">
      <c r="A300" t="s">
        <v>352</v>
      </c>
      <c r="B300" t="s">
        <v>43</v>
      </c>
      <c r="C300" t="s">
        <v>42</v>
      </c>
      <c r="D300" s="9" t="s">
        <v>336</v>
      </c>
      <c r="E300">
        <v>13</v>
      </c>
      <c r="F300" s="2">
        <f>VLOOKUP(E300,'Аналоги площади'!A:B,2,0)</f>
        <v>12</v>
      </c>
      <c r="G300">
        <f t="shared" si="11"/>
        <v>2340</v>
      </c>
      <c r="H300">
        <v>180</v>
      </c>
      <c r="J300" s="9">
        <v>21894.5</v>
      </c>
      <c r="K300" s="9">
        <v>21894.5</v>
      </c>
      <c r="L300">
        <f t="shared" si="9"/>
        <v>8757.8000000000011</v>
      </c>
      <c r="M300" t="str">
        <f>VLOOKUP(H300,'Категории мощности'!A:B,2,0)</f>
        <v>КМ Plus</v>
      </c>
      <c r="N300" t="str">
        <f>VLOOKUP(M300&amp;F300,СТН!A:B,2,0)</f>
        <v>КМ plus-2400-12.010</v>
      </c>
      <c r="O300">
        <f>VLOOKUP(N300,СТН!B:E,4,0)</f>
        <v>32192.400000000001</v>
      </c>
      <c r="P300">
        <f t="shared" si="10"/>
        <v>12233.112000000001</v>
      </c>
    </row>
  </sheetData>
  <autoFilter ref="A1:O300"/>
  <sortState ref="A2:M37">
    <sortCondition ref="A2:A37"/>
    <sortCondition ref="I2:I37"/>
    <sortCondition ref="E2:E37"/>
  </sortState>
  <hyperlinks>
    <hyperlink ref="C38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/>
  <dimension ref="A1:AR41"/>
  <sheetViews>
    <sheetView zoomScale="70" zoomScaleNormal="7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D14" sqref="D14"/>
    </sheetView>
  </sheetViews>
  <sheetFormatPr defaultRowHeight="14.4" x14ac:dyDescent="0.3"/>
  <cols>
    <col min="1" max="1" width="30.5546875" style="14" customWidth="1"/>
    <col min="2" max="2" width="18" customWidth="1"/>
    <col min="3" max="3" width="19.33203125" bestFit="1" customWidth="1"/>
    <col min="4" max="5" width="21.21875" bestFit="1" customWidth="1"/>
    <col min="6" max="6" width="4.6640625" bestFit="1" customWidth="1"/>
    <col min="7" max="7" width="17.88671875" bestFit="1" customWidth="1"/>
    <col min="8" max="8" width="4.6640625" bestFit="1" customWidth="1"/>
    <col min="9" max="9" width="17.88671875" bestFit="1" customWidth="1"/>
    <col min="10" max="10" width="4.6640625" bestFit="1" customWidth="1"/>
    <col min="11" max="11" width="20.44140625" bestFit="1" customWidth="1"/>
    <col min="12" max="12" width="5.33203125" bestFit="1" customWidth="1"/>
    <col min="13" max="13" width="19.44140625" bestFit="1" customWidth="1"/>
    <col min="14" max="14" width="4.6640625" bestFit="1" customWidth="1"/>
    <col min="15" max="15" width="27.109375" bestFit="1" customWidth="1"/>
    <col min="16" max="16" width="4.6640625" bestFit="1" customWidth="1"/>
    <col min="17" max="17" width="27.44140625" bestFit="1" customWidth="1"/>
    <col min="18" max="18" width="5.33203125" bestFit="1" customWidth="1"/>
    <col min="19" max="19" width="27.109375" bestFit="1" customWidth="1"/>
    <col min="20" max="20" width="5.33203125" bestFit="1" customWidth="1"/>
    <col min="21" max="21" width="17.88671875" bestFit="1" customWidth="1"/>
    <col min="22" max="22" width="5.33203125" bestFit="1" customWidth="1"/>
    <col min="23" max="23" width="17.88671875" bestFit="1" customWidth="1"/>
    <col min="24" max="24" width="4.6640625" bestFit="1" customWidth="1"/>
    <col min="25" max="25" width="17.88671875" bestFit="1" customWidth="1"/>
    <col min="26" max="26" width="4.6640625" bestFit="1" customWidth="1"/>
    <col min="27" max="27" width="18.88671875" bestFit="1" customWidth="1"/>
    <col min="28" max="28" width="4.6640625" bestFit="1" customWidth="1"/>
    <col min="29" max="29" width="19.6640625" bestFit="1" customWidth="1"/>
    <col min="30" max="30" width="5.77734375" bestFit="1" customWidth="1"/>
    <col min="31" max="31" width="17.88671875" bestFit="1" customWidth="1"/>
    <col min="32" max="32" width="5.33203125" bestFit="1" customWidth="1"/>
    <col min="33" max="33" width="17.88671875" bestFit="1" customWidth="1"/>
    <col min="34" max="34" width="5.33203125" bestFit="1" customWidth="1"/>
    <col min="35" max="35" width="17.88671875" bestFit="1" customWidth="1"/>
    <col min="36" max="36" width="4.6640625" bestFit="1" customWidth="1"/>
    <col min="37" max="37" width="19.6640625" bestFit="1" customWidth="1"/>
    <col min="38" max="38" width="4.6640625" bestFit="1" customWidth="1"/>
    <col min="39" max="39" width="19.6640625" bestFit="1" customWidth="1"/>
    <col min="40" max="40" width="5.33203125" bestFit="1" customWidth="1"/>
    <col min="41" max="41" width="17.88671875" bestFit="1" customWidth="1"/>
    <col min="42" max="42" width="5.77734375" bestFit="1" customWidth="1"/>
    <col min="43" max="43" width="17.88671875" bestFit="1" customWidth="1"/>
    <col min="44" max="44" width="4.6640625" bestFit="1" customWidth="1"/>
  </cols>
  <sheetData>
    <row r="1" spans="1:44" s="14" customFormat="1" ht="37.200000000000003" customHeight="1" x14ac:dyDescent="0.3">
      <c r="A1" s="16" t="s">
        <v>420</v>
      </c>
    </row>
    <row r="2" spans="1:44" s="14" customFormat="1" ht="48.6" customHeight="1" x14ac:dyDescent="0.3">
      <c r="A2" s="16"/>
    </row>
    <row r="3" spans="1:44" x14ac:dyDescent="0.3">
      <c r="E3" s="11" t="s">
        <v>416</v>
      </c>
    </row>
    <row r="4" spans="1:44" x14ac:dyDescent="0.3">
      <c r="E4" t="s">
        <v>38</v>
      </c>
      <c r="G4" t="s">
        <v>43</v>
      </c>
      <c r="O4" t="s">
        <v>264</v>
      </c>
      <c r="U4" t="s">
        <v>95</v>
      </c>
      <c r="AC4" t="s">
        <v>22</v>
      </c>
      <c r="AE4" t="s">
        <v>135</v>
      </c>
      <c r="AK4" t="s">
        <v>130</v>
      </c>
      <c r="AO4" t="s">
        <v>222</v>
      </c>
    </row>
    <row r="5" spans="1:44" x14ac:dyDescent="0.3">
      <c r="E5" t="s">
        <v>38</v>
      </c>
      <c r="G5" t="s">
        <v>298</v>
      </c>
      <c r="I5" t="s">
        <v>316</v>
      </c>
      <c r="K5" t="s">
        <v>352</v>
      </c>
      <c r="M5" t="s">
        <v>335</v>
      </c>
      <c r="O5" t="s">
        <v>32</v>
      </c>
      <c r="Q5" t="s">
        <v>268</v>
      </c>
      <c r="S5" t="s">
        <v>267</v>
      </c>
      <c r="U5" t="s">
        <v>129</v>
      </c>
      <c r="W5" t="s">
        <v>128</v>
      </c>
      <c r="Y5" t="s">
        <v>6</v>
      </c>
      <c r="AA5" t="s">
        <v>127</v>
      </c>
      <c r="AC5" t="s">
        <v>22</v>
      </c>
      <c r="AE5" t="s">
        <v>19</v>
      </c>
      <c r="AG5" t="s">
        <v>17</v>
      </c>
      <c r="AI5" t="s">
        <v>16</v>
      </c>
      <c r="AK5" t="s">
        <v>133</v>
      </c>
      <c r="AM5" t="s">
        <v>134</v>
      </c>
      <c r="AO5" t="s">
        <v>221</v>
      </c>
      <c r="AQ5" t="s">
        <v>262</v>
      </c>
    </row>
    <row r="6" spans="1:44" x14ac:dyDescent="0.3">
      <c r="B6" s="11" t="s">
        <v>417</v>
      </c>
      <c r="C6" s="11" t="s">
        <v>412</v>
      </c>
      <c r="D6" s="11" t="s">
        <v>415</v>
      </c>
      <c r="E6" s="15" t="s">
        <v>418</v>
      </c>
      <c r="F6" s="8" t="s">
        <v>419</v>
      </c>
      <c r="G6" s="15" t="s">
        <v>418</v>
      </c>
      <c r="H6" s="8" t="s">
        <v>419</v>
      </c>
      <c r="I6" s="15" t="s">
        <v>418</v>
      </c>
      <c r="J6" s="8" t="s">
        <v>419</v>
      </c>
      <c r="K6" s="15" t="s">
        <v>418</v>
      </c>
      <c r="L6" s="8" t="s">
        <v>419</v>
      </c>
      <c r="M6" s="15" t="s">
        <v>418</v>
      </c>
      <c r="N6" s="8" t="s">
        <v>419</v>
      </c>
      <c r="O6" s="15" t="s">
        <v>418</v>
      </c>
      <c r="P6" s="8" t="s">
        <v>419</v>
      </c>
      <c r="Q6" s="15" t="s">
        <v>418</v>
      </c>
      <c r="R6" s="8" t="s">
        <v>419</v>
      </c>
      <c r="S6" s="15" t="s">
        <v>418</v>
      </c>
      <c r="T6" s="8" t="s">
        <v>419</v>
      </c>
      <c r="U6" s="15" t="s">
        <v>418</v>
      </c>
      <c r="V6" s="8" t="s">
        <v>419</v>
      </c>
      <c r="W6" s="15" t="s">
        <v>418</v>
      </c>
      <c r="X6" s="8" t="s">
        <v>419</v>
      </c>
      <c r="Y6" s="15" t="s">
        <v>418</v>
      </c>
      <c r="Z6" s="8" t="s">
        <v>419</v>
      </c>
      <c r="AA6" s="15" t="s">
        <v>418</v>
      </c>
      <c r="AB6" s="8" t="s">
        <v>419</v>
      </c>
      <c r="AC6" s="15" t="s">
        <v>418</v>
      </c>
      <c r="AD6" s="8" t="s">
        <v>419</v>
      </c>
      <c r="AE6" s="15" t="s">
        <v>418</v>
      </c>
      <c r="AF6" s="8" t="s">
        <v>419</v>
      </c>
      <c r="AG6" s="15" t="s">
        <v>418</v>
      </c>
      <c r="AH6" s="8" t="s">
        <v>419</v>
      </c>
      <c r="AI6" s="15" t="s">
        <v>418</v>
      </c>
      <c r="AJ6" s="8" t="s">
        <v>419</v>
      </c>
      <c r="AK6" s="15" t="s">
        <v>418</v>
      </c>
      <c r="AL6" s="8" t="s">
        <v>419</v>
      </c>
      <c r="AM6" s="15" t="s">
        <v>418</v>
      </c>
      <c r="AN6" s="8" t="s">
        <v>419</v>
      </c>
      <c r="AO6" s="15" t="s">
        <v>418</v>
      </c>
      <c r="AP6" s="8" t="s">
        <v>419</v>
      </c>
      <c r="AQ6" s="15" t="s">
        <v>418</v>
      </c>
      <c r="AR6" s="8" t="s">
        <v>419</v>
      </c>
    </row>
    <row r="7" spans="1:44" x14ac:dyDescent="0.3">
      <c r="B7" s="12" t="s">
        <v>374</v>
      </c>
      <c r="E7" s="15">
        <v>9515</v>
      </c>
      <c r="F7" s="8">
        <v>0.60127419160956852</v>
      </c>
      <c r="G7" s="15">
        <v>8676.0625</v>
      </c>
      <c r="H7" s="8">
        <v>0.31636242947228665</v>
      </c>
      <c r="I7" s="15">
        <v>10209.264705882353</v>
      </c>
      <c r="J7" s="8">
        <v>0.4967659868052261</v>
      </c>
      <c r="K7" s="15"/>
      <c r="L7" s="8"/>
      <c r="M7" s="15">
        <v>8753.5</v>
      </c>
      <c r="N7" s="8">
        <v>0.20654720882150235</v>
      </c>
      <c r="O7" s="15">
        <v>9188.176470588236</v>
      </c>
      <c r="P7" s="8">
        <v>0.25764090177133658</v>
      </c>
      <c r="Q7" s="15"/>
      <c r="R7" s="8"/>
      <c r="S7" s="15">
        <v>5780</v>
      </c>
      <c r="T7" s="8">
        <v>-0.10322168476772842</v>
      </c>
      <c r="U7" s="15">
        <v>4101.5</v>
      </c>
      <c r="V7" s="8">
        <v>-0.57651006711409392</v>
      </c>
      <c r="W7" s="15">
        <v>7448</v>
      </c>
      <c r="X7" s="8">
        <v>8.9818314839653635E-2</v>
      </c>
      <c r="Y7" s="15">
        <v>7995.4375</v>
      </c>
      <c r="Z7" s="8">
        <v>0.23422093584177528</v>
      </c>
      <c r="AA7" s="15">
        <v>6633.166666666667</v>
      </c>
      <c r="AB7" s="8">
        <v>0.33643384822028199</v>
      </c>
      <c r="AC7" s="15"/>
      <c r="AD7" s="8"/>
      <c r="AE7" s="15"/>
      <c r="AF7" s="8"/>
      <c r="AG7" s="15">
        <v>5290</v>
      </c>
      <c r="AH7" s="8">
        <v>-0.22476644074006225</v>
      </c>
      <c r="AI7" s="15">
        <v>8671.25</v>
      </c>
      <c r="AJ7" s="8">
        <v>0.33854317414375301</v>
      </c>
      <c r="AK7" s="15">
        <v>8097.2352941176468</v>
      </c>
      <c r="AL7" s="8">
        <v>0.21061518842619065</v>
      </c>
      <c r="AM7" s="15"/>
      <c r="AN7" s="8"/>
      <c r="AO7" s="15">
        <v>15808.631578947368</v>
      </c>
      <c r="AP7" s="8">
        <v>1.0682664830435531</v>
      </c>
      <c r="AQ7" s="15">
        <v>11838.2</v>
      </c>
      <c r="AR7" s="8">
        <v>0.56745448526977826</v>
      </c>
    </row>
    <row r="8" spans="1:44" x14ac:dyDescent="0.3">
      <c r="B8" s="13">
        <v>0.5</v>
      </c>
      <c r="C8" s="12" t="s">
        <v>353</v>
      </c>
      <c r="D8" s="12">
        <v>1945</v>
      </c>
      <c r="E8" s="15">
        <v>2920</v>
      </c>
      <c r="F8" s="8">
        <v>0.50128534704370176</v>
      </c>
      <c r="G8" s="15">
        <v>2424</v>
      </c>
      <c r="H8" s="8">
        <v>0.24627249357326475</v>
      </c>
      <c r="I8" s="15">
        <v>2857.5</v>
      </c>
      <c r="J8" s="8">
        <v>0.46915167095115673</v>
      </c>
      <c r="K8" s="15"/>
      <c r="L8" s="8"/>
      <c r="M8" s="15">
        <v>2182</v>
      </c>
      <c r="N8" s="8">
        <v>0.12185089974293062</v>
      </c>
      <c r="O8" s="15">
        <v>2692</v>
      </c>
      <c r="P8" s="8">
        <v>0.38406169665809764</v>
      </c>
      <c r="Q8" s="15"/>
      <c r="R8" s="8"/>
      <c r="S8" s="15">
        <v>1785</v>
      </c>
      <c r="T8" s="8">
        <v>-8.2262210796915203E-2</v>
      </c>
      <c r="U8" s="15"/>
      <c r="V8" s="8"/>
      <c r="W8" s="15"/>
      <c r="X8" s="8"/>
      <c r="Y8" s="15">
        <v>2928</v>
      </c>
      <c r="Z8" s="8">
        <v>0.50539845758354751</v>
      </c>
      <c r="AA8" s="15"/>
      <c r="AB8" s="8"/>
      <c r="AC8" s="15"/>
      <c r="AD8" s="8"/>
      <c r="AE8" s="15"/>
      <c r="AF8" s="8"/>
      <c r="AG8" s="15">
        <v>1690</v>
      </c>
      <c r="AH8" s="8">
        <v>-0.13110539845758351</v>
      </c>
      <c r="AI8" s="15">
        <v>3190</v>
      </c>
      <c r="AJ8" s="8">
        <v>0.64010282776349614</v>
      </c>
      <c r="AK8" s="15">
        <v>2328</v>
      </c>
      <c r="AL8" s="8">
        <v>0.1969151670951157</v>
      </c>
      <c r="AM8" s="15"/>
      <c r="AN8" s="8"/>
      <c r="AO8" s="15">
        <v>3806</v>
      </c>
      <c r="AP8" s="8">
        <v>0.95681233933161947</v>
      </c>
      <c r="AQ8" s="15">
        <v>2788</v>
      </c>
      <c r="AR8" s="8">
        <v>0.43341902313624669</v>
      </c>
    </row>
    <row r="9" spans="1:44" x14ac:dyDescent="0.3">
      <c r="B9" s="13">
        <v>1</v>
      </c>
      <c r="C9" s="12" t="s">
        <v>354</v>
      </c>
      <c r="D9" s="12">
        <v>2260</v>
      </c>
      <c r="E9" s="15">
        <v>3450</v>
      </c>
      <c r="F9" s="8">
        <v>0.52654867256637172</v>
      </c>
      <c r="G9" s="15">
        <v>2806.5</v>
      </c>
      <c r="H9" s="8">
        <v>0.24181415929203531</v>
      </c>
      <c r="I9" s="15">
        <v>3304.5</v>
      </c>
      <c r="J9" s="8">
        <v>0.46216814159292041</v>
      </c>
      <c r="K9" s="15"/>
      <c r="L9" s="8"/>
      <c r="M9" s="15">
        <v>2526</v>
      </c>
      <c r="N9" s="8">
        <v>0.11769911504424768</v>
      </c>
      <c r="O9" s="15">
        <v>3197</v>
      </c>
      <c r="P9" s="8">
        <v>0.41460176991150433</v>
      </c>
      <c r="Q9" s="15"/>
      <c r="R9" s="8"/>
      <c r="S9" s="15">
        <v>2040</v>
      </c>
      <c r="T9" s="8">
        <v>-9.7345132743362872E-2</v>
      </c>
      <c r="U9" s="15"/>
      <c r="V9" s="8"/>
      <c r="W9" s="15"/>
      <c r="X9" s="8"/>
      <c r="Y9" s="15">
        <v>3486</v>
      </c>
      <c r="Z9" s="8">
        <v>0.5424778761061948</v>
      </c>
      <c r="AA9" s="15">
        <v>3836</v>
      </c>
      <c r="AB9" s="8">
        <v>0.69734513274336285</v>
      </c>
      <c r="AC9" s="15"/>
      <c r="AD9" s="8"/>
      <c r="AE9" s="15"/>
      <c r="AF9" s="8"/>
      <c r="AG9" s="15">
        <v>1890</v>
      </c>
      <c r="AH9" s="8">
        <v>-0.16371681415929207</v>
      </c>
      <c r="AI9" s="15">
        <v>3790</v>
      </c>
      <c r="AJ9" s="8">
        <v>0.67699115044247793</v>
      </c>
      <c r="AK9" s="15">
        <v>2633</v>
      </c>
      <c r="AL9" s="8">
        <v>0.16504424778761062</v>
      </c>
      <c r="AM9" s="15"/>
      <c r="AN9" s="8"/>
      <c r="AO9" s="15">
        <v>5205</v>
      </c>
      <c r="AP9" s="8">
        <v>1.3030973451327434</v>
      </c>
      <c r="AQ9" s="15">
        <v>3488</v>
      </c>
      <c r="AR9" s="8">
        <v>0.54336283185840717</v>
      </c>
    </row>
    <row r="10" spans="1:44" x14ac:dyDescent="0.3">
      <c r="B10" s="13">
        <v>1.5</v>
      </c>
      <c r="C10" s="12" t="s">
        <v>355</v>
      </c>
      <c r="D10" s="12">
        <v>2800</v>
      </c>
      <c r="E10" s="15">
        <v>4470</v>
      </c>
      <c r="F10" s="8">
        <v>0.59642857142857153</v>
      </c>
      <c r="G10" s="15">
        <v>3495.5</v>
      </c>
      <c r="H10" s="8">
        <v>0.24839285714285708</v>
      </c>
      <c r="I10" s="15">
        <v>4108</v>
      </c>
      <c r="J10" s="8">
        <v>0.46714285714285708</v>
      </c>
      <c r="K10" s="15"/>
      <c r="L10" s="8"/>
      <c r="M10" s="15">
        <v>3151.5</v>
      </c>
      <c r="N10" s="8">
        <v>0.12553571428571431</v>
      </c>
      <c r="O10" s="15">
        <v>3702</v>
      </c>
      <c r="P10" s="8">
        <v>0.32214285714285706</v>
      </c>
      <c r="Q10" s="15"/>
      <c r="R10" s="8"/>
      <c r="S10" s="15">
        <v>2380</v>
      </c>
      <c r="T10" s="8">
        <v>-0.15000000000000002</v>
      </c>
      <c r="U10" s="15"/>
      <c r="V10" s="8"/>
      <c r="W10" s="15"/>
      <c r="X10" s="8"/>
      <c r="Y10" s="15">
        <v>4024</v>
      </c>
      <c r="Z10" s="8">
        <v>0.43714285714285706</v>
      </c>
      <c r="AA10" s="15"/>
      <c r="AB10" s="8"/>
      <c r="AC10" s="15"/>
      <c r="AD10" s="8"/>
      <c r="AE10" s="15"/>
      <c r="AF10" s="8"/>
      <c r="AG10" s="15">
        <v>2190</v>
      </c>
      <c r="AH10" s="8">
        <v>-0.21785714285714286</v>
      </c>
      <c r="AI10" s="15">
        <v>4490</v>
      </c>
      <c r="AJ10" s="8">
        <v>0.60357142857142865</v>
      </c>
      <c r="AK10" s="15">
        <v>3261</v>
      </c>
      <c r="AL10" s="8">
        <v>0.16464285714285709</v>
      </c>
      <c r="AM10" s="15"/>
      <c r="AN10" s="8"/>
      <c r="AO10" s="15">
        <v>5923</v>
      </c>
      <c r="AP10" s="8">
        <v>1.1153571428571429</v>
      </c>
      <c r="AQ10" s="15">
        <v>4208</v>
      </c>
      <c r="AR10" s="8">
        <v>0.50285714285714289</v>
      </c>
    </row>
    <row r="11" spans="1:44" x14ac:dyDescent="0.3">
      <c r="B11" s="13">
        <v>2</v>
      </c>
      <c r="C11" s="12" t="s">
        <v>356</v>
      </c>
      <c r="D11" s="12">
        <v>3380</v>
      </c>
      <c r="E11" s="15">
        <v>5300</v>
      </c>
      <c r="F11" s="8">
        <v>0.56804733727810652</v>
      </c>
      <c r="G11" s="15">
        <v>4274</v>
      </c>
      <c r="H11" s="8">
        <v>0.26449704142011843</v>
      </c>
      <c r="I11" s="15">
        <v>4912</v>
      </c>
      <c r="J11" s="8">
        <v>0.45325443786982245</v>
      </c>
      <c r="K11" s="15"/>
      <c r="L11" s="8"/>
      <c r="M11" s="15">
        <v>3853</v>
      </c>
      <c r="N11" s="8">
        <v>0.13994082840236688</v>
      </c>
      <c r="O11" s="15">
        <v>4206</v>
      </c>
      <c r="P11" s="8">
        <v>0.24437869822485214</v>
      </c>
      <c r="Q11" s="15"/>
      <c r="R11" s="8"/>
      <c r="S11" s="15">
        <v>2890</v>
      </c>
      <c r="T11" s="8">
        <v>-0.1449704142011834</v>
      </c>
      <c r="U11" s="15"/>
      <c r="V11" s="8"/>
      <c r="W11" s="15">
        <v>3516</v>
      </c>
      <c r="X11" s="8">
        <v>4.0236686390532572E-2</v>
      </c>
      <c r="Y11" s="15">
        <v>4582</v>
      </c>
      <c r="Z11" s="8">
        <v>0.35562130177514795</v>
      </c>
      <c r="AA11" s="15">
        <v>4932</v>
      </c>
      <c r="AB11" s="8">
        <v>0.45917159763313609</v>
      </c>
      <c r="AC11" s="15"/>
      <c r="AD11" s="8"/>
      <c r="AE11" s="15"/>
      <c r="AF11" s="8"/>
      <c r="AG11" s="15">
        <v>2490</v>
      </c>
      <c r="AH11" s="8">
        <v>-0.26331360946745563</v>
      </c>
      <c r="AI11" s="15">
        <v>4990</v>
      </c>
      <c r="AJ11" s="8">
        <v>0.47633136094674566</v>
      </c>
      <c r="AK11" s="15">
        <v>3938</v>
      </c>
      <c r="AL11" s="8">
        <v>0.16508875739644968</v>
      </c>
      <c r="AM11" s="15"/>
      <c r="AN11" s="8"/>
      <c r="AO11" s="15">
        <v>6999</v>
      </c>
      <c r="AP11" s="8">
        <v>1.0707100591715975</v>
      </c>
      <c r="AQ11" s="15">
        <v>5326</v>
      </c>
      <c r="AR11" s="8">
        <v>0.57573964497041419</v>
      </c>
    </row>
    <row r="12" spans="1:44" x14ac:dyDescent="0.3">
      <c r="B12" s="13">
        <v>2.5</v>
      </c>
      <c r="C12" s="12" t="s">
        <v>357</v>
      </c>
      <c r="D12" s="12">
        <v>3890</v>
      </c>
      <c r="E12" s="15">
        <v>6200</v>
      </c>
      <c r="F12" s="8">
        <v>0.59383033419023135</v>
      </c>
      <c r="G12" s="15">
        <v>4899</v>
      </c>
      <c r="H12" s="8">
        <v>0.25938303341902325</v>
      </c>
      <c r="I12" s="15">
        <v>5626.5</v>
      </c>
      <c r="J12" s="8">
        <v>0.44640102827763495</v>
      </c>
      <c r="K12" s="15"/>
      <c r="L12" s="8"/>
      <c r="M12" s="15">
        <v>4414</v>
      </c>
      <c r="N12" s="8">
        <v>0.13470437017994863</v>
      </c>
      <c r="O12" s="15">
        <v>4710</v>
      </c>
      <c r="P12" s="8">
        <v>0.2107969151670952</v>
      </c>
      <c r="Q12" s="15"/>
      <c r="R12" s="8"/>
      <c r="S12" s="15">
        <v>3315</v>
      </c>
      <c r="T12" s="8">
        <v>-0.1478149100257069</v>
      </c>
      <c r="U12" s="15"/>
      <c r="V12" s="8"/>
      <c r="W12" s="15">
        <v>4056</v>
      </c>
      <c r="X12" s="8">
        <v>4.2673521850899787E-2</v>
      </c>
      <c r="Y12" s="15">
        <v>5358</v>
      </c>
      <c r="Z12" s="8">
        <v>0.37737789203084837</v>
      </c>
      <c r="AA12" s="15"/>
      <c r="AB12" s="8"/>
      <c r="AC12" s="15"/>
      <c r="AD12" s="8"/>
      <c r="AE12" s="15"/>
      <c r="AF12" s="8"/>
      <c r="AG12" s="15"/>
      <c r="AH12" s="8"/>
      <c r="AI12" s="15">
        <v>5790</v>
      </c>
      <c r="AJ12" s="8">
        <v>0.48843187660668375</v>
      </c>
      <c r="AK12" s="15">
        <v>4648</v>
      </c>
      <c r="AL12" s="8">
        <v>0.19485861182519271</v>
      </c>
      <c r="AM12" s="15"/>
      <c r="AN12" s="8"/>
      <c r="AO12" s="15">
        <v>7718</v>
      </c>
      <c r="AP12" s="8">
        <v>0.98406169665809773</v>
      </c>
      <c r="AQ12" s="15">
        <v>6125</v>
      </c>
      <c r="AR12" s="8">
        <v>0.57455012853470433</v>
      </c>
    </row>
    <row r="13" spans="1:44" x14ac:dyDescent="0.3">
      <c r="B13" s="13">
        <v>3</v>
      </c>
      <c r="C13" s="12" t="s">
        <v>358</v>
      </c>
      <c r="D13" s="12">
        <v>4540</v>
      </c>
      <c r="E13" s="15">
        <v>6950</v>
      </c>
      <c r="F13" s="8">
        <v>0.53083700440528636</v>
      </c>
      <c r="G13" s="15">
        <v>5408.5</v>
      </c>
      <c r="H13" s="8">
        <v>0.19129955947136557</v>
      </c>
      <c r="I13" s="15">
        <v>6222.5</v>
      </c>
      <c r="J13" s="8">
        <v>0.37059471365638763</v>
      </c>
      <c r="K13" s="15"/>
      <c r="L13" s="8"/>
      <c r="M13" s="15">
        <v>4963</v>
      </c>
      <c r="N13" s="8">
        <v>9.317180616740095E-2</v>
      </c>
      <c r="O13" s="15">
        <v>5215</v>
      </c>
      <c r="P13" s="8">
        <v>0.1486784140969164</v>
      </c>
      <c r="Q13" s="15"/>
      <c r="R13" s="8"/>
      <c r="S13" s="15">
        <v>3910</v>
      </c>
      <c r="T13" s="8">
        <v>-0.13876651982378851</v>
      </c>
      <c r="U13" s="15"/>
      <c r="V13" s="8"/>
      <c r="W13" s="15">
        <v>4728</v>
      </c>
      <c r="X13" s="8">
        <v>4.1409691629956003E-2</v>
      </c>
      <c r="Y13" s="15">
        <v>5936</v>
      </c>
      <c r="Z13" s="8">
        <v>0.30748898678414105</v>
      </c>
      <c r="AA13" s="15">
        <v>6286</v>
      </c>
      <c r="AB13" s="8">
        <v>0.38458149779735673</v>
      </c>
      <c r="AC13" s="15"/>
      <c r="AD13" s="8"/>
      <c r="AE13" s="15"/>
      <c r="AF13" s="8"/>
      <c r="AG13" s="15">
        <v>3040</v>
      </c>
      <c r="AH13" s="8">
        <v>-0.33039647577092512</v>
      </c>
      <c r="AI13" s="15">
        <v>6490</v>
      </c>
      <c r="AJ13" s="8">
        <v>0.42951541850220254</v>
      </c>
      <c r="AK13" s="15">
        <v>5283</v>
      </c>
      <c r="AL13" s="8">
        <v>0.16365638766519819</v>
      </c>
      <c r="AM13" s="15"/>
      <c r="AN13" s="8"/>
      <c r="AO13" s="15">
        <v>8974</v>
      </c>
      <c r="AP13" s="8">
        <v>0.97665198237885464</v>
      </c>
      <c r="AQ13" s="15">
        <v>7165</v>
      </c>
      <c r="AR13" s="8">
        <v>0.57819383259911894</v>
      </c>
    </row>
    <row r="14" spans="1:44" x14ac:dyDescent="0.3">
      <c r="B14" s="13">
        <v>3.5</v>
      </c>
      <c r="C14" s="12" t="s">
        <v>359</v>
      </c>
      <c r="D14" s="12">
        <v>5175</v>
      </c>
      <c r="E14" s="15">
        <v>7950</v>
      </c>
      <c r="F14" s="8">
        <v>0.53623188405797095</v>
      </c>
      <c r="G14" s="15">
        <v>5984</v>
      </c>
      <c r="H14" s="8">
        <v>0.15632850241545904</v>
      </c>
      <c r="I14" s="15">
        <v>6660.5</v>
      </c>
      <c r="J14" s="8">
        <v>0.28705314009661831</v>
      </c>
      <c r="K14" s="15"/>
      <c r="L14" s="8"/>
      <c r="M14" s="15">
        <v>5550</v>
      </c>
      <c r="N14" s="8">
        <v>7.2463768115942129E-2</v>
      </c>
      <c r="O14" s="15">
        <v>5972</v>
      </c>
      <c r="P14" s="8">
        <v>0.15400966183574871</v>
      </c>
      <c r="Q14" s="15"/>
      <c r="R14" s="8"/>
      <c r="S14" s="15">
        <v>4420</v>
      </c>
      <c r="T14" s="8">
        <v>-0.14589371980676324</v>
      </c>
      <c r="U14" s="15"/>
      <c r="V14" s="8"/>
      <c r="W14" s="15">
        <v>5388</v>
      </c>
      <c r="X14" s="8">
        <v>4.1159420289855086E-2</v>
      </c>
      <c r="Y14" s="15">
        <v>6544</v>
      </c>
      <c r="Z14" s="8">
        <v>0.26454106280193246</v>
      </c>
      <c r="AA14" s="15"/>
      <c r="AB14" s="8"/>
      <c r="AC14" s="15"/>
      <c r="AD14" s="8"/>
      <c r="AE14" s="15"/>
      <c r="AF14" s="8"/>
      <c r="AG14" s="15"/>
      <c r="AH14" s="8"/>
      <c r="AI14" s="15">
        <v>7090</v>
      </c>
      <c r="AJ14" s="8">
        <v>0.37004830917874387</v>
      </c>
      <c r="AK14" s="15">
        <v>5811</v>
      </c>
      <c r="AL14" s="8">
        <v>0.12289855072463762</v>
      </c>
      <c r="AM14" s="15"/>
      <c r="AN14" s="8"/>
      <c r="AO14" s="15">
        <v>9692</v>
      </c>
      <c r="AP14" s="8">
        <v>0.87285024154589363</v>
      </c>
      <c r="AQ14" s="15">
        <v>8271</v>
      </c>
      <c r="AR14" s="8">
        <v>0.5982608695652174</v>
      </c>
    </row>
    <row r="15" spans="1:44" x14ac:dyDescent="0.3">
      <c r="B15" s="13">
        <v>4</v>
      </c>
      <c r="C15" s="12" t="s">
        <v>360</v>
      </c>
      <c r="D15" s="12">
        <v>5495</v>
      </c>
      <c r="E15" s="15">
        <v>8900</v>
      </c>
      <c r="F15" s="8">
        <v>0.61965423111919926</v>
      </c>
      <c r="G15" s="15">
        <v>6860.5</v>
      </c>
      <c r="H15" s="8">
        <v>0.24849863512283887</v>
      </c>
      <c r="I15" s="15">
        <v>7711.5</v>
      </c>
      <c r="J15" s="8">
        <v>0.40336669699727024</v>
      </c>
      <c r="K15" s="15"/>
      <c r="L15" s="8"/>
      <c r="M15" s="15">
        <v>6289.5</v>
      </c>
      <c r="N15" s="8">
        <v>0.14458598726114658</v>
      </c>
      <c r="O15" s="15">
        <v>6730</v>
      </c>
      <c r="P15" s="8">
        <v>0.22474977252047323</v>
      </c>
      <c r="Q15" s="15"/>
      <c r="R15" s="8"/>
      <c r="S15" s="15">
        <v>4760</v>
      </c>
      <c r="T15" s="8">
        <v>-0.13375796178343946</v>
      </c>
      <c r="U15" s="15"/>
      <c r="V15" s="8"/>
      <c r="W15" s="15">
        <v>6060</v>
      </c>
      <c r="X15" s="8">
        <v>0.10282074613284808</v>
      </c>
      <c r="Y15" s="15">
        <v>6922</v>
      </c>
      <c r="Z15" s="8">
        <v>0.25969062784349406</v>
      </c>
      <c r="AA15" s="15">
        <v>7272</v>
      </c>
      <c r="AB15" s="8">
        <v>0.32338489535941761</v>
      </c>
      <c r="AC15" s="15"/>
      <c r="AD15" s="8"/>
      <c r="AE15" s="15"/>
      <c r="AF15" s="8"/>
      <c r="AG15" s="15">
        <v>3690</v>
      </c>
      <c r="AH15" s="8">
        <v>-0.3284804367606915</v>
      </c>
      <c r="AI15" s="15">
        <v>7490</v>
      </c>
      <c r="AJ15" s="8">
        <v>0.36305732484076425</v>
      </c>
      <c r="AK15" s="15">
        <v>6174</v>
      </c>
      <c r="AL15" s="8">
        <v>0.12356687898089169</v>
      </c>
      <c r="AM15" s="15"/>
      <c r="AN15" s="8"/>
      <c r="AO15" s="15">
        <v>10697</v>
      </c>
      <c r="AP15" s="8">
        <v>0.94667879890809825</v>
      </c>
      <c r="AQ15" s="15">
        <v>8795</v>
      </c>
      <c r="AR15" s="8">
        <v>0.6005459508644222</v>
      </c>
    </row>
    <row r="16" spans="1:44" x14ac:dyDescent="0.3">
      <c r="B16" s="13">
        <v>4.5</v>
      </c>
      <c r="C16" s="12" t="s">
        <v>361</v>
      </c>
      <c r="D16" s="12">
        <v>5825</v>
      </c>
      <c r="E16" s="15"/>
      <c r="F16" s="8"/>
      <c r="G16" s="15"/>
      <c r="H16" s="8"/>
      <c r="I16" s="15"/>
      <c r="J16" s="8"/>
      <c r="K16" s="15"/>
      <c r="L16" s="8"/>
      <c r="M16" s="15"/>
      <c r="N16" s="8"/>
      <c r="O16" s="15"/>
      <c r="P16" s="8"/>
      <c r="Q16" s="15"/>
      <c r="R16" s="8"/>
      <c r="S16" s="15">
        <v>5100</v>
      </c>
      <c r="T16" s="8">
        <v>-0.12446351931330468</v>
      </c>
      <c r="U16" s="15"/>
      <c r="V16" s="8"/>
      <c r="W16" s="15">
        <v>6660</v>
      </c>
      <c r="X16" s="8">
        <v>0.14334763948497864</v>
      </c>
      <c r="Y16" s="15">
        <v>7311</v>
      </c>
      <c r="Z16" s="8">
        <v>0.25510729613733907</v>
      </c>
      <c r="AA16" s="15"/>
      <c r="AB16" s="8"/>
      <c r="AC16" s="15"/>
      <c r="AD16" s="8"/>
      <c r="AE16" s="15"/>
      <c r="AF16" s="8"/>
      <c r="AG16" s="15">
        <v>4290</v>
      </c>
      <c r="AH16" s="8">
        <v>-0.263519313304721</v>
      </c>
      <c r="AI16" s="15">
        <v>7990</v>
      </c>
      <c r="AJ16" s="8">
        <v>0.37167381974248936</v>
      </c>
      <c r="AK16" s="15">
        <v>6935</v>
      </c>
      <c r="AL16" s="8">
        <v>0.19055793991416303</v>
      </c>
      <c r="AM16" s="15"/>
      <c r="AN16" s="8"/>
      <c r="AO16" s="15"/>
      <c r="AP16" s="8"/>
      <c r="AQ16" s="15">
        <v>9259</v>
      </c>
      <c r="AR16" s="8">
        <v>0.58952789699570807</v>
      </c>
    </row>
    <row r="17" spans="2:44" x14ac:dyDescent="0.3">
      <c r="B17" s="13">
        <v>5</v>
      </c>
      <c r="C17" s="12" t="s">
        <v>362</v>
      </c>
      <c r="D17" s="12">
        <v>6740</v>
      </c>
      <c r="E17" s="15">
        <v>9900</v>
      </c>
      <c r="F17" s="8">
        <v>0.46884272997032639</v>
      </c>
      <c r="G17" s="15">
        <v>8500.5</v>
      </c>
      <c r="H17" s="8">
        <v>0.2612017804154303</v>
      </c>
      <c r="I17" s="15">
        <v>9552.5</v>
      </c>
      <c r="J17" s="8">
        <v>0.41728486646884266</v>
      </c>
      <c r="K17" s="15"/>
      <c r="L17" s="8"/>
      <c r="M17" s="15">
        <v>7649.5</v>
      </c>
      <c r="N17" s="8">
        <v>0.13494065281899115</v>
      </c>
      <c r="O17" s="15">
        <v>8243</v>
      </c>
      <c r="P17" s="8">
        <v>0.22299703264094961</v>
      </c>
      <c r="Q17" s="15"/>
      <c r="R17" s="8"/>
      <c r="S17" s="15">
        <v>5780</v>
      </c>
      <c r="T17" s="8">
        <v>-0.14243323442136502</v>
      </c>
      <c r="U17" s="15"/>
      <c r="V17" s="8"/>
      <c r="W17" s="15">
        <v>7284</v>
      </c>
      <c r="X17" s="8">
        <v>8.0712166172106858E-2</v>
      </c>
      <c r="Y17" s="15">
        <v>7759</v>
      </c>
      <c r="Z17" s="8">
        <v>0.15118694362017804</v>
      </c>
      <c r="AA17" s="15">
        <v>8109</v>
      </c>
      <c r="AB17" s="8">
        <v>0.20311572700296732</v>
      </c>
      <c r="AC17" s="15"/>
      <c r="AD17" s="8"/>
      <c r="AE17" s="15"/>
      <c r="AF17" s="8"/>
      <c r="AG17" s="15">
        <v>5190</v>
      </c>
      <c r="AH17" s="8">
        <v>-0.22997032640949555</v>
      </c>
      <c r="AI17" s="15">
        <v>8390</v>
      </c>
      <c r="AJ17" s="8">
        <v>0.24480712166172114</v>
      </c>
      <c r="AK17" s="15">
        <v>7834</v>
      </c>
      <c r="AL17" s="8">
        <v>0.16231454005934709</v>
      </c>
      <c r="AM17" s="15"/>
      <c r="AN17" s="8"/>
      <c r="AO17" s="15">
        <v>13101</v>
      </c>
      <c r="AP17" s="8">
        <v>0.94376854599406523</v>
      </c>
      <c r="AQ17" s="15">
        <v>10747</v>
      </c>
      <c r="AR17" s="8">
        <v>0.59451038575667647</v>
      </c>
    </row>
    <row r="18" spans="2:44" x14ac:dyDescent="0.3">
      <c r="B18" s="13">
        <v>6</v>
      </c>
      <c r="C18" s="12" t="s">
        <v>363</v>
      </c>
      <c r="D18" s="12">
        <v>7365</v>
      </c>
      <c r="E18" s="15">
        <v>11740</v>
      </c>
      <c r="F18" s="8">
        <v>0.59402579769178554</v>
      </c>
      <c r="G18" s="15">
        <v>9740</v>
      </c>
      <c r="H18" s="8">
        <v>0.32247114731839788</v>
      </c>
      <c r="I18" s="15">
        <v>10954.5</v>
      </c>
      <c r="J18" s="8">
        <v>0.48737270875763739</v>
      </c>
      <c r="K18" s="15"/>
      <c r="L18" s="8"/>
      <c r="M18" s="15">
        <v>8763.5</v>
      </c>
      <c r="N18" s="8">
        <v>0.18988458927359142</v>
      </c>
      <c r="O18" s="15">
        <v>9757</v>
      </c>
      <c r="P18" s="8">
        <v>0.32477936184657152</v>
      </c>
      <c r="Q18" s="15"/>
      <c r="R18" s="8"/>
      <c r="S18" s="15">
        <v>6545</v>
      </c>
      <c r="T18" s="8">
        <v>-0.11133740665308889</v>
      </c>
      <c r="U18" s="15"/>
      <c r="V18" s="8"/>
      <c r="W18" s="15">
        <v>8352</v>
      </c>
      <c r="X18" s="8">
        <v>0.13401221995926682</v>
      </c>
      <c r="Y18" s="15">
        <v>9014</v>
      </c>
      <c r="Z18" s="8">
        <v>0.22389680923285815</v>
      </c>
      <c r="AA18" s="15">
        <v>9364</v>
      </c>
      <c r="AB18" s="8">
        <v>0.271418873048201</v>
      </c>
      <c r="AC18" s="15"/>
      <c r="AD18" s="8"/>
      <c r="AE18" s="15"/>
      <c r="AF18" s="8"/>
      <c r="AG18" s="15">
        <v>5790</v>
      </c>
      <c r="AH18" s="8">
        <v>-0.21384928716904272</v>
      </c>
      <c r="AI18" s="15">
        <v>9790</v>
      </c>
      <c r="AJ18" s="8">
        <v>0.3292600135777326</v>
      </c>
      <c r="AK18" s="15">
        <v>8779</v>
      </c>
      <c r="AL18" s="8">
        <v>0.19198913781398508</v>
      </c>
      <c r="AM18" s="15"/>
      <c r="AN18" s="8"/>
      <c r="AO18" s="15">
        <v>14717</v>
      </c>
      <c r="AP18" s="8">
        <v>0.99823489477257299</v>
      </c>
      <c r="AQ18" s="15">
        <v>10814</v>
      </c>
      <c r="AR18" s="8">
        <v>0.46829599456890691</v>
      </c>
    </row>
    <row r="19" spans="2:44" x14ac:dyDescent="0.3">
      <c r="B19" s="13">
        <v>7</v>
      </c>
      <c r="C19" s="12" t="s">
        <v>364</v>
      </c>
      <c r="D19" s="12">
        <v>8020</v>
      </c>
      <c r="E19" s="15">
        <v>12750</v>
      </c>
      <c r="F19" s="8">
        <v>0.58977556109725682</v>
      </c>
      <c r="G19" s="15">
        <v>10842</v>
      </c>
      <c r="H19" s="8">
        <v>0.35187032418952624</v>
      </c>
      <c r="I19" s="15">
        <v>12181.5</v>
      </c>
      <c r="J19" s="8">
        <v>0.51889027431421453</v>
      </c>
      <c r="K19" s="15"/>
      <c r="L19" s="8"/>
      <c r="M19" s="15">
        <v>9752.5</v>
      </c>
      <c r="N19" s="8">
        <v>0.21602244389027425</v>
      </c>
      <c r="O19" s="15">
        <v>11272</v>
      </c>
      <c r="P19" s="8">
        <v>0.4054862842892768</v>
      </c>
      <c r="Q19" s="15"/>
      <c r="R19" s="8"/>
      <c r="S19" s="15">
        <v>7055</v>
      </c>
      <c r="T19" s="8">
        <v>-0.12032418952618451</v>
      </c>
      <c r="U19" s="15"/>
      <c r="V19" s="8"/>
      <c r="W19" s="15">
        <v>9228</v>
      </c>
      <c r="X19" s="8">
        <v>0.15062344139650863</v>
      </c>
      <c r="Y19" s="15">
        <v>10179</v>
      </c>
      <c r="Z19" s="8">
        <v>0.26920199501246889</v>
      </c>
      <c r="AA19" s="15"/>
      <c r="AB19" s="8"/>
      <c r="AC19" s="15"/>
      <c r="AD19" s="8"/>
      <c r="AE19" s="15"/>
      <c r="AF19" s="8"/>
      <c r="AG19" s="15">
        <v>6190</v>
      </c>
      <c r="AH19" s="8">
        <v>-0.22817955112219457</v>
      </c>
      <c r="AI19" s="15">
        <v>11090</v>
      </c>
      <c r="AJ19" s="8">
        <v>0.38279301745635919</v>
      </c>
      <c r="AK19" s="15">
        <v>9467</v>
      </c>
      <c r="AL19" s="8">
        <v>0.18042394014962593</v>
      </c>
      <c r="AM19" s="15"/>
      <c r="AN19" s="8"/>
      <c r="AO19" s="15">
        <v>15973</v>
      </c>
      <c r="AP19" s="8">
        <v>0.9916458852867831</v>
      </c>
      <c r="AQ19" s="15">
        <v>12415</v>
      </c>
      <c r="AR19" s="8">
        <v>0.54800498753117211</v>
      </c>
    </row>
    <row r="20" spans="2:44" x14ac:dyDescent="0.3">
      <c r="B20" s="13">
        <v>8</v>
      </c>
      <c r="C20" s="12" t="s">
        <v>365</v>
      </c>
      <c r="D20" s="12">
        <v>8870</v>
      </c>
      <c r="E20" s="15">
        <v>14290</v>
      </c>
      <c r="F20" s="8">
        <v>0.61104847801578344</v>
      </c>
      <c r="G20" s="15">
        <v>11906</v>
      </c>
      <c r="H20" s="8">
        <v>0.34227733934611049</v>
      </c>
      <c r="I20" s="15">
        <v>13233</v>
      </c>
      <c r="J20" s="8">
        <v>0.49188275084554678</v>
      </c>
      <c r="K20" s="15"/>
      <c r="L20" s="8"/>
      <c r="M20" s="15">
        <v>10716.5</v>
      </c>
      <c r="N20" s="8">
        <v>0.20817361894024811</v>
      </c>
      <c r="O20" s="15">
        <v>12785</v>
      </c>
      <c r="P20" s="8">
        <v>0.44137542277339348</v>
      </c>
      <c r="Q20" s="15"/>
      <c r="R20" s="8"/>
      <c r="S20" s="15">
        <v>7650</v>
      </c>
      <c r="T20" s="8">
        <v>-0.1375422773393461</v>
      </c>
      <c r="U20" s="15">
        <v>3868</v>
      </c>
      <c r="V20" s="8">
        <v>-0.56392333709131903</v>
      </c>
      <c r="W20" s="15">
        <v>10464</v>
      </c>
      <c r="X20" s="8">
        <v>0.17970687711386701</v>
      </c>
      <c r="Y20" s="15">
        <v>11245</v>
      </c>
      <c r="Z20" s="8">
        <v>0.26775648252536643</v>
      </c>
      <c r="AA20" s="15"/>
      <c r="AB20" s="8"/>
      <c r="AC20" s="15"/>
      <c r="AD20" s="8"/>
      <c r="AE20" s="15"/>
      <c r="AF20" s="8"/>
      <c r="AG20" s="15">
        <v>6390</v>
      </c>
      <c r="AH20" s="8">
        <v>-0.27959413754227735</v>
      </c>
      <c r="AI20" s="15">
        <v>12190</v>
      </c>
      <c r="AJ20" s="8">
        <v>0.37429537767756482</v>
      </c>
      <c r="AK20" s="15">
        <v>10575</v>
      </c>
      <c r="AL20" s="8">
        <v>0.19222096956031565</v>
      </c>
      <c r="AM20" s="15"/>
      <c r="AN20" s="8"/>
      <c r="AO20" s="15">
        <v>17768</v>
      </c>
      <c r="AP20" s="8">
        <v>1.0031567080045094</v>
      </c>
      <c r="AQ20" s="15">
        <v>13787</v>
      </c>
      <c r="AR20" s="8">
        <v>0.55434047350620075</v>
      </c>
    </row>
    <row r="21" spans="2:44" x14ac:dyDescent="0.3">
      <c r="B21" s="13">
        <v>9</v>
      </c>
      <c r="C21" s="12" t="s">
        <v>366</v>
      </c>
      <c r="D21" s="12">
        <v>10055</v>
      </c>
      <c r="E21" s="15"/>
      <c r="F21" s="8"/>
      <c r="G21" s="15">
        <v>13802.5</v>
      </c>
      <c r="H21" s="8">
        <v>0.37270014917951277</v>
      </c>
      <c r="I21" s="15">
        <v>15336.5</v>
      </c>
      <c r="J21" s="8">
        <v>0.52526106414719043</v>
      </c>
      <c r="K21" s="15"/>
      <c r="L21" s="8"/>
      <c r="M21" s="15">
        <v>12419</v>
      </c>
      <c r="N21" s="8">
        <v>0.23510691198408762</v>
      </c>
      <c r="O21" s="15">
        <v>13220</v>
      </c>
      <c r="P21" s="8">
        <v>0.31476877175534557</v>
      </c>
      <c r="Q21" s="15"/>
      <c r="R21" s="8"/>
      <c r="S21" s="15">
        <v>9010</v>
      </c>
      <c r="T21" s="8">
        <v>-0.1039283938339135</v>
      </c>
      <c r="U21" s="15"/>
      <c r="V21" s="8"/>
      <c r="W21" s="15"/>
      <c r="X21" s="8"/>
      <c r="Y21" s="15"/>
      <c r="Z21" s="8"/>
      <c r="AA21" s="15"/>
      <c r="AB21" s="8"/>
      <c r="AC21" s="15"/>
      <c r="AD21" s="8"/>
      <c r="AE21" s="15"/>
      <c r="AF21" s="8"/>
      <c r="AG21" s="15">
        <v>6990</v>
      </c>
      <c r="AH21" s="8">
        <v>-0.30482347090999506</v>
      </c>
      <c r="AI21" s="15"/>
      <c r="AJ21" s="8"/>
      <c r="AK21" s="15">
        <v>11991</v>
      </c>
      <c r="AL21" s="8">
        <v>0.19254102436598708</v>
      </c>
      <c r="AM21" s="15"/>
      <c r="AN21" s="8"/>
      <c r="AO21" s="15">
        <v>20100</v>
      </c>
      <c r="AP21" s="8">
        <v>0.99900546991546491</v>
      </c>
      <c r="AQ21" s="15">
        <v>15442</v>
      </c>
      <c r="AR21" s="8">
        <v>0.53575335653903533</v>
      </c>
    </row>
    <row r="22" spans="2:44" x14ac:dyDescent="0.3">
      <c r="B22" s="13">
        <v>10</v>
      </c>
      <c r="C22" s="12" t="s">
        <v>367</v>
      </c>
      <c r="D22" s="12">
        <v>10500</v>
      </c>
      <c r="E22" s="15">
        <v>17790</v>
      </c>
      <c r="F22" s="8">
        <v>0.69428571428571439</v>
      </c>
      <c r="G22" s="15">
        <v>14121.5</v>
      </c>
      <c r="H22" s="8">
        <v>0.34490476190476183</v>
      </c>
      <c r="I22" s="15">
        <v>16694.5</v>
      </c>
      <c r="J22" s="8">
        <v>0.58995238095238101</v>
      </c>
      <c r="K22" s="15"/>
      <c r="L22" s="8"/>
      <c r="M22" s="15">
        <v>13527</v>
      </c>
      <c r="N22" s="8">
        <v>0.28828571428571426</v>
      </c>
      <c r="O22" s="15">
        <v>13542</v>
      </c>
      <c r="P22" s="8">
        <v>0.28971428571428581</v>
      </c>
      <c r="Q22" s="15"/>
      <c r="R22" s="8"/>
      <c r="S22" s="15">
        <v>10157.5</v>
      </c>
      <c r="T22" s="8">
        <v>-3.2619047619047659E-2</v>
      </c>
      <c r="U22" s="15">
        <v>4335</v>
      </c>
      <c r="V22" s="8">
        <v>-0.58714285714285719</v>
      </c>
      <c r="W22" s="15">
        <v>10932</v>
      </c>
      <c r="X22" s="8">
        <v>4.1142857142857148E-2</v>
      </c>
      <c r="Y22" s="15">
        <v>12988</v>
      </c>
      <c r="Z22" s="8">
        <v>0.23695238095238103</v>
      </c>
      <c r="AA22" s="15"/>
      <c r="AB22" s="8"/>
      <c r="AC22" s="15"/>
      <c r="AD22" s="8"/>
      <c r="AE22" s="15"/>
      <c r="AF22" s="8"/>
      <c r="AG22" s="15">
        <v>8190</v>
      </c>
      <c r="AH22" s="8">
        <v>-0.21999999999999997</v>
      </c>
      <c r="AI22" s="15">
        <v>13990</v>
      </c>
      <c r="AJ22" s="8">
        <v>0.33238095238095244</v>
      </c>
      <c r="AK22" s="15">
        <v>12530</v>
      </c>
      <c r="AL22" s="8">
        <v>0.19333333333333336</v>
      </c>
      <c r="AM22" s="15"/>
      <c r="AN22" s="8"/>
      <c r="AO22" s="15">
        <v>21792</v>
      </c>
      <c r="AP22" s="8">
        <v>1.0754285714285716</v>
      </c>
      <c r="AQ22" s="15">
        <v>16646</v>
      </c>
      <c r="AR22" s="8">
        <v>0.58533333333333326</v>
      </c>
    </row>
    <row r="23" spans="2:44" x14ac:dyDescent="0.3">
      <c r="B23" s="13">
        <v>12</v>
      </c>
      <c r="C23" s="12" t="s">
        <v>368</v>
      </c>
      <c r="D23" s="12">
        <v>12210</v>
      </c>
      <c r="E23" s="15">
        <v>20600</v>
      </c>
      <c r="F23" s="8">
        <v>0.68714168714168711</v>
      </c>
      <c r="G23" s="15">
        <v>16876.25</v>
      </c>
      <c r="H23" s="8">
        <v>0.38216625716625718</v>
      </c>
      <c r="I23" s="15">
        <v>18753.75</v>
      </c>
      <c r="J23" s="8">
        <v>0.5359336609336609</v>
      </c>
      <c r="K23" s="15"/>
      <c r="L23" s="8"/>
      <c r="M23" s="15">
        <v>15192.25</v>
      </c>
      <c r="N23" s="8">
        <v>0.2442465192465193</v>
      </c>
      <c r="O23" s="15">
        <v>14902</v>
      </c>
      <c r="P23" s="8">
        <v>0.22047502047502054</v>
      </c>
      <c r="Q23" s="15"/>
      <c r="R23" s="8"/>
      <c r="S23" s="15">
        <v>11305</v>
      </c>
      <c r="T23" s="8">
        <v>-7.411957411957415E-2</v>
      </c>
      <c r="U23" s="15"/>
      <c r="V23" s="8"/>
      <c r="W23" s="15">
        <v>12708</v>
      </c>
      <c r="X23" s="8">
        <v>4.0786240786240713E-2</v>
      </c>
      <c r="Y23" s="15">
        <v>14163</v>
      </c>
      <c r="Z23" s="8">
        <v>0.15995085995085989</v>
      </c>
      <c r="AA23" s="15"/>
      <c r="AB23" s="8"/>
      <c r="AC23" s="15"/>
      <c r="AD23" s="8"/>
      <c r="AE23" s="15"/>
      <c r="AF23" s="8"/>
      <c r="AG23" s="15">
        <v>10290</v>
      </c>
      <c r="AH23" s="8">
        <v>-0.15724815724815722</v>
      </c>
      <c r="AI23" s="15">
        <v>15290</v>
      </c>
      <c r="AJ23" s="8">
        <v>0.25225225225225234</v>
      </c>
      <c r="AK23" s="15">
        <v>16090</v>
      </c>
      <c r="AL23" s="8">
        <v>0.31777231777231774</v>
      </c>
      <c r="AM23" s="15"/>
      <c r="AN23" s="8"/>
      <c r="AO23" s="15">
        <v>25022</v>
      </c>
      <c r="AP23" s="8">
        <v>1.0493038493038491</v>
      </c>
      <c r="AQ23" s="15">
        <v>19830.5</v>
      </c>
      <c r="AR23" s="8">
        <v>0.62411957411957419</v>
      </c>
    </row>
    <row r="24" spans="2:44" x14ac:dyDescent="0.3">
      <c r="B24" s="13">
        <v>14</v>
      </c>
      <c r="C24" s="12" t="s">
        <v>369</v>
      </c>
      <c r="D24" s="12">
        <v>14635</v>
      </c>
      <c r="E24" s="15"/>
      <c r="F24" s="8"/>
      <c r="G24" s="15"/>
      <c r="H24" s="8"/>
      <c r="I24" s="15"/>
      <c r="J24" s="8"/>
      <c r="K24" s="15"/>
      <c r="L24" s="8"/>
      <c r="M24" s="15">
        <v>17894.5</v>
      </c>
      <c r="N24" s="8">
        <v>0.22271950802869833</v>
      </c>
      <c r="O24" s="15">
        <v>16388</v>
      </c>
      <c r="P24" s="8">
        <v>0.11978134608814495</v>
      </c>
      <c r="Q24" s="15"/>
      <c r="R24" s="8"/>
      <c r="S24" s="15"/>
      <c r="T24" s="8"/>
      <c r="U24" s="15"/>
      <c r="V24" s="8"/>
      <c r="W24" s="15"/>
      <c r="X24" s="8"/>
      <c r="Y24" s="15">
        <v>15488</v>
      </c>
      <c r="Z24" s="8">
        <v>5.8284933378886183E-2</v>
      </c>
      <c r="AA24" s="15"/>
      <c r="AB24" s="8"/>
      <c r="AC24" s="15"/>
      <c r="AD24" s="8"/>
      <c r="AE24" s="15"/>
      <c r="AF24" s="8"/>
      <c r="AG24" s="15">
        <v>13290</v>
      </c>
      <c r="AH24" s="8">
        <v>-9.1902972326614263E-2</v>
      </c>
      <c r="AI24" s="15">
        <v>16690</v>
      </c>
      <c r="AJ24" s="8">
        <v>0.14041680901947395</v>
      </c>
      <c r="AK24" s="15">
        <v>19376</v>
      </c>
      <c r="AL24" s="8">
        <v>0.32394943628288342</v>
      </c>
      <c r="AM24" s="15"/>
      <c r="AN24" s="8"/>
      <c r="AO24" s="15">
        <v>33031.5</v>
      </c>
      <c r="AP24" s="8">
        <v>1.2570208404509735</v>
      </c>
      <c r="AQ24" s="15">
        <v>22590.5</v>
      </c>
      <c r="AR24" s="8">
        <v>0.54359412367611881</v>
      </c>
    </row>
    <row r="25" spans="2:44" x14ac:dyDescent="0.3">
      <c r="B25" s="13">
        <v>16</v>
      </c>
      <c r="C25" s="12" t="s">
        <v>370</v>
      </c>
      <c r="D25" s="12">
        <v>16320</v>
      </c>
      <c r="E25" s="15"/>
      <c r="F25" s="8"/>
      <c r="G25" s="15"/>
      <c r="H25" s="8"/>
      <c r="I25" s="15"/>
      <c r="J25" s="8"/>
      <c r="K25" s="15"/>
      <c r="L25" s="8"/>
      <c r="M25" s="15"/>
      <c r="N25" s="8"/>
      <c r="O25" s="15">
        <v>19666</v>
      </c>
      <c r="P25" s="8">
        <v>0.20502450980392162</v>
      </c>
      <c r="Q25" s="15"/>
      <c r="R25" s="8"/>
      <c r="S25" s="15"/>
      <c r="T25" s="8"/>
      <c r="U25" s="15"/>
      <c r="V25" s="8"/>
      <c r="W25" s="15"/>
      <c r="X25" s="8"/>
      <c r="Y25" s="15"/>
      <c r="Z25" s="8"/>
      <c r="AA25" s="15"/>
      <c r="AB25" s="8"/>
      <c r="AC25" s="15"/>
      <c r="AD25" s="8"/>
      <c r="AE25" s="15"/>
      <c r="AF25" s="8"/>
      <c r="AG25" s="15"/>
      <c r="AH25" s="8"/>
      <c r="AI25" s="15"/>
      <c r="AJ25" s="8"/>
      <c r="AK25" s="15"/>
      <c r="AL25" s="8"/>
      <c r="AM25" s="15"/>
      <c r="AN25" s="8"/>
      <c r="AO25" s="15"/>
      <c r="AP25" s="8"/>
      <c r="AQ25" s="15"/>
      <c r="AR25" s="8"/>
    </row>
    <row r="26" spans="2:44" x14ac:dyDescent="0.3">
      <c r="B26" s="12" t="s">
        <v>392</v>
      </c>
      <c r="E26" s="15"/>
      <c r="F26" s="8"/>
      <c r="G26" s="15"/>
      <c r="H26" s="8"/>
      <c r="I26" s="15"/>
      <c r="J26" s="8"/>
      <c r="K26" s="15">
        <v>13041.875</v>
      </c>
      <c r="L26" s="8">
        <v>-0.33616212825142822</v>
      </c>
      <c r="M26" s="15"/>
      <c r="N26" s="8"/>
      <c r="O26" s="15"/>
      <c r="P26" s="8"/>
      <c r="Q26" s="15">
        <v>8713.3125</v>
      </c>
      <c r="R26" s="8">
        <v>-0.52243392115756149</v>
      </c>
      <c r="S26" s="15"/>
      <c r="T26" s="8"/>
      <c r="U26" s="15"/>
      <c r="V26" s="8"/>
      <c r="W26" s="15"/>
      <c r="X26" s="8"/>
      <c r="Y26" s="15"/>
      <c r="Z26" s="8"/>
      <c r="AA26" s="15"/>
      <c r="AB26" s="8"/>
      <c r="AC26" s="15">
        <v>15284.533333333333</v>
      </c>
      <c r="AD26" s="8">
        <v>-0.14782931906036278</v>
      </c>
      <c r="AE26" s="15">
        <v>11382.857142857143</v>
      </c>
      <c r="AF26" s="8">
        <v>-0.36948058114139204</v>
      </c>
      <c r="AG26" s="15"/>
      <c r="AH26" s="8"/>
      <c r="AI26" s="15"/>
      <c r="AJ26" s="8"/>
      <c r="AK26" s="15"/>
      <c r="AL26" s="8"/>
      <c r="AM26" s="15">
        <v>15999.4</v>
      </c>
      <c r="AN26" s="8">
        <v>-6.4183071372754474E-2</v>
      </c>
      <c r="AO26" s="15"/>
      <c r="AP26" s="8"/>
      <c r="AQ26" s="15"/>
      <c r="AR26" s="8"/>
    </row>
    <row r="27" spans="2:44" x14ac:dyDescent="0.3">
      <c r="B27" s="13">
        <v>1</v>
      </c>
      <c r="C27" s="12" t="s">
        <v>393</v>
      </c>
      <c r="D27" s="12">
        <v>7812</v>
      </c>
      <c r="E27" s="15"/>
      <c r="F27" s="8"/>
      <c r="G27" s="15"/>
      <c r="H27" s="8"/>
      <c r="I27" s="15"/>
      <c r="J27" s="8"/>
      <c r="K27" s="15">
        <v>5002.5</v>
      </c>
      <c r="L27" s="8">
        <v>-0.35963901689708144</v>
      </c>
      <c r="M27" s="15"/>
      <c r="N27" s="8"/>
      <c r="O27" s="15"/>
      <c r="P27" s="8"/>
      <c r="Q27" s="15">
        <v>2902.5</v>
      </c>
      <c r="R27" s="8">
        <v>-0.62845622119815669</v>
      </c>
      <c r="S27" s="15"/>
      <c r="T27" s="8"/>
      <c r="U27" s="15"/>
      <c r="V27" s="8"/>
      <c r="W27" s="15"/>
      <c r="X27" s="8"/>
      <c r="Y27" s="15"/>
      <c r="Z27" s="8"/>
      <c r="AA27" s="15"/>
      <c r="AB27" s="8"/>
      <c r="AC27" s="15">
        <v>6687</v>
      </c>
      <c r="AD27" s="8">
        <v>-0.14400921658986177</v>
      </c>
      <c r="AE27" s="15">
        <v>4890</v>
      </c>
      <c r="AF27" s="8">
        <v>-0.37403993855606754</v>
      </c>
      <c r="AG27" s="15"/>
      <c r="AH27" s="8"/>
      <c r="AI27" s="15"/>
      <c r="AJ27" s="8"/>
      <c r="AK27" s="15"/>
      <c r="AL27" s="8"/>
      <c r="AM27" s="15">
        <v>3660</v>
      </c>
      <c r="AN27" s="8">
        <v>-0.53149001536098317</v>
      </c>
      <c r="AO27" s="15"/>
      <c r="AP27" s="8"/>
      <c r="AQ27" s="15"/>
      <c r="AR27" s="8"/>
    </row>
    <row r="28" spans="2:44" x14ac:dyDescent="0.3">
      <c r="B28" s="13">
        <v>1.5</v>
      </c>
      <c r="C28" s="12" t="s">
        <v>394</v>
      </c>
      <c r="D28" s="12">
        <v>8620.7999999999993</v>
      </c>
      <c r="E28" s="15"/>
      <c r="F28" s="8"/>
      <c r="G28" s="15"/>
      <c r="H28" s="8"/>
      <c r="I28" s="15"/>
      <c r="J28" s="8"/>
      <c r="K28" s="15">
        <v>5860.5</v>
      </c>
      <c r="L28" s="8">
        <v>-0.32019070155901996</v>
      </c>
      <c r="M28" s="15"/>
      <c r="N28" s="8"/>
      <c r="O28" s="15"/>
      <c r="P28" s="8"/>
      <c r="Q28" s="15">
        <v>3769</v>
      </c>
      <c r="R28" s="8">
        <v>-0.56280159613956937</v>
      </c>
      <c r="S28" s="15"/>
      <c r="T28" s="8"/>
      <c r="U28" s="15"/>
      <c r="V28" s="8"/>
      <c r="W28" s="15"/>
      <c r="X28" s="8"/>
      <c r="Y28" s="15"/>
      <c r="Z28" s="8"/>
      <c r="AA28" s="15"/>
      <c r="AB28" s="8"/>
      <c r="AC28" s="15">
        <v>7719</v>
      </c>
      <c r="AD28" s="8">
        <v>-0.1046074610244988</v>
      </c>
      <c r="AE28" s="15">
        <v>5590</v>
      </c>
      <c r="AF28" s="8">
        <v>-0.35156829992576089</v>
      </c>
      <c r="AG28" s="15"/>
      <c r="AH28" s="8"/>
      <c r="AI28" s="15"/>
      <c r="AJ28" s="8"/>
      <c r="AK28" s="15"/>
      <c r="AL28" s="8"/>
      <c r="AM28" s="15">
        <v>4804</v>
      </c>
      <c r="AN28" s="8">
        <v>-0.44274313288789902</v>
      </c>
      <c r="AO28" s="15"/>
      <c r="AP28" s="8"/>
      <c r="AQ28" s="15"/>
      <c r="AR28" s="8"/>
    </row>
    <row r="29" spans="2:44" x14ac:dyDescent="0.3">
      <c r="B29" s="13">
        <v>2</v>
      </c>
      <c r="C29" s="12" t="s">
        <v>395</v>
      </c>
      <c r="D29" s="12">
        <v>10375.200000000001</v>
      </c>
      <c r="E29" s="15"/>
      <c r="F29" s="8"/>
      <c r="G29" s="15"/>
      <c r="H29" s="8"/>
      <c r="I29" s="15"/>
      <c r="J29" s="8"/>
      <c r="K29" s="15">
        <v>6783</v>
      </c>
      <c r="L29" s="8">
        <v>-0.34622947027527184</v>
      </c>
      <c r="M29" s="15"/>
      <c r="N29" s="8"/>
      <c r="O29" s="15"/>
      <c r="P29" s="8"/>
      <c r="Q29" s="15">
        <v>4494</v>
      </c>
      <c r="R29" s="8">
        <v>-0.56685172334027301</v>
      </c>
      <c r="S29" s="15"/>
      <c r="T29" s="8"/>
      <c r="U29" s="15"/>
      <c r="V29" s="8"/>
      <c r="W29" s="15"/>
      <c r="X29" s="8"/>
      <c r="Y29" s="15"/>
      <c r="Z29" s="8"/>
      <c r="AA29" s="15"/>
      <c r="AB29" s="8"/>
      <c r="AC29" s="15">
        <v>8752</v>
      </c>
      <c r="AD29" s="8">
        <v>-0.15644999614465271</v>
      </c>
      <c r="AE29" s="15">
        <v>6490</v>
      </c>
      <c r="AF29" s="8">
        <v>-0.37446988973706541</v>
      </c>
      <c r="AG29" s="15"/>
      <c r="AH29" s="8"/>
      <c r="AI29" s="15"/>
      <c r="AJ29" s="8"/>
      <c r="AK29" s="15"/>
      <c r="AL29" s="8"/>
      <c r="AM29" s="15">
        <v>6777</v>
      </c>
      <c r="AN29" s="8">
        <v>-0.34680777238029148</v>
      </c>
      <c r="AO29" s="15"/>
      <c r="AP29" s="8"/>
      <c r="AQ29" s="15"/>
      <c r="AR29" s="8"/>
    </row>
    <row r="30" spans="2:44" x14ac:dyDescent="0.3">
      <c r="B30" s="13">
        <v>2.5</v>
      </c>
      <c r="C30" s="12" t="s">
        <v>396</v>
      </c>
      <c r="D30" s="12">
        <v>11635.2</v>
      </c>
      <c r="E30" s="15"/>
      <c r="F30" s="8"/>
      <c r="G30" s="15"/>
      <c r="H30" s="8"/>
      <c r="I30" s="15"/>
      <c r="J30" s="8"/>
      <c r="K30" s="15">
        <v>7770.5</v>
      </c>
      <c r="L30" s="8">
        <v>-0.33215587183718376</v>
      </c>
      <c r="M30" s="15"/>
      <c r="N30" s="8"/>
      <c r="O30" s="15"/>
      <c r="P30" s="8"/>
      <c r="Q30" s="15"/>
      <c r="R30" s="8"/>
      <c r="S30" s="15"/>
      <c r="T30" s="8"/>
      <c r="U30" s="15"/>
      <c r="V30" s="8"/>
      <c r="W30" s="15"/>
      <c r="X30" s="8"/>
      <c r="Y30" s="15"/>
      <c r="Z30" s="8"/>
      <c r="AA30" s="15"/>
      <c r="AB30" s="8"/>
      <c r="AC30" s="15">
        <v>9680</v>
      </c>
      <c r="AD30" s="8">
        <v>-0.16804180418041814</v>
      </c>
      <c r="AE30" s="15">
        <v>7290</v>
      </c>
      <c r="AF30" s="8">
        <v>-0.37345297029702973</v>
      </c>
      <c r="AG30" s="15"/>
      <c r="AH30" s="8"/>
      <c r="AI30" s="15"/>
      <c r="AJ30" s="8"/>
      <c r="AK30" s="15"/>
      <c r="AL30" s="8"/>
      <c r="AM30" s="15">
        <v>8418</v>
      </c>
      <c r="AN30" s="8">
        <v>-0.27650577557755784</v>
      </c>
      <c r="AO30" s="15"/>
      <c r="AP30" s="8"/>
      <c r="AQ30" s="15"/>
      <c r="AR30" s="8"/>
    </row>
    <row r="31" spans="2:44" x14ac:dyDescent="0.3">
      <c r="B31" s="13">
        <v>3</v>
      </c>
      <c r="C31" s="12" t="s">
        <v>397</v>
      </c>
      <c r="D31" s="12">
        <v>12931.2</v>
      </c>
      <c r="E31" s="15"/>
      <c r="F31" s="8"/>
      <c r="G31" s="15"/>
      <c r="H31" s="8"/>
      <c r="I31" s="15"/>
      <c r="J31" s="8"/>
      <c r="K31" s="15">
        <v>8628</v>
      </c>
      <c r="L31" s="8">
        <v>-0.33277654046028216</v>
      </c>
      <c r="M31" s="15"/>
      <c r="N31" s="8"/>
      <c r="O31" s="15"/>
      <c r="P31" s="8"/>
      <c r="Q31" s="15">
        <v>5279</v>
      </c>
      <c r="R31" s="8">
        <v>-0.59176255877258099</v>
      </c>
      <c r="S31" s="15"/>
      <c r="T31" s="8"/>
      <c r="U31" s="15"/>
      <c r="V31" s="8"/>
      <c r="W31" s="15"/>
      <c r="X31" s="8"/>
      <c r="Y31" s="15"/>
      <c r="Z31" s="8"/>
      <c r="AA31" s="15"/>
      <c r="AB31" s="8"/>
      <c r="AC31" s="15">
        <v>10640</v>
      </c>
      <c r="AD31" s="8">
        <v>-0.17718386537985653</v>
      </c>
      <c r="AE31" s="15">
        <v>8090</v>
      </c>
      <c r="AF31" s="8">
        <v>-0.37438134125216538</v>
      </c>
      <c r="AG31" s="15"/>
      <c r="AH31" s="8"/>
      <c r="AI31" s="15"/>
      <c r="AJ31" s="8"/>
      <c r="AK31" s="15"/>
      <c r="AL31" s="8"/>
      <c r="AM31" s="15">
        <v>9560</v>
      </c>
      <c r="AN31" s="8">
        <v>-0.26070279633754023</v>
      </c>
      <c r="AO31" s="15"/>
      <c r="AP31" s="8"/>
      <c r="AQ31" s="15"/>
      <c r="AR31" s="8"/>
    </row>
    <row r="32" spans="2:44" x14ac:dyDescent="0.3">
      <c r="B32" s="13">
        <v>3.5</v>
      </c>
      <c r="C32" s="12" t="s">
        <v>398</v>
      </c>
      <c r="D32" s="12">
        <v>14228.4</v>
      </c>
      <c r="E32" s="15"/>
      <c r="F32" s="8"/>
      <c r="G32" s="15"/>
      <c r="H32" s="8"/>
      <c r="I32" s="15"/>
      <c r="J32" s="8"/>
      <c r="K32" s="15">
        <v>9641.5</v>
      </c>
      <c r="L32" s="8">
        <v>-0.32237637401253827</v>
      </c>
      <c r="M32" s="15"/>
      <c r="N32" s="8"/>
      <c r="O32" s="15"/>
      <c r="P32" s="8"/>
      <c r="Q32" s="15">
        <v>6486</v>
      </c>
      <c r="R32" s="8">
        <v>-0.54415113435101625</v>
      </c>
      <c r="S32" s="15"/>
      <c r="T32" s="8"/>
      <c r="U32" s="15"/>
      <c r="V32" s="8"/>
      <c r="W32" s="15"/>
      <c r="X32" s="8"/>
      <c r="Y32" s="15"/>
      <c r="Z32" s="8"/>
      <c r="AA32" s="15"/>
      <c r="AB32" s="8"/>
      <c r="AC32" s="15">
        <v>11568</v>
      </c>
      <c r="AD32" s="8">
        <v>-0.18697815636332971</v>
      </c>
      <c r="AE32" s="15">
        <v>8890</v>
      </c>
      <c r="AF32" s="8">
        <v>-0.37519327542098901</v>
      </c>
      <c r="AG32" s="15"/>
      <c r="AH32" s="8"/>
      <c r="AI32" s="15"/>
      <c r="AJ32" s="8"/>
      <c r="AK32" s="15"/>
      <c r="AL32" s="8"/>
      <c r="AM32" s="15">
        <v>11560</v>
      </c>
      <c r="AN32" s="8">
        <v>-0.18754041213347949</v>
      </c>
      <c r="AO32" s="15"/>
      <c r="AP32" s="8"/>
      <c r="AQ32" s="15"/>
      <c r="AR32" s="8"/>
    </row>
    <row r="33" spans="2:44" x14ac:dyDescent="0.3">
      <c r="B33" s="13">
        <v>4</v>
      </c>
      <c r="C33" s="12" t="s">
        <v>399</v>
      </c>
      <c r="D33" s="12">
        <v>15626.4</v>
      </c>
      <c r="E33" s="15"/>
      <c r="F33" s="8"/>
      <c r="G33" s="15"/>
      <c r="H33" s="8"/>
      <c r="I33" s="15"/>
      <c r="J33" s="8"/>
      <c r="K33" s="15">
        <v>10278.5</v>
      </c>
      <c r="L33" s="8">
        <v>-0.34223493574975683</v>
      </c>
      <c r="M33" s="15"/>
      <c r="N33" s="8"/>
      <c r="O33" s="15"/>
      <c r="P33" s="8"/>
      <c r="Q33" s="15"/>
      <c r="R33" s="8"/>
      <c r="S33" s="15"/>
      <c r="T33" s="8"/>
      <c r="U33" s="15"/>
      <c r="V33" s="8"/>
      <c r="W33" s="15"/>
      <c r="X33" s="8"/>
      <c r="Y33" s="15"/>
      <c r="Z33" s="8"/>
      <c r="AA33" s="15"/>
      <c r="AB33" s="8"/>
      <c r="AC33" s="15">
        <v>12387</v>
      </c>
      <c r="AD33" s="8">
        <v>-0.2073030256489018</v>
      </c>
      <c r="AE33" s="15">
        <v>9890</v>
      </c>
      <c r="AF33" s="8">
        <v>-0.3670967081349511</v>
      </c>
      <c r="AG33" s="15"/>
      <c r="AH33" s="8"/>
      <c r="AI33" s="15"/>
      <c r="AJ33" s="8"/>
      <c r="AK33" s="15"/>
      <c r="AL33" s="8"/>
      <c r="AM33" s="15">
        <v>13382</v>
      </c>
      <c r="AN33" s="8">
        <v>-0.14362873086571437</v>
      </c>
      <c r="AO33" s="15"/>
      <c r="AP33" s="8"/>
      <c r="AQ33" s="15"/>
      <c r="AR33" s="8"/>
    </row>
    <row r="34" spans="2:44" x14ac:dyDescent="0.3">
      <c r="B34" s="13">
        <v>4.5</v>
      </c>
      <c r="C34" s="12" t="s">
        <v>400</v>
      </c>
      <c r="D34" s="12">
        <v>16296</v>
      </c>
      <c r="E34" s="15"/>
      <c r="F34" s="8"/>
      <c r="G34" s="15"/>
      <c r="H34" s="8"/>
      <c r="I34" s="15"/>
      <c r="J34" s="8"/>
      <c r="K34" s="15"/>
      <c r="L34" s="8"/>
      <c r="M34" s="15"/>
      <c r="N34" s="8"/>
      <c r="O34" s="15"/>
      <c r="P34" s="8"/>
      <c r="Q34" s="15">
        <v>7293</v>
      </c>
      <c r="R34" s="8">
        <v>-0.55246686303387338</v>
      </c>
      <c r="S34" s="15"/>
      <c r="T34" s="8"/>
      <c r="U34" s="15"/>
      <c r="V34" s="8"/>
      <c r="W34" s="15"/>
      <c r="X34" s="8"/>
      <c r="Y34" s="15"/>
      <c r="Z34" s="8"/>
      <c r="AA34" s="15"/>
      <c r="AB34" s="8"/>
      <c r="AC34" s="15">
        <v>13204</v>
      </c>
      <c r="AD34" s="8">
        <v>-0.18973981345115365</v>
      </c>
      <c r="AE34" s="15"/>
      <c r="AF34" s="8"/>
      <c r="AG34" s="15"/>
      <c r="AH34" s="8"/>
      <c r="AI34" s="15"/>
      <c r="AJ34" s="8"/>
      <c r="AK34" s="15"/>
      <c r="AL34" s="8"/>
      <c r="AM34" s="15"/>
      <c r="AN34" s="8"/>
      <c r="AO34" s="15"/>
      <c r="AP34" s="8"/>
      <c r="AQ34" s="15"/>
      <c r="AR34" s="8"/>
    </row>
    <row r="35" spans="2:44" x14ac:dyDescent="0.3">
      <c r="B35" s="13">
        <v>5</v>
      </c>
      <c r="C35" s="12" t="s">
        <v>401</v>
      </c>
      <c r="D35" s="12">
        <v>17641.2</v>
      </c>
      <c r="E35" s="15"/>
      <c r="F35" s="8"/>
      <c r="G35" s="15"/>
      <c r="H35" s="8"/>
      <c r="I35" s="15"/>
      <c r="J35" s="8"/>
      <c r="K35" s="15">
        <v>11370</v>
      </c>
      <c r="L35" s="8">
        <v>-0.35548602135909124</v>
      </c>
      <c r="M35" s="15"/>
      <c r="N35" s="8"/>
      <c r="O35" s="15"/>
      <c r="P35" s="8"/>
      <c r="Q35" s="15">
        <v>8369</v>
      </c>
      <c r="R35" s="8">
        <v>-0.52559916558964237</v>
      </c>
      <c r="S35" s="15"/>
      <c r="T35" s="8"/>
      <c r="U35" s="15"/>
      <c r="V35" s="8"/>
      <c r="W35" s="15"/>
      <c r="X35" s="8"/>
      <c r="Y35" s="15"/>
      <c r="Z35" s="8"/>
      <c r="AA35" s="15"/>
      <c r="AB35" s="8"/>
      <c r="AC35" s="15">
        <v>14021</v>
      </c>
      <c r="AD35" s="8">
        <v>-0.20521279731537545</v>
      </c>
      <c r="AE35" s="15">
        <v>11290</v>
      </c>
      <c r="AF35" s="8">
        <v>-0.36002086025893931</v>
      </c>
      <c r="AG35" s="15"/>
      <c r="AH35" s="8"/>
      <c r="AI35" s="15"/>
      <c r="AJ35" s="8"/>
      <c r="AK35" s="15"/>
      <c r="AL35" s="8"/>
      <c r="AM35" s="15">
        <v>16049</v>
      </c>
      <c r="AN35" s="8">
        <v>-9.0254631204226499E-2</v>
      </c>
      <c r="AO35" s="15"/>
      <c r="AP35" s="8"/>
      <c r="AQ35" s="15"/>
      <c r="AR35" s="8"/>
    </row>
    <row r="36" spans="2:44" x14ac:dyDescent="0.3">
      <c r="B36" s="13">
        <v>6</v>
      </c>
      <c r="C36" s="12" t="s">
        <v>402</v>
      </c>
      <c r="D36" s="12">
        <v>19876.8</v>
      </c>
      <c r="E36" s="15"/>
      <c r="F36" s="8"/>
      <c r="G36" s="15"/>
      <c r="H36" s="8"/>
      <c r="I36" s="15"/>
      <c r="J36" s="8"/>
      <c r="K36" s="15">
        <v>12981</v>
      </c>
      <c r="L36" s="8">
        <v>-0.34692707075585605</v>
      </c>
      <c r="M36" s="15"/>
      <c r="N36" s="8"/>
      <c r="O36" s="15"/>
      <c r="P36" s="8"/>
      <c r="Q36" s="15">
        <v>9709</v>
      </c>
      <c r="R36" s="8">
        <v>-0.51154109313370366</v>
      </c>
      <c r="S36" s="15"/>
      <c r="T36" s="8"/>
      <c r="U36" s="15"/>
      <c r="V36" s="8"/>
      <c r="W36" s="15"/>
      <c r="X36" s="8"/>
      <c r="Y36" s="15"/>
      <c r="Z36" s="8"/>
      <c r="AA36" s="15"/>
      <c r="AB36" s="8"/>
      <c r="AC36" s="15">
        <v>16324</v>
      </c>
      <c r="AD36" s="8">
        <v>-0.17874104483619091</v>
      </c>
      <c r="AE36" s="15">
        <v>12590</v>
      </c>
      <c r="AF36" s="8">
        <v>-0.36659824519037265</v>
      </c>
      <c r="AG36" s="15"/>
      <c r="AH36" s="8"/>
      <c r="AI36" s="15"/>
      <c r="AJ36" s="8"/>
      <c r="AK36" s="15"/>
      <c r="AL36" s="8"/>
      <c r="AM36" s="15">
        <v>19849</v>
      </c>
      <c r="AN36" s="8">
        <v>-1.3986154713031551E-3</v>
      </c>
      <c r="AO36" s="15"/>
      <c r="AP36" s="8"/>
      <c r="AQ36" s="15"/>
      <c r="AR36" s="8"/>
    </row>
    <row r="37" spans="2:44" x14ac:dyDescent="0.3">
      <c r="B37" s="13">
        <v>7</v>
      </c>
      <c r="C37" s="12" t="s">
        <v>403</v>
      </c>
      <c r="D37" s="12">
        <v>22035.599999999999</v>
      </c>
      <c r="E37" s="15"/>
      <c r="F37" s="8"/>
      <c r="G37" s="15"/>
      <c r="H37" s="8"/>
      <c r="I37" s="15"/>
      <c r="J37" s="8"/>
      <c r="K37" s="15">
        <v>14618</v>
      </c>
      <c r="L37" s="8">
        <v>-0.33661892573835062</v>
      </c>
      <c r="M37" s="15"/>
      <c r="N37" s="8"/>
      <c r="O37" s="15"/>
      <c r="P37" s="8"/>
      <c r="Q37" s="15">
        <v>10978</v>
      </c>
      <c r="R37" s="8">
        <v>-0.50180616820054813</v>
      </c>
      <c r="S37" s="15"/>
      <c r="T37" s="8"/>
      <c r="U37" s="15"/>
      <c r="V37" s="8"/>
      <c r="W37" s="15"/>
      <c r="X37" s="8"/>
      <c r="Y37" s="15"/>
      <c r="Z37" s="8"/>
      <c r="AA37" s="15"/>
      <c r="AB37" s="8"/>
      <c r="AC37" s="15">
        <v>18622</v>
      </c>
      <c r="AD37" s="8">
        <v>-0.15491295902993329</v>
      </c>
      <c r="AE37" s="15">
        <v>13990</v>
      </c>
      <c r="AF37" s="8">
        <v>-0.36511826317413631</v>
      </c>
      <c r="AG37" s="15"/>
      <c r="AH37" s="8"/>
      <c r="AI37" s="15"/>
      <c r="AJ37" s="8"/>
      <c r="AK37" s="15"/>
      <c r="AL37" s="8"/>
      <c r="AM37" s="15">
        <v>23938</v>
      </c>
      <c r="AN37" s="8">
        <v>8.6333024741781506E-2</v>
      </c>
      <c r="AO37" s="15"/>
      <c r="AP37" s="8"/>
      <c r="AQ37" s="15"/>
      <c r="AR37" s="8"/>
    </row>
    <row r="38" spans="2:44" x14ac:dyDescent="0.3">
      <c r="B38" s="13">
        <v>8</v>
      </c>
      <c r="C38" s="12" t="s">
        <v>404</v>
      </c>
      <c r="D38" s="12">
        <v>23821.200000000001</v>
      </c>
      <c r="E38" s="15"/>
      <c r="F38" s="8"/>
      <c r="G38" s="15"/>
      <c r="H38" s="8"/>
      <c r="I38" s="15"/>
      <c r="J38" s="8"/>
      <c r="K38" s="15">
        <v>16333.5</v>
      </c>
      <c r="L38" s="8">
        <v>-0.31432925293436098</v>
      </c>
      <c r="M38" s="15"/>
      <c r="N38" s="8"/>
      <c r="O38" s="15"/>
      <c r="P38" s="8"/>
      <c r="Q38" s="15">
        <v>12418</v>
      </c>
      <c r="R38" s="8">
        <v>-0.47869964569375179</v>
      </c>
      <c r="S38" s="15"/>
      <c r="T38" s="8"/>
      <c r="U38" s="15"/>
      <c r="V38" s="8"/>
      <c r="W38" s="15"/>
      <c r="X38" s="8"/>
      <c r="Y38" s="15"/>
      <c r="Z38" s="8"/>
      <c r="AA38" s="15"/>
      <c r="AB38" s="8"/>
      <c r="AC38" s="15">
        <v>20920</v>
      </c>
      <c r="AD38" s="8">
        <v>-0.12179067385354225</v>
      </c>
      <c r="AE38" s="15">
        <v>14990</v>
      </c>
      <c r="AF38" s="8">
        <v>-0.37072859469716057</v>
      </c>
      <c r="AG38" s="15"/>
      <c r="AH38" s="8"/>
      <c r="AI38" s="15"/>
      <c r="AJ38" s="8"/>
      <c r="AK38" s="15"/>
      <c r="AL38" s="8"/>
      <c r="AM38" s="15">
        <v>26604</v>
      </c>
      <c r="AN38" s="8">
        <v>0.11682031131932891</v>
      </c>
      <c r="AO38" s="15"/>
      <c r="AP38" s="8"/>
      <c r="AQ38" s="15"/>
      <c r="AR38" s="8"/>
    </row>
    <row r="39" spans="2:44" x14ac:dyDescent="0.3">
      <c r="B39" s="13">
        <v>9</v>
      </c>
      <c r="C39" s="12" t="s">
        <v>405</v>
      </c>
      <c r="D39" s="12">
        <v>26545.200000000001</v>
      </c>
      <c r="E39" s="15"/>
      <c r="F39" s="8"/>
      <c r="G39" s="15"/>
      <c r="H39" s="8"/>
      <c r="I39" s="15"/>
      <c r="J39" s="8"/>
      <c r="K39" s="15">
        <v>17827.5</v>
      </c>
      <c r="L39" s="8">
        <v>-0.32840965598300265</v>
      </c>
      <c r="M39" s="15"/>
      <c r="N39" s="8"/>
      <c r="O39" s="15"/>
      <c r="P39" s="8"/>
      <c r="Q39" s="15">
        <v>13401</v>
      </c>
      <c r="R39" s="8">
        <v>-0.49516296731612497</v>
      </c>
      <c r="S39" s="15"/>
      <c r="T39" s="8"/>
      <c r="U39" s="15"/>
      <c r="V39" s="8"/>
      <c r="W39" s="15"/>
      <c r="X39" s="8"/>
      <c r="Y39" s="15"/>
      <c r="Z39" s="8"/>
      <c r="AA39" s="15"/>
      <c r="AB39" s="8"/>
      <c r="AC39" s="15">
        <v>23218</v>
      </c>
      <c r="AD39" s="8">
        <v>-0.12534092792670615</v>
      </c>
      <c r="AE39" s="15">
        <v>16790</v>
      </c>
      <c r="AF39" s="8">
        <v>-0.36749393487334814</v>
      </c>
      <c r="AG39" s="15"/>
      <c r="AH39" s="8"/>
      <c r="AI39" s="15"/>
      <c r="AJ39" s="8"/>
      <c r="AK39" s="15"/>
      <c r="AL39" s="8"/>
      <c r="AM39" s="15"/>
      <c r="AN39" s="8"/>
      <c r="AO39" s="15"/>
      <c r="AP39" s="8"/>
      <c r="AQ39" s="15"/>
      <c r="AR39" s="8"/>
    </row>
    <row r="40" spans="2:44" x14ac:dyDescent="0.3">
      <c r="B40" s="13">
        <v>10</v>
      </c>
      <c r="C40" s="12" t="s">
        <v>406</v>
      </c>
      <c r="D40" s="12">
        <v>29402.400000000001</v>
      </c>
      <c r="E40" s="15"/>
      <c r="F40" s="8"/>
      <c r="G40" s="15"/>
      <c r="H40" s="8"/>
      <c r="I40" s="15"/>
      <c r="J40" s="8"/>
      <c r="K40" s="15">
        <v>19451.75</v>
      </c>
      <c r="L40" s="8">
        <v>-0.33842985606617149</v>
      </c>
      <c r="M40" s="15"/>
      <c r="N40" s="8"/>
      <c r="O40" s="15"/>
      <c r="P40" s="8"/>
      <c r="Q40" s="15">
        <v>14862</v>
      </c>
      <c r="R40" s="8">
        <v>-0.49453105868908664</v>
      </c>
      <c r="S40" s="15"/>
      <c r="T40" s="8"/>
      <c r="U40" s="15"/>
      <c r="V40" s="8"/>
      <c r="W40" s="15"/>
      <c r="X40" s="8"/>
      <c r="Y40" s="15"/>
      <c r="Z40" s="8"/>
      <c r="AA40" s="15"/>
      <c r="AB40" s="8"/>
      <c r="AC40" s="15">
        <v>25516</v>
      </c>
      <c r="AD40" s="8">
        <v>-0.13217968601202623</v>
      </c>
      <c r="AE40" s="15">
        <v>18690</v>
      </c>
      <c r="AF40" s="8">
        <v>-0.3643376050934618</v>
      </c>
      <c r="AG40" s="15"/>
      <c r="AH40" s="8"/>
      <c r="AI40" s="15"/>
      <c r="AJ40" s="8"/>
      <c r="AK40" s="15"/>
      <c r="AL40" s="8"/>
      <c r="AM40" s="15">
        <v>31382</v>
      </c>
      <c r="AN40" s="8">
        <v>6.7327837183359218E-2</v>
      </c>
      <c r="AO40" s="15"/>
      <c r="AP40" s="8"/>
      <c r="AQ40" s="15"/>
      <c r="AR40" s="8"/>
    </row>
    <row r="41" spans="2:44" x14ac:dyDescent="0.3">
      <c r="B41" s="13">
        <v>12</v>
      </c>
      <c r="C41" s="12" t="s">
        <v>407</v>
      </c>
      <c r="D41" s="12">
        <v>32192.400000000001</v>
      </c>
      <c r="E41" s="15"/>
      <c r="F41" s="8"/>
      <c r="G41" s="15"/>
      <c r="H41" s="8"/>
      <c r="I41" s="15"/>
      <c r="J41" s="8"/>
      <c r="K41" s="15">
        <v>21336</v>
      </c>
      <c r="L41" s="8">
        <v>-0.33723487531218554</v>
      </c>
      <c r="M41" s="15"/>
      <c r="N41" s="8"/>
      <c r="O41" s="15"/>
      <c r="P41" s="8"/>
      <c r="Q41" s="15">
        <v>16409</v>
      </c>
      <c r="R41" s="8">
        <v>-0.49028342093164845</v>
      </c>
      <c r="S41" s="15"/>
      <c r="T41" s="8"/>
      <c r="U41" s="15"/>
      <c r="V41" s="8"/>
      <c r="W41" s="15"/>
      <c r="X41" s="8"/>
      <c r="Y41" s="15"/>
      <c r="Z41" s="8"/>
      <c r="AA41" s="15"/>
      <c r="AB41" s="8"/>
      <c r="AC41" s="15">
        <v>30010</v>
      </c>
      <c r="AD41" s="8">
        <v>-6.7792398205787752E-2</v>
      </c>
      <c r="AE41" s="15">
        <v>19890</v>
      </c>
      <c r="AF41" s="8">
        <v>-0.38215230924069032</v>
      </c>
      <c r="AG41" s="15"/>
      <c r="AH41" s="8"/>
      <c r="AI41" s="15"/>
      <c r="AJ41" s="8"/>
      <c r="AK41" s="15"/>
      <c r="AL41" s="8"/>
      <c r="AM41" s="15">
        <v>37382</v>
      </c>
      <c r="AN41" s="8">
        <v>0.16120575042556617</v>
      </c>
      <c r="AO41" s="15"/>
      <c r="AP41" s="8"/>
      <c r="AQ41" s="15"/>
      <c r="AR41" s="8"/>
    </row>
  </sheetData>
  <mergeCells count="1">
    <mergeCell ref="A1:A2"/>
  </mergeCells>
  <conditionalFormatting pivot="1" sqref="F7:F41 H7:H41 J7:J41 L7:L41 N7:N41 P7:P41 R7:R41 T7:T41 V7:V41 X7:X41 Z7:Z41 AB7:AB41 AD7:AD41 AF7:AF41 AH7:AH41 AJ7:AJ41 AL7:AL41 AN7:AN41 AP7:AP41 AR7:AR41">
    <cfRule type="cellIs" dxfId="16" priority="2" operator="greaterThan">
      <formula>0</formula>
    </cfRule>
  </conditionalFormatting>
  <conditionalFormatting pivot="1" sqref="F7:F41 H7:H41 J7:J41 L7:L41 N7:N41 P7:P41 R7:R41 T7:T41 V7:V41 X7:X41 Z7:Z41 AB7:AB41 AD7:AD41 AF7:AF41 AH7:AH41 AJ7:AJ41 AL7:AL41 AN7:AN41 AP7:AP41 AR7:AR41">
    <cfRule type="cellIs" dxfId="15" priority="1" operator="lessThan">
      <formula>0</formula>
    </cfRule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D32"/>
  <sheetViews>
    <sheetView zoomScale="85" zoomScaleNormal="85" workbookViewId="0">
      <selection activeCell="G8" sqref="G8"/>
    </sheetView>
  </sheetViews>
  <sheetFormatPr defaultRowHeight="14.4" x14ac:dyDescent="0.3"/>
  <cols>
    <col min="1" max="1" width="30.5546875" style="14" customWidth="1"/>
    <col min="2" max="2" width="25.5546875" bestFit="1" customWidth="1"/>
    <col min="3" max="3" width="21.5546875" bestFit="1" customWidth="1"/>
    <col min="4" max="4" width="22.33203125" customWidth="1"/>
    <col min="5" max="5" width="21.21875" bestFit="1" customWidth="1"/>
    <col min="6" max="6" width="4.6640625" bestFit="1" customWidth="1"/>
    <col min="7" max="7" width="17.88671875" bestFit="1" customWidth="1"/>
    <col min="8" max="8" width="4.6640625" bestFit="1" customWidth="1"/>
    <col min="9" max="9" width="17.88671875" bestFit="1" customWidth="1"/>
    <col min="10" max="10" width="4.6640625" bestFit="1" customWidth="1"/>
    <col min="11" max="11" width="20.44140625" bestFit="1" customWidth="1"/>
    <col min="12" max="12" width="5.33203125" bestFit="1" customWidth="1"/>
    <col min="13" max="13" width="19.44140625" bestFit="1" customWidth="1"/>
    <col min="14" max="14" width="4.6640625" bestFit="1" customWidth="1"/>
    <col min="15" max="15" width="27.109375" bestFit="1" customWidth="1"/>
    <col min="16" max="16" width="4.6640625" bestFit="1" customWidth="1"/>
    <col min="17" max="17" width="27.44140625" bestFit="1" customWidth="1"/>
    <col min="18" max="18" width="5.33203125" bestFit="1" customWidth="1"/>
    <col min="19" max="19" width="27.109375" bestFit="1" customWidth="1"/>
    <col min="20" max="20" width="5.33203125" bestFit="1" customWidth="1"/>
    <col min="21" max="21" width="17.88671875" bestFit="1" customWidth="1"/>
    <col min="22" max="22" width="5.33203125" bestFit="1" customWidth="1"/>
    <col min="23" max="23" width="17.88671875" bestFit="1" customWidth="1"/>
    <col min="24" max="24" width="4.6640625" bestFit="1" customWidth="1"/>
    <col min="25" max="25" width="17.88671875" bestFit="1" customWidth="1"/>
    <col min="26" max="26" width="4.6640625" bestFit="1" customWidth="1"/>
    <col min="27" max="27" width="18.88671875" bestFit="1" customWidth="1"/>
    <col min="28" max="28" width="4.6640625" bestFit="1" customWidth="1"/>
    <col min="29" max="29" width="19.6640625" bestFit="1" customWidth="1"/>
    <col min="30" max="30" width="5.77734375" bestFit="1" customWidth="1"/>
    <col min="31" max="31" width="17.88671875" bestFit="1" customWidth="1"/>
    <col min="32" max="32" width="5.33203125" bestFit="1" customWidth="1"/>
    <col min="33" max="33" width="17.88671875" bestFit="1" customWidth="1"/>
    <col min="34" max="34" width="5.33203125" bestFit="1" customWidth="1"/>
    <col min="35" max="35" width="17.88671875" bestFit="1" customWidth="1"/>
    <col min="36" max="36" width="4.6640625" bestFit="1" customWidth="1"/>
    <col min="37" max="37" width="19.6640625" bestFit="1" customWidth="1"/>
    <col min="38" max="38" width="4.6640625" bestFit="1" customWidth="1"/>
    <col min="39" max="39" width="19.6640625" bestFit="1" customWidth="1"/>
    <col min="40" max="40" width="5.33203125" bestFit="1" customWidth="1"/>
    <col min="41" max="41" width="17.88671875" bestFit="1" customWidth="1"/>
    <col min="42" max="42" width="5.77734375" bestFit="1" customWidth="1"/>
    <col min="43" max="43" width="17.88671875" bestFit="1" customWidth="1"/>
    <col min="44" max="44" width="4.6640625" bestFit="1" customWidth="1"/>
  </cols>
  <sheetData>
    <row r="1" spans="1:4" s="14" customFormat="1" ht="37.200000000000003" customHeight="1" x14ac:dyDescent="0.3">
      <c r="A1" s="16" t="s">
        <v>420</v>
      </c>
    </row>
    <row r="2" spans="1:4" s="14" customFormat="1" ht="48.6" customHeight="1" x14ac:dyDescent="0.3">
      <c r="A2" s="16"/>
    </row>
    <row r="3" spans="1:4" x14ac:dyDescent="0.3">
      <c r="B3" s="11" t="s">
        <v>419</v>
      </c>
      <c r="C3" s="11" t="s">
        <v>416</v>
      </c>
    </row>
    <row r="4" spans="1:4" x14ac:dyDescent="0.3">
      <c r="B4" s="11" t="s">
        <v>417</v>
      </c>
      <c r="C4" t="s">
        <v>374</v>
      </c>
      <c r="D4" t="s">
        <v>392</v>
      </c>
    </row>
    <row r="5" spans="1:4" x14ac:dyDescent="0.3">
      <c r="B5" s="12" t="s">
        <v>38</v>
      </c>
      <c r="C5" s="8">
        <v>0.60127419160956852</v>
      </c>
      <c r="D5" s="8"/>
    </row>
    <row r="6" spans="1:4" x14ac:dyDescent="0.3">
      <c r="B6" s="13" t="s">
        <v>38</v>
      </c>
      <c r="C6" s="8">
        <v>0.60127419160956852</v>
      </c>
      <c r="D6" s="8"/>
    </row>
    <row r="7" spans="1:4" x14ac:dyDescent="0.3">
      <c r="B7" s="12" t="s">
        <v>43</v>
      </c>
      <c r="C7" s="8">
        <v>0.33504971590909083</v>
      </c>
      <c r="D7" s="8">
        <v>-0.33616212825142822</v>
      </c>
    </row>
    <row r="8" spans="1:4" x14ac:dyDescent="0.3">
      <c r="B8" s="13" t="s">
        <v>298</v>
      </c>
      <c r="C8" s="8">
        <v>0.31636242947228665</v>
      </c>
      <c r="D8" s="8"/>
    </row>
    <row r="9" spans="1:4" x14ac:dyDescent="0.3">
      <c r="B9" s="13" t="s">
        <v>316</v>
      </c>
      <c r="C9" s="8">
        <v>0.4967659868052261</v>
      </c>
      <c r="D9" s="8"/>
    </row>
    <row r="10" spans="1:4" x14ac:dyDescent="0.3">
      <c r="B10" s="13" t="s">
        <v>352</v>
      </c>
      <c r="C10" s="8"/>
      <c r="D10" s="8">
        <v>-0.33616212825142822</v>
      </c>
    </row>
    <row r="11" spans="1:4" x14ac:dyDescent="0.3">
      <c r="B11" s="13" t="s">
        <v>335</v>
      </c>
      <c r="C11" s="8">
        <v>0.20654720882150235</v>
      </c>
      <c r="D11" s="8"/>
    </row>
    <row r="12" spans="1:4" x14ac:dyDescent="0.3">
      <c r="B12" s="12" t="s">
        <v>264</v>
      </c>
      <c r="C12" s="8">
        <v>8.8501518586644901E-2</v>
      </c>
      <c r="D12" s="8">
        <v>-0.52243392115756149</v>
      </c>
    </row>
    <row r="13" spans="1:4" x14ac:dyDescent="0.3">
      <c r="B13" s="13" t="s">
        <v>32</v>
      </c>
      <c r="C13" s="8">
        <v>0.25764090177133658</v>
      </c>
      <c r="D13" s="8"/>
    </row>
    <row r="14" spans="1:4" x14ac:dyDescent="0.3">
      <c r="B14" s="13" t="s">
        <v>268</v>
      </c>
      <c r="C14" s="8"/>
      <c r="D14" s="8">
        <v>-0.52243392115756149</v>
      </c>
    </row>
    <row r="15" spans="1:4" x14ac:dyDescent="0.3">
      <c r="B15" s="13" t="s">
        <v>267</v>
      </c>
      <c r="C15" s="8">
        <v>-0.10322168476772842</v>
      </c>
      <c r="D15" s="8"/>
    </row>
    <row r="16" spans="1:4" x14ac:dyDescent="0.3">
      <c r="B16" s="12" t="s">
        <v>95</v>
      </c>
      <c r="C16" s="8">
        <v>0.1298709594991696</v>
      </c>
      <c r="D16" s="8"/>
    </row>
    <row r="17" spans="2:4" x14ac:dyDescent="0.3">
      <c r="B17" s="13" t="s">
        <v>129</v>
      </c>
      <c r="C17" s="8">
        <v>-0.57651006711409392</v>
      </c>
      <c r="D17" s="8"/>
    </row>
    <row r="18" spans="2:4" x14ac:dyDescent="0.3">
      <c r="B18" s="13" t="s">
        <v>128</v>
      </c>
      <c r="C18" s="8">
        <v>8.9818314839653635E-2</v>
      </c>
      <c r="D18" s="8"/>
    </row>
    <row r="19" spans="2:4" x14ac:dyDescent="0.3">
      <c r="B19" s="13" t="s">
        <v>6</v>
      </c>
      <c r="C19" s="8">
        <v>0.23422093584177528</v>
      </c>
      <c r="D19" s="8"/>
    </row>
    <row r="20" spans="2:4" x14ac:dyDescent="0.3">
      <c r="B20" s="13" t="s">
        <v>127</v>
      </c>
      <c r="C20" s="8">
        <v>0.33643384822028199</v>
      </c>
      <c r="D20" s="8"/>
    </row>
    <row r="21" spans="2:4" x14ac:dyDescent="0.3">
      <c r="B21" s="12" t="s">
        <v>22</v>
      </c>
      <c r="C21" s="8"/>
      <c r="D21" s="8">
        <v>-0.14782931906036278</v>
      </c>
    </row>
    <row r="22" spans="2:4" x14ac:dyDescent="0.3">
      <c r="B22" s="13" t="s">
        <v>22</v>
      </c>
      <c r="C22" s="8"/>
      <c r="D22" s="8">
        <v>-0.14782931906036278</v>
      </c>
    </row>
    <row r="23" spans="2:4" x14ac:dyDescent="0.3">
      <c r="B23" s="12" t="s">
        <v>135</v>
      </c>
      <c r="C23" s="8">
        <v>4.9570079406098699E-2</v>
      </c>
      <c r="D23" s="8">
        <v>-0.36948058114139204</v>
      </c>
    </row>
    <row r="24" spans="2:4" x14ac:dyDescent="0.3">
      <c r="B24" s="13" t="s">
        <v>19</v>
      </c>
      <c r="C24" s="8"/>
      <c r="D24" s="8">
        <v>-0.36948058114139204</v>
      </c>
    </row>
    <row r="25" spans="2:4" x14ac:dyDescent="0.3">
      <c r="B25" s="13" t="s">
        <v>17</v>
      </c>
      <c r="C25" s="8">
        <v>-0.22476644074006225</v>
      </c>
      <c r="D25" s="8"/>
    </row>
    <row r="26" spans="2:4" x14ac:dyDescent="0.3">
      <c r="B26" s="13" t="s">
        <v>16</v>
      </c>
      <c r="C26" s="8">
        <v>0.33854317414375301</v>
      </c>
      <c r="D26" s="8"/>
    </row>
    <row r="27" spans="2:4" x14ac:dyDescent="0.3">
      <c r="B27" s="12" t="s">
        <v>130</v>
      </c>
      <c r="C27" s="8">
        <v>0.21061518842619065</v>
      </c>
      <c r="D27" s="8">
        <v>-6.4183071372754474E-2</v>
      </c>
    </row>
    <row r="28" spans="2:4" x14ac:dyDescent="0.3">
      <c r="B28" s="13" t="s">
        <v>133</v>
      </c>
      <c r="C28" s="8">
        <v>0.21061518842619065</v>
      </c>
      <c r="D28" s="8"/>
    </row>
    <row r="29" spans="2:4" x14ac:dyDescent="0.3">
      <c r="B29" s="13" t="s">
        <v>134</v>
      </c>
      <c r="C29" s="8"/>
      <c r="D29" s="8">
        <v>-6.4183071372754474E-2</v>
      </c>
    </row>
    <row r="30" spans="2:4" x14ac:dyDescent="0.3">
      <c r="B30" s="12" t="s">
        <v>222</v>
      </c>
      <c r="C30" s="8">
        <v>0.81293730486878735</v>
      </c>
      <c r="D30" s="8"/>
    </row>
    <row r="31" spans="2:4" x14ac:dyDescent="0.3">
      <c r="B31" s="13" t="s">
        <v>221</v>
      </c>
      <c r="C31" s="8">
        <v>1.0682664830435531</v>
      </c>
      <c r="D31" s="8"/>
    </row>
    <row r="32" spans="2:4" x14ac:dyDescent="0.3">
      <c r="B32" s="13" t="s">
        <v>262</v>
      </c>
      <c r="C32" s="8">
        <v>0.56745448526977826</v>
      </c>
      <c r="D32" s="8"/>
    </row>
  </sheetData>
  <mergeCells count="1">
    <mergeCell ref="A1:A2"/>
  </mergeCells>
  <conditionalFormatting pivot="1" sqref="C5:D32">
    <cfRule type="cellIs" dxfId="14" priority="2" operator="greaterThan">
      <formula>0</formula>
    </cfRule>
  </conditionalFormatting>
  <conditionalFormatting pivot="1" sqref="C5:D32">
    <cfRule type="cellIs" dxfId="13" priority="1" operator="lessThan">
      <formula>0</formula>
    </cfRule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tabSelected="1" zoomScale="70" zoomScaleNormal="7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J8" sqref="J8"/>
    </sheetView>
  </sheetViews>
  <sheetFormatPr defaultRowHeight="14.4" x14ac:dyDescent="0.3"/>
  <cols>
    <col min="1" max="1" width="30.5546875" style="14" customWidth="1"/>
    <col min="2" max="2" width="18" customWidth="1"/>
    <col min="3" max="3" width="19.33203125" bestFit="1" customWidth="1"/>
    <col min="4" max="5" width="21.21875" bestFit="1" customWidth="1"/>
    <col min="6" max="6" width="4.6640625" bestFit="1" customWidth="1"/>
    <col min="7" max="7" width="17.88671875" bestFit="1" customWidth="1"/>
    <col min="8" max="8" width="4.6640625" bestFit="1" customWidth="1"/>
    <col min="9" max="9" width="17.88671875" bestFit="1" customWidth="1"/>
    <col min="10" max="10" width="4.6640625" bestFit="1" customWidth="1"/>
    <col min="11" max="11" width="20.44140625" bestFit="1" customWidth="1"/>
    <col min="12" max="12" width="5.33203125" bestFit="1" customWidth="1"/>
    <col min="13" max="13" width="19.44140625" bestFit="1" customWidth="1"/>
    <col min="14" max="14" width="4.6640625" bestFit="1" customWidth="1"/>
    <col min="15" max="15" width="27.109375" bestFit="1" customWidth="1"/>
    <col min="16" max="16" width="4.6640625" bestFit="1" customWidth="1"/>
    <col min="17" max="17" width="27.44140625" bestFit="1" customWidth="1"/>
    <col min="18" max="18" width="5.33203125" bestFit="1" customWidth="1"/>
    <col min="19" max="19" width="27.109375" bestFit="1" customWidth="1"/>
    <col min="20" max="20" width="5.33203125" bestFit="1" customWidth="1"/>
    <col min="21" max="21" width="17.88671875" bestFit="1" customWidth="1"/>
    <col min="22" max="22" width="5.33203125" bestFit="1" customWidth="1"/>
    <col min="23" max="23" width="17.88671875" bestFit="1" customWidth="1"/>
    <col min="24" max="24" width="4.6640625" bestFit="1" customWidth="1"/>
    <col min="25" max="25" width="17.88671875" bestFit="1" customWidth="1"/>
    <col min="26" max="26" width="4.6640625" bestFit="1" customWidth="1"/>
    <col min="27" max="27" width="18.88671875" bestFit="1" customWidth="1"/>
    <col min="28" max="28" width="4.6640625" bestFit="1" customWidth="1"/>
    <col min="29" max="29" width="19.6640625" bestFit="1" customWidth="1"/>
    <col min="30" max="30" width="5.77734375" bestFit="1" customWidth="1"/>
    <col min="31" max="31" width="17.88671875" bestFit="1" customWidth="1"/>
    <col min="32" max="32" width="5.33203125" bestFit="1" customWidth="1"/>
    <col min="33" max="33" width="17.88671875" bestFit="1" customWidth="1"/>
    <col min="34" max="34" width="5.33203125" bestFit="1" customWidth="1"/>
    <col min="35" max="35" width="17.88671875" bestFit="1" customWidth="1"/>
    <col min="36" max="36" width="4.6640625" bestFit="1" customWidth="1"/>
    <col min="37" max="37" width="19.6640625" bestFit="1" customWidth="1"/>
    <col min="38" max="38" width="4.6640625" bestFit="1" customWidth="1"/>
    <col min="39" max="39" width="19.6640625" bestFit="1" customWidth="1"/>
    <col min="40" max="40" width="5.33203125" bestFit="1" customWidth="1"/>
    <col min="41" max="41" width="17.88671875" bestFit="1" customWidth="1"/>
    <col min="42" max="42" width="5.77734375" bestFit="1" customWidth="1"/>
    <col min="43" max="43" width="17.88671875" bestFit="1" customWidth="1"/>
    <col min="44" max="44" width="4.6640625" bestFit="1" customWidth="1"/>
  </cols>
  <sheetData>
    <row r="1" spans="1:44" s="14" customFormat="1" ht="37.200000000000003" customHeight="1" x14ac:dyDescent="0.3">
      <c r="A1" s="16" t="s">
        <v>420</v>
      </c>
    </row>
    <row r="2" spans="1:44" s="14" customFormat="1" ht="48.6" customHeight="1" x14ac:dyDescent="0.3">
      <c r="A2" s="16"/>
    </row>
    <row r="3" spans="1:44" x14ac:dyDescent="0.3">
      <c r="E3" s="11" t="s">
        <v>416</v>
      </c>
    </row>
    <row r="4" spans="1:44" x14ac:dyDescent="0.3">
      <c r="E4" t="s">
        <v>38</v>
      </c>
      <c r="G4" t="s">
        <v>43</v>
      </c>
      <c r="O4" t="s">
        <v>264</v>
      </c>
      <c r="U4" t="s">
        <v>95</v>
      </c>
      <c r="AC4" t="s">
        <v>22</v>
      </c>
      <c r="AE4" t="s">
        <v>135</v>
      </c>
      <c r="AK4" t="s">
        <v>130</v>
      </c>
      <c r="AO4" t="s">
        <v>222</v>
      </c>
    </row>
    <row r="5" spans="1:44" x14ac:dyDescent="0.3">
      <c r="E5" t="s">
        <v>38</v>
      </c>
      <c r="G5" t="s">
        <v>298</v>
      </c>
      <c r="I5" t="s">
        <v>316</v>
      </c>
      <c r="K5" t="s">
        <v>352</v>
      </c>
      <c r="M5" t="s">
        <v>335</v>
      </c>
      <c r="O5" t="s">
        <v>32</v>
      </c>
      <c r="Q5" t="s">
        <v>268</v>
      </c>
      <c r="S5" t="s">
        <v>267</v>
      </c>
      <c r="U5" t="s">
        <v>129</v>
      </c>
      <c r="W5" t="s">
        <v>128</v>
      </c>
      <c r="Y5" t="s">
        <v>6</v>
      </c>
      <c r="AA5" t="s">
        <v>127</v>
      </c>
      <c r="AC5" t="s">
        <v>22</v>
      </c>
      <c r="AE5" t="s">
        <v>19</v>
      </c>
      <c r="AG5" t="s">
        <v>17</v>
      </c>
      <c r="AI5" t="s">
        <v>16</v>
      </c>
      <c r="AK5" t="s">
        <v>133</v>
      </c>
      <c r="AM5" t="s">
        <v>134</v>
      </c>
      <c r="AO5" t="s">
        <v>221</v>
      </c>
      <c r="AQ5" t="s">
        <v>262</v>
      </c>
    </row>
    <row r="6" spans="1:44" x14ac:dyDescent="0.3">
      <c r="B6" s="11" t="s">
        <v>417</v>
      </c>
      <c r="C6" s="11" t="s">
        <v>412</v>
      </c>
      <c r="D6" s="11" t="s">
        <v>422</v>
      </c>
      <c r="E6" t="s">
        <v>424</v>
      </c>
      <c r="F6" s="18" t="s">
        <v>423</v>
      </c>
      <c r="G6" t="s">
        <v>424</v>
      </c>
      <c r="H6" s="18" t="s">
        <v>423</v>
      </c>
      <c r="I6" t="s">
        <v>424</v>
      </c>
      <c r="J6" s="18" t="s">
        <v>423</v>
      </c>
      <c r="K6" t="s">
        <v>424</v>
      </c>
      <c r="L6" s="18" t="s">
        <v>423</v>
      </c>
      <c r="M6" t="s">
        <v>424</v>
      </c>
      <c r="N6" s="18" t="s">
        <v>423</v>
      </c>
      <c r="O6" t="s">
        <v>424</v>
      </c>
      <c r="P6" s="18" t="s">
        <v>423</v>
      </c>
      <c r="Q6" t="s">
        <v>424</v>
      </c>
      <c r="R6" s="18" t="s">
        <v>423</v>
      </c>
      <c r="S6" t="s">
        <v>424</v>
      </c>
      <c r="T6" s="18" t="s">
        <v>423</v>
      </c>
      <c r="U6" t="s">
        <v>424</v>
      </c>
      <c r="V6" s="18" t="s">
        <v>423</v>
      </c>
      <c r="W6" t="s">
        <v>424</v>
      </c>
      <c r="X6" s="18" t="s">
        <v>423</v>
      </c>
      <c r="Y6" t="s">
        <v>424</v>
      </c>
      <c r="Z6" s="18" t="s">
        <v>423</v>
      </c>
      <c r="AA6" t="s">
        <v>424</v>
      </c>
      <c r="AB6" s="18" t="s">
        <v>423</v>
      </c>
      <c r="AC6" t="s">
        <v>424</v>
      </c>
      <c r="AD6" s="18" t="s">
        <v>423</v>
      </c>
      <c r="AE6" t="s">
        <v>424</v>
      </c>
      <c r="AF6" s="18" t="s">
        <v>423</v>
      </c>
      <c r="AG6" t="s">
        <v>424</v>
      </c>
      <c r="AH6" s="18" t="s">
        <v>423</v>
      </c>
      <c r="AI6" t="s">
        <v>424</v>
      </c>
      <c r="AJ6" s="18" t="s">
        <v>423</v>
      </c>
      <c r="AK6" t="s">
        <v>424</v>
      </c>
      <c r="AL6" s="18" t="s">
        <v>423</v>
      </c>
      <c r="AM6" t="s">
        <v>424</v>
      </c>
      <c r="AN6" s="18" t="s">
        <v>423</v>
      </c>
      <c r="AO6" t="s">
        <v>424</v>
      </c>
      <c r="AP6" s="18" t="s">
        <v>423</v>
      </c>
      <c r="AQ6" t="s">
        <v>424</v>
      </c>
      <c r="AR6" s="18" t="s">
        <v>423</v>
      </c>
    </row>
    <row r="7" spans="1:44" x14ac:dyDescent="0.3">
      <c r="B7" s="12" t="s">
        <v>374</v>
      </c>
      <c r="E7" s="17">
        <v>3806</v>
      </c>
      <c r="F7" s="18">
        <v>0.68555178064165112</v>
      </c>
      <c r="G7" s="17">
        <v>3470.4250000000002</v>
      </c>
      <c r="H7" s="18">
        <v>0.38564466260240704</v>
      </c>
      <c r="I7" s="17">
        <v>4083.705882352941</v>
      </c>
      <c r="J7" s="18">
        <v>0.575543144005501</v>
      </c>
      <c r="K7" s="17"/>
      <c r="L7" s="18"/>
      <c r="M7" s="17">
        <v>3501.4</v>
      </c>
      <c r="N7" s="18">
        <v>0.27004969349631813</v>
      </c>
      <c r="O7" s="17">
        <v>3675.2705882352948</v>
      </c>
      <c r="P7" s="18">
        <v>0.32383252818035446</v>
      </c>
      <c r="Q7" s="17"/>
      <c r="R7" s="18"/>
      <c r="S7" s="17">
        <v>2312</v>
      </c>
      <c r="T7" s="18">
        <v>-5.6022826071293164E-2</v>
      </c>
      <c r="U7" s="17">
        <v>1640.6</v>
      </c>
      <c r="V7" s="18">
        <v>-0.55422112327799367</v>
      </c>
      <c r="W7" s="17">
        <v>2979.2000000000003</v>
      </c>
      <c r="X7" s="18">
        <v>0.14717717351542525</v>
      </c>
      <c r="Y7" s="17">
        <v>3198.1749999999993</v>
      </c>
      <c r="Z7" s="18">
        <v>0.29917993246502617</v>
      </c>
      <c r="AA7" s="17">
        <v>2653.2666666666669</v>
      </c>
      <c r="AB7" s="18">
        <v>0.40677247181082321</v>
      </c>
      <c r="AC7" s="17"/>
      <c r="AD7" s="18"/>
      <c r="AE7" s="17"/>
      <c r="AF7" s="18"/>
      <c r="AG7" s="17">
        <v>2116</v>
      </c>
      <c r="AH7" s="18">
        <v>-0.18396467446322351</v>
      </c>
      <c r="AI7" s="17">
        <v>3468.5</v>
      </c>
      <c r="AJ7" s="18">
        <v>0.40899281488816097</v>
      </c>
      <c r="AK7" s="17">
        <v>3238.8941176470585</v>
      </c>
      <c r="AL7" s="18">
        <v>0.27433177729072655</v>
      </c>
      <c r="AM7" s="17"/>
      <c r="AN7" s="18"/>
      <c r="AO7" s="17">
        <v>6323.4526315789481</v>
      </c>
      <c r="AP7" s="18">
        <v>1.1771226137300554</v>
      </c>
      <c r="AQ7" s="17">
        <v>4735.2800000000007</v>
      </c>
      <c r="AR7" s="18">
        <v>0.64995208975766094</v>
      </c>
    </row>
    <row r="8" spans="1:44" x14ac:dyDescent="0.3">
      <c r="B8" s="13">
        <v>0.5</v>
      </c>
      <c r="C8" s="12" t="s">
        <v>353</v>
      </c>
      <c r="D8" s="12">
        <v>739.1</v>
      </c>
      <c r="E8" s="17">
        <v>1168</v>
      </c>
      <c r="F8" s="18">
        <v>0.58030036530915985</v>
      </c>
      <c r="G8" s="17">
        <v>969.6</v>
      </c>
      <c r="H8" s="18">
        <v>0.31186578270869969</v>
      </c>
      <c r="I8" s="17">
        <v>1143</v>
      </c>
      <c r="J8" s="18">
        <v>0.54647544310648088</v>
      </c>
      <c r="K8" s="17"/>
      <c r="L8" s="18"/>
      <c r="M8" s="17">
        <v>872.80000000000007</v>
      </c>
      <c r="N8" s="18">
        <v>0.18089568393992694</v>
      </c>
      <c r="O8" s="17">
        <v>1076.8</v>
      </c>
      <c r="P8" s="18">
        <v>0.45690704911378699</v>
      </c>
      <c r="Q8" s="17"/>
      <c r="R8" s="18"/>
      <c r="S8" s="17">
        <v>714</v>
      </c>
      <c r="T8" s="18">
        <v>-3.3960221891489728E-2</v>
      </c>
      <c r="U8" s="17"/>
      <c r="V8" s="18"/>
      <c r="W8" s="17"/>
      <c r="X8" s="18"/>
      <c r="Y8" s="17">
        <v>1171.2</v>
      </c>
      <c r="Z8" s="18">
        <v>0.58462995535110274</v>
      </c>
      <c r="AA8" s="17"/>
      <c r="AB8" s="18"/>
      <c r="AC8" s="17"/>
      <c r="AD8" s="18"/>
      <c r="AE8" s="17"/>
      <c r="AF8" s="18"/>
      <c r="AG8" s="17">
        <v>676</v>
      </c>
      <c r="AH8" s="18">
        <v>-8.537410363956166E-2</v>
      </c>
      <c r="AI8" s="17">
        <v>1276</v>
      </c>
      <c r="AJ8" s="18">
        <v>0.72642402922473281</v>
      </c>
      <c r="AK8" s="17">
        <v>931.2</v>
      </c>
      <c r="AL8" s="18">
        <v>0.25991070220538504</v>
      </c>
      <c r="AM8" s="17"/>
      <c r="AN8" s="18"/>
      <c r="AO8" s="17">
        <v>1522.4</v>
      </c>
      <c r="AP8" s="18">
        <v>1.0598024624543365</v>
      </c>
      <c r="AQ8" s="17">
        <v>1115.2</v>
      </c>
      <c r="AR8" s="18">
        <v>0.50886212961710187</v>
      </c>
    </row>
    <row r="9" spans="1:44" x14ac:dyDescent="0.3">
      <c r="B9" s="13">
        <v>1</v>
      </c>
      <c r="C9" s="12" t="s">
        <v>354</v>
      </c>
      <c r="D9" s="12">
        <v>858.8</v>
      </c>
      <c r="E9" s="17">
        <v>1380</v>
      </c>
      <c r="F9" s="18">
        <v>0.60689333954354918</v>
      </c>
      <c r="G9" s="17">
        <v>1122.6000000000001</v>
      </c>
      <c r="H9" s="18">
        <v>0.30717279925477436</v>
      </c>
      <c r="I9" s="17">
        <v>1321.8000000000002</v>
      </c>
      <c r="J9" s="18">
        <v>0.5391243595714954</v>
      </c>
      <c r="K9" s="17"/>
      <c r="L9" s="18"/>
      <c r="M9" s="17">
        <v>1010.4000000000001</v>
      </c>
      <c r="N9" s="18">
        <v>0.17652538425710307</v>
      </c>
      <c r="O9" s="17">
        <v>1278.8000000000002</v>
      </c>
      <c r="P9" s="18">
        <v>0.48905449464368922</v>
      </c>
      <c r="Q9" s="17"/>
      <c r="R9" s="18"/>
      <c r="S9" s="17">
        <v>816</v>
      </c>
      <c r="T9" s="18">
        <v>-4.9836981835118754E-2</v>
      </c>
      <c r="U9" s="17"/>
      <c r="V9" s="18"/>
      <c r="W9" s="17"/>
      <c r="X9" s="18"/>
      <c r="Y9" s="17">
        <v>1394.4</v>
      </c>
      <c r="Z9" s="18">
        <v>0.62366092221704728</v>
      </c>
      <c r="AA9" s="17">
        <v>1534.4</v>
      </c>
      <c r="AB9" s="18">
        <v>0.78667908709827694</v>
      </c>
      <c r="AC9" s="17"/>
      <c r="AD9" s="18"/>
      <c r="AE9" s="17"/>
      <c r="AF9" s="18"/>
      <c r="AG9" s="17">
        <v>756</v>
      </c>
      <c r="AH9" s="18">
        <v>-0.11970190964135996</v>
      </c>
      <c r="AI9" s="17">
        <v>1516</v>
      </c>
      <c r="AJ9" s="18">
        <v>0.76525384257102935</v>
      </c>
      <c r="AK9" s="17">
        <v>1053.2</v>
      </c>
      <c r="AL9" s="18">
        <v>0.22636236609222182</v>
      </c>
      <c r="AM9" s="17"/>
      <c r="AN9" s="18"/>
      <c r="AO9" s="17">
        <v>2082</v>
      </c>
      <c r="AP9" s="18">
        <v>1.4243129948765723</v>
      </c>
      <c r="AQ9" s="17">
        <v>1395.2</v>
      </c>
      <c r="AR9" s="18">
        <v>0.624592454587797</v>
      </c>
    </row>
    <row r="10" spans="1:44" x14ac:dyDescent="0.3">
      <c r="B10" s="13">
        <v>1.5</v>
      </c>
      <c r="C10" s="12" t="s">
        <v>355</v>
      </c>
      <c r="D10" s="12">
        <v>1064</v>
      </c>
      <c r="E10" s="17">
        <v>1788</v>
      </c>
      <c r="F10" s="18">
        <v>0.68045112781954886</v>
      </c>
      <c r="G10" s="17">
        <v>1398.2</v>
      </c>
      <c r="H10" s="18">
        <v>0.31409774436090232</v>
      </c>
      <c r="I10" s="17">
        <v>1643.2</v>
      </c>
      <c r="J10" s="18">
        <v>0.54436090225563905</v>
      </c>
      <c r="K10" s="17"/>
      <c r="L10" s="18"/>
      <c r="M10" s="17">
        <v>1260.6000000000001</v>
      </c>
      <c r="N10" s="18">
        <v>0.1847744360902257</v>
      </c>
      <c r="O10" s="17">
        <v>1480.8000000000002</v>
      </c>
      <c r="P10" s="18">
        <v>0.39172932330827082</v>
      </c>
      <c r="Q10" s="17"/>
      <c r="R10" s="18"/>
      <c r="S10" s="17">
        <v>952</v>
      </c>
      <c r="T10" s="18">
        <v>-0.10526315789473684</v>
      </c>
      <c r="U10" s="17"/>
      <c r="V10" s="18"/>
      <c r="W10" s="17"/>
      <c r="X10" s="18"/>
      <c r="Y10" s="17">
        <v>1609.6000000000001</v>
      </c>
      <c r="Z10" s="18">
        <v>0.51278195488721812</v>
      </c>
      <c r="AA10" s="17"/>
      <c r="AB10" s="18"/>
      <c r="AC10" s="17"/>
      <c r="AD10" s="18"/>
      <c r="AE10" s="17"/>
      <c r="AF10" s="18"/>
      <c r="AG10" s="17">
        <v>876</v>
      </c>
      <c r="AH10" s="18">
        <v>-0.17669172932330823</v>
      </c>
      <c r="AI10" s="17">
        <v>1796</v>
      </c>
      <c r="AJ10" s="18">
        <v>0.68796992481203012</v>
      </c>
      <c r="AK10" s="17">
        <v>1304.4000000000001</v>
      </c>
      <c r="AL10" s="18">
        <v>0.22593984962406033</v>
      </c>
      <c r="AM10" s="17"/>
      <c r="AN10" s="18"/>
      <c r="AO10" s="17">
        <v>2369.2000000000003</v>
      </c>
      <c r="AP10" s="18">
        <v>1.2266917293233086</v>
      </c>
      <c r="AQ10" s="17">
        <v>1683.2</v>
      </c>
      <c r="AR10" s="18">
        <v>0.58195488721804511</v>
      </c>
    </row>
    <row r="11" spans="1:44" x14ac:dyDescent="0.3">
      <c r="B11" s="13">
        <v>2</v>
      </c>
      <c r="C11" s="12" t="s">
        <v>356</v>
      </c>
      <c r="D11" s="12">
        <v>1284.4000000000001</v>
      </c>
      <c r="E11" s="17">
        <v>2120</v>
      </c>
      <c r="F11" s="18">
        <v>0.65057614450326984</v>
      </c>
      <c r="G11" s="17">
        <v>1709.6000000000001</v>
      </c>
      <c r="H11" s="18">
        <v>0.33104951728433507</v>
      </c>
      <c r="I11" s="17">
        <v>1964.8000000000002</v>
      </c>
      <c r="J11" s="18">
        <v>0.52974151354718169</v>
      </c>
      <c r="K11" s="17"/>
      <c r="L11" s="18"/>
      <c r="M11" s="17">
        <v>1541.2</v>
      </c>
      <c r="N11" s="18">
        <v>0.19993771410775452</v>
      </c>
      <c r="O11" s="17">
        <v>1682.4</v>
      </c>
      <c r="P11" s="18">
        <v>0.30987231392089698</v>
      </c>
      <c r="Q11" s="17"/>
      <c r="R11" s="18"/>
      <c r="S11" s="17">
        <v>1156</v>
      </c>
      <c r="T11" s="18">
        <v>-9.9968857053877369E-2</v>
      </c>
      <c r="U11" s="17"/>
      <c r="V11" s="18"/>
      <c r="W11" s="17">
        <v>1406.4</v>
      </c>
      <c r="X11" s="18">
        <v>9.4985985674244766E-2</v>
      </c>
      <c r="Y11" s="17">
        <v>1832.8000000000002</v>
      </c>
      <c r="Z11" s="18">
        <v>0.42696979134226098</v>
      </c>
      <c r="AA11" s="17">
        <v>1972.8000000000002</v>
      </c>
      <c r="AB11" s="18">
        <v>0.5359701027717223</v>
      </c>
      <c r="AC11" s="17"/>
      <c r="AD11" s="18"/>
      <c r="AE11" s="17"/>
      <c r="AF11" s="18"/>
      <c r="AG11" s="17">
        <v>996</v>
      </c>
      <c r="AH11" s="18">
        <v>-0.22454064154469022</v>
      </c>
      <c r="AI11" s="17">
        <v>1996</v>
      </c>
      <c r="AJ11" s="18">
        <v>0.55403301152288997</v>
      </c>
      <c r="AK11" s="17">
        <v>1575.2</v>
      </c>
      <c r="AL11" s="18">
        <v>0.2264092183120523</v>
      </c>
      <c r="AM11" s="17"/>
      <c r="AN11" s="18"/>
      <c r="AO11" s="17">
        <v>2799.6000000000004</v>
      </c>
      <c r="AP11" s="18">
        <v>1.1796947991279976</v>
      </c>
      <c r="AQ11" s="17">
        <v>2130.4</v>
      </c>
      <c r="AR11" s="18">
        <v>0.65867331049517275</v>
      </c>
    </row>
    <row r="12" spans="1:44" x14ac:dyDescent="0.3">
      <c r="B12" s="13">
        <v>2.5</v>
      </c>
      <c r="C12" s="12" t="s">
        <v>357</v>
      </c>
      <c r="D12" s="12">
        <v>1478.2</v>
      </c>
      <c r="E12" s="17">
        <v>2480</v>
      </c>
      <c r="F12" s="18">
        <v>0.67771614125287516</v>
      </c>
      <c r="G12" s="17">
        <v>1959.6000000000001</v>
      </c>
      <c r="H12" s="18">
        <v>0.32566635096739294</v>
      </c>
      <c r="I12" s="17">
        <v>2250.6</v>
      </c>
      <c r="J12" s="18">
        <v>0.52252739818698402</v>
      </c>
      <c r="K12" s="17"/>
      <c r="L12" s="18"/>
      <c r="M12" s="17">
        <v>1765.6000000000001</v>
      </c>
      <c r="N12" s="18">
        <v>0.19442565282099866</v>
      </c>
      <c r="O12" s="17">
        <v>1884</v>
      </c>
      <c r="P12" s="18">
        <v>0.2745230685969422</v>
      </c>
      <c r="Q12" s="17"/>
      <c r="R12" s="18"/>
      <c r="S12" s="17">
        <v>1326</v>
      </c>
      <c r="T12" s="18">
        <v>-0.10296306318495474</v>
      </c>
      <c r="U12" s="17"/>
      <c r="V12" s="18"/>
      <c r="W12" s="17">
        <v>1622.4</v>
      </c>
      <c r="X12" s="18">
        <v>9.7551075632525963E-2</v>
      </c>
      <c r="Y12" s="17">
        <v>2143.2000000000003</v>
      </c>
      <c r="Z12" s="18">
        <v>0.44987146529562994</v>
      </c>
      <c r="AA12" s="17"/>
      <c r="AB12" s="18"/>
      <c r="AC12" s="17"/>
      <c r="AD12" s="18"/>
      <c r="AE12" s="17"/>
      <c r="AF12" s="18"/>
      <c r="AG12" s="17"/>
      <c r="AH12" s="18"/>
      <c r="AI12" s="17">
        <v>2316</v>
      </c>
      <c r="AJ12" s="18">
        <v>0.56677039642808813</v>
      </c>
      <c r="AK12" s="17">
        <v>1859.2</v>
      </c>
      <c r="AL12" s="18">
        <v>0.25774590718441348</v>
      </c>
      <c r="AM12" s="17"/>
      <c r="AN12" s="18"/>
      <c r="AO12" s="17">
        <v>3087.2000000000003</v>
      </c>
      <c r="AP12" s="18">
        <v>1.0884859964822082</v>
      </c>
      <c r="AQ12" s="17">
        <v>2450</v>
      </c>
      <c r="AR12" s="18">
        <v>0.65742118793126769</v>
      </c>
    </row>
    <row r="13" spans="1:44" x14ac:dyDescent="0.3">
      <c r="B13" s="13">
        <v>3</v>
      </c>
      <c r="C13" s="12" t="s">
        <v>358</v>
      </c>
      <c r="D13" s="12">
        <v>1725.2</v>
      </c>
      <c r="E13" s="17">
        <v>2780</v>
      </c>
      <c r="F13" s="18">
        <v>0.61140737305819615</v>
      </c>
      <c r="G13" s="17">
        <v>2163.4</v>
      </c>
      <c r="H13" s="18">
        <v>0.25399953628564798</v>
      </c>
      <c r="I13" s="17">
        <v>2489</v>
      </c>
      <c r="J13" s="18">
        <v>0.44273127753303965</v>
      </c>
      <c r="K13" s="17"/>
      <c r="L13" s="18"/>
      <c r="M13" s="17">
        <v>1985.2</v>
      </c>
      <c r="N13" s="18">
        <v>0.1507071643867377</v>
      </c>
      <c r="O13" s="17">
        <v>2086</v>
      </c>
      <c r="P13" s="18">
        <v>0.20913517273359616</v>
      </c>
      <c r="Q13" s="17"/>
      <c r="R13" s="18"/>
      <c r="S13" s="17">
        <v>1564</v>
      </c>
      <c r="T13" s="18">
        <v>-9.343844191977746E-2</v>
      </c>
      <c r="U13" s="17"/>
      <c r="V13" s="18"/>
      <c r="W13" s="17">
        <v>1891.2</v>
      </c>
      <c r="X13" s="18">
        <v>9.6220728031532587E-2</v>
      </c>
      <c r="Y13" s="17">
        <v>2374.4</v>
      </c>
      <c r="Z13" s="18">
        <v>0.37630419661488523</v>
      </c>
      <c r="AA13" s="17">
        <v>2514.4</v>
      </c>
      <c r="AB13" s="18">
        <v>0.45745420820774396</v>
      </c>
      <c r="AC13" s="17"/>
      <c r="AD13" s="18"/>
      <c r="AE13" s="17"/>
      <c r="AF13" s="18"/>
      <c r="AG13" s="17">
        <v>1216</v>
      </c>
      <c r="AH13" s="18">
        <v>-0.29515418502202651</v>
      </c>
      <c r="AI13" s="17">
        <v>2596</v>
      </c>
      <c r="AJ13" s="18">
        <v>0.50475307210758169</v>
      </c>
      <c r="AK13" s="17">
        <v>2113.2000000000003</v>
      </c>
      <c r="AL13" s="18">
        <v>0.22490146070020889</v>
      </c>
      <c r="AM13" s="17"/>
      <c r="AN13" s="18"/>
      <c r="AO13" s="17">
        <v>3589.6000000000004</v>
      </c>
      <c r="AP13" s="18">
        <v>1.0806862972408999</v>
      </c>
      <c r="AQ13" s="17">
        <v>2866</v>
      </c>
      <c r="AR13" s="18">
        <v>0.66125666589380927</v>
      </c>
    </row>
    <row r="14" spans="1:44" x14ac:dyDescent="0.3">
      <c r="B14" s="13">
        <v>3.5</v>
      </c>
      <c r="C14" s="12" t="s">
        <v>359</v>
      </c>
      <c r="D14" s="12">
        <v>1966.5</v>
      </c>
      <c r="E14" s="17">
        <v>3180</v>
      </c>
      <c r="F14" s="18">
        <v>0.61708619374523255</v>
      </c>
      <c r="G14" s="17">
        <v>2393.6</v>
      </c>
      <c r="H14" s="18">
        <v>0.21718789727943033</v>
      </c>
      <c r="I14" s="17">
        <v>2664.2000000000003</v>
      </c>
      <c r="J14" s="18">
        <v>0.35479277904907214</v>
      </c>
      <c r="K14" s="17"/>
      <c r="L14" s="18"/>
      <c r="M14" s="17">
        <v>2220</v>
      </c>
      <c r="N14" s="18">
        <v>0.12890922959572837</v>
      </c>
      <c r="O14" s="17">
        <v>2388.8000000000002</v>
      </c>
      <c r="P14" s="18">
        <v>0.214747012458683</v>
      </c>
      <c r="Q14" s="17"/>
      <c r="R14" s="18"/>
      <c r="S14" s="17">
        <v>1768</v>
      </c>
      <c r="T14" s="18">
        <v>-0.10094075769132982</v>
      </c>
      <c r="U14" s="17"/>
      <c r="V14" s="18"/>
      <c r="W14" s="17">
        <v>2155.2000000000003</v>
      </c>
      <c r="X14" s="18">
        <v>9.595728451563712E-2</v>
      </c>
      <c r="Y14" s="17">
        <v>2617.6000000000004</v>
      </c>
      <c r="Z14" s="18">
        <v>0.33109585558098154</v>
      </c>
      <c r="AA14" s="17"/>
      <c r="AB14" s="18"/>
      <c r="AC14" s="17"/>
      <c r="AD14" s="18"/>
      <c r="AE14" s="17"/>
      <c r="AF14" s="18"/>
      <c r="AG14" s="17"/>
      <c r="AH14" s="18"/>
      <c r="AI14" s="17">
        <v>2836</v>
      </c>
      <c r="AJ14" s="18">
        <v>0.44215611492499374</v>
      </c>
      <c r="AK14" s="17">
        <v>2324.4</v>
      </c>
      <c r="AL14" s="18">
        <v>0.18199847444698714</v>
      </c>
      <c r="AM14" s="17"/>
      <c r="AN14" s="18"/>
      <c r="AO14" s="17">
        <v>3876.8</v>
      </c>
      <c r="AP14" s="18">
        <v>0.9714213068904145</v>
      </c>
      <c r="AQ14" s="17">
        <v>3308.4</v>
      </c>
      <c r="AR14" s="18">
        <v>0.68237986270022888</v>
      </c>
    </row>
    <row r="15" spans="1:44" x14ac:dyDescent="0.3">
      <c r="B15" s="13">
        <v>4</v>
      </c>
      <c r="C15" s="12" t="s">
        <v>360</v>
      </c>
      <c r="D15" s="12">
        <v>2088.1</v>
      </c>
      <c r="E15" s="17">
        <v>3560</v>
      </c>
      <c r="F15" s="18">
        <v>0.70489919065178874</v>
      </c>
      <c r="G15" s="17">
        <v>2744.2000000000003</v>
      </c>
      <c r="H15" s="18">
        <v>0.31420908960298854</v>
      </c>
      <c r="I15" s="17">
        <v>3084.6000000000004</v>
      </c>
      <c r="J15" s="18">
        <v>0.47722810210238986</v>
      </c>
      <c r="K15" s="17"/>
      <c r="L15" s="18"/>
      <c r="M15" s="17">
        <v>2515.8000000000002</v>
      </c>
      <c r="N15" s="18">
        <v>0.20482735501173321</v>
      </c>
      <c r="O15" s="17">
        <v>2692</v>
      </c>
      <c r="P15" s="18">
        <v>0.28921028686365591</v>
      </c>
      <c r="Q15" s="17"/>
      <c r="R15" s="18"/>
      <c r="S15" s="17">
        <v>1904</v>
      </c>
      <c r="T15" s="18">
        <v>-8.8166275561515239E-2</v>
      </c>
      <c r="U15" s="17"/>
      <c r="V15" s="18"/>
      <c r="W15" s="17">
        <v>2424</v>
      </c>
      <c r="X15" s="18">
        <v>0.16086394329773479</v>
      </c>
      <c r="Y15" s="17">
        <v>2768.8</v>
      </c>
      <c r="Z15" s="18">
        <v>0.32599013457209924</v>
      </c>
      <c r="AA15" s="17">
        <v>2908.8</v>
      </c>
      <c r="AB15" s="18">
        <v>0.39303673195728184</v>
      </c>
      <c r="AC15" s="17"/>
      <c r="AD15" s="18"/>
      <c r="AE15" s="17"/>
      <c r="AF15" s="18"/>
      <c r="AG15" s="17">
        <v>1476</v>
      </c>
      <c r="AH15" s="18">
        <v>-0.29313730185335951</v>
      </c>
      <c r="AI15" s="17">
        <v>2996</v>
      </c>
      <c r="AJ15" s="18">
        <v>0.4347971840429099</v>
      </c>
      <c r="AK15" s="17">
        <v>2469.6000000000004</v>
      </c>
      <c r="AL15" s="18">
        <v>0.18270197787462306</v>
      </c>
      <c r="AM15" s="17"/>
      <c r="AN15" s="18"/>
      <c r="AO15" s="17">
        <v>4278.8</v>
      </c>
      <c r="AP15" s="18">
        <v>1.0491355777979985</v>
      </c>
      <c r="AQ15" s="17">
        <v>3518</v>
      </c>
      <c r="AR15" s="18">
        <v>0.68478521143623405</v>
      </c>
    </row>
    <row r="16" spans="1:44" x14ac:dyDescent="0.3">
      <c r="B16" s="13">
        <v>4.5</v>
      </c>
      <c r="C16" s="12" t="s">
        <v>361</v>
      </c>
      <c r="D16" s="12">
        <v>2213.5</v>
      </c>
      <c r="E16" s="17"/>
      <c r="F16" s="18"/>
      <c r="G16" s="17"/>
      <c r="H16" s="18"/>
      <c r="I16" s="17"/>
      <c r="J16" s="18"/>
      <c r="K16" s="17"/>
      <c r="L16" s="18"/>
      <c r="M16" s="17"/>
      <c r="N16" s="18"/>
      <c r="O16" s="17"/>
      <c r="P16" s="18"/>
      <c r="Q16" s="17"/>
      <c r="R16" s="18"/>
      <c r="S16" s="17">
        <v>2040</v>
      </c>
      <c r="T16" s="18">
        <v>-7.8382651908741829E-2</v>
      </c>
      <c r="U16" s="17"/>
      <c r="V16" s="18"/>
      <c r="W16" s="17">
        <v>2664</v>
      </c>
      <c r="X16" s="18">
        <v>0.20352383103681948</v>
      </c>
      <c r="Y16" s="17">
        <v>2924.4</v>
      </c>
      <c r="Z16" s="18">
        <v>0.32116557488140951</v>
      </c>
      <c r="AA16" s="17"/>
      <c r="AB16" s="18"/>
      <c r="AC16" s="17"/>
      <c r="AD16" s="18"/>
      <c r="AE16" s="17"/>
      <c r="AF16" s="18"/>
      <c r="AG16" s="17">
        <v>1716</v>
      </c>
      <c r="AH16" s="18">
        <v>-0.22475717189970634</v>
      </c>
      <c r="AI16" s="17">
        <v>3196</v>
      </c>
      <c r="AJ16" s="18">
        <v>0.44386717867630443</v>
      </c>
      <c r="AK16" s="17">
        <v>2774</v>
      </c>
      <c r="AL16" s="18">
        <v>0.25321888412017168</v>
      </c>
      <c r="AM16" s="17"/>
      <c r="AN16" s="18"/>
      <c r="AO16" s="17"/>
      <c r="AP16" s="18"/>
      <c r="AQ16" s="17">
        <v>3703.6000000000004</v>
      </c>
      <c r="AR16" s="18">
        <v>0.67318725999548246</v>
      </c>
    </row>
    <row r="17" spans="2:44" x14ac:dyDescent="0.3">
      <c r="B17" s="13">
        <v>5</v>
      </c>
      <c r="C17" s="12" t="s">
        <v>362</v>
      </c>
      <c r="D17" s="12">
        <v>2561.1999999999998</v>
      </c>
      <c r="E17" s="17">
        <v>3960</v>
      </c>
      <c r="F17" s="18">
        <v>0.54615024207402785</v>
      </c>
      <c r="G17" s="17">
        <v>3400.2000000000003</v>
      </c>
      <c r="H17" s="18">
        <v>0.32758082148992673</v>
      </c>
      <c r="I17" s="17">
        <v>3821</v>
      </c>
      <c r="J17" s="18">
        <v>0.49187880680930829</v>
      </c>
      <c r="K17" s="17"/>
      <c r="L17" s="18"/>
      <c r="M17" s="17">
        <v>3059.8</v>
      </c>
      <c r="N17" s="18">
        <v>0.19467437138841182</v>
      </c>
      <c r="O17" s="17">
        <v>3297.2000000000003</v>
      </c>
      <c r="P17" s="18">
        <v>0.2873652975167893</v>
      </c>
      <c r="Q17" s="17"/>
      <c r="R17" s="18"/>
      <c r="S17" s="17">
        <v>2312</v>
      </c>
      <c r="T17" s="18">
        <v>-9.7298141496173551E-2</v>
      </c>
      <c r="U17" s="17"/>
      <c r="V17" s="18"/>
      <c r="W17" s="17">
        <v>2913.6000000000004</v>
      </c>
      <c r="X17" s="18">
        <v>0.13759175386537592</v>
      </c>
      <c r="Y17" s="17">
        <v>3103.6000000000004</v>
      </c>
      <c r="Z17" s="18">
        <v>0.21177573012650353</v>
      </c>
      <c r="AA17" s="17">
        <v>3243.6000000000004</v>
      </c>
      <c r="AB17" s="18">
        <v>0.26643760737154487</v>
      </c>
      <c r="AC17" s="17"/>
      <c r="AD17" s="18"/>
      <c r="AE17" s="17"/>
      <c r="AF17" s="18"/>
      <c r="AG17" s="17">
        <v>2076</v>
      </c>
      <c r="AH17" s="18">
        <v>-0.18944244885210049</v>
      </c>
      <c r="AI17" s="17">
        <v>3356</v>
      </c>
      <c r="AJ17" s="18">
        <v>0.31032328595970649</v>
      </c>
      <c r="AK17" s="17">
        <v>3133.6000000000004</v>
      </c>
      <c r="AL17" s="18">
        <v>0.22348898953615515</v>
      </c>
      <c r="AM17" s="17"/>
      <c r="AN17" s="18"/>
      <c r="AO17" s="17">
        <v>5240.4000000000005</v>
      </c>
      <c r="AP17" s="18">
        <v>1.0460721536779638</v>
      </c>
      <c r="AQ17" s="17">
        <v>4298.8</v>
      </c>
      <c r="AR17" s="18">
        <v>0.67843198500702817</v>
      </c>
    </row>
    <row r="18" spans="2:44" x14ac:dyDescent="0.3">
      <c r="B18" s="13">
        <v>6</v>
      </c>
      <c r="C18" s="12" t="s">
        <v>363</v>
      </c>
      <c r="D18" s="12">
        <v>2798.7</v>
      </c>
      <c r="E18" s="17">
        <v>4696</v>
      </c>
      <c r="F18" s="18">
        <v>0.67792189230714262</v>
      </c>
      <c r="G18" s="17">
        <v>3896</v>
      </c>
      <c r="H18" s="18">
        <v>0.39207489191410305</v>
      </c>
      <c r="I18" s="17">
        <v>4381.8</v>
      </c>
      <c r="J18" s="18">
        <v>0.56565548290277645</v>
      </c>
      <c r="K18" s="17"/>
      <c r="L18" s="18"/>
      <c r="M18" s="17">
        <v>3505.4</v>
      </c>
      <c r="N18" s="18">
        <v>0.25251009397220159</v>
      </c>
      <c r="O18" s="17">
        <v>3902.8</v>
      </c>
      <c r="P18" s="18">
        <v>0.39450459141744387</v>
      </c>
      <c r="Q18" s="17"/>
      <c r="R18" s="18"/>
      <c r="S18" s="17">
        <v>2618</v>
      </c>
      <c r="T18" s="18">
        <v>-6.4565691213777754E-2</v>
      </c>
      <c r="U18" s="17"/>
      <c r="V18" s="18"/>
      <c r="W18" s="17">
        <v>3340.8</v>
      </c>
      <c r="X18" s="18">
        <v>0.19369707364133371</v>
      </c>
      <c r="Y18" s="17">
        <v>3605.6000000000004</v>
      </c>
      <c r="Z18" s="18">
        <v>0.28831243077142976</v>
      </c>
      <c r="AA18" s="17">
        <v>3745.6000000000004</v>
      </c>
      <c r="AB18" s="18">
        <v>0.33833565584021175</v>
      </c>
      <c r="AC18" s="17"/>
      <c r="AD18" s="18"/>
      <c r="AE18" s="17"/>
      <c r="AF18" s="18"/>
      <c r="AG18" s="17">
        <v>2316</v>
      </c>
      <c r="AH18" s="18">
        <v>-0.17247293386215024</v>
      </c>
      <c r="AI18" s="17">
        <v>3916</v>
      </c>
      <c r="AJ18" s="18">
        <v>0.39922106692392911</v>
      </c>
      <c r="AK18" s="17">
        <v>3511.6000000000004</v>
      </c>
      <c r="AL18" s="18">
        <v>0.2547254082252477</v>
      </c>
      <c r="AM18" s="17"/>
      <c r="AN18" s="18"/>
      <c r="AO18" s="17">
        <v>5886.8</v>
      </c>
      <c r="AP18" s="18">
        <v>1.1034051523921824</v>
      </c>
      <c r="AQ18" s="17">
        <v>4325.6000000000004</v>
      </c>
      <c r="AR18" s="18">
        <v>0.54557473112516552</v>
      </c>
    </row>
    <row r="19" spans="2:44" x14ac:dyDescent="0.3">
      <c r="B19" s="13">
        <v>7</v>
      </c>
      <c r="C19" s="12" t="s">
        <v>364</v>
      </c>
      <c r="D19" s="12">
        <v>3047.6</v>
      </c>
      <c r="E19" s="17">
        <v>5100</v>
      </c>
      <c r="F19" s="18">
        <v>0.67344795904974419</v>
      </c>
      <c r="G19" s="17">
        <v>4336.8</v>
      </c>
      <c r="H19" s="18">
        <v>0.42302139388371196</v>
      </c>
      <c r="I19" s="17">
        <v>4872.6000000000004</v>
      </c>
      <c r="J19" s="18">
        <v>0.59883186769917329</v>
      </c>
      <c r="K19" s="17"/>
      <c r="L19" s="18"/>
      <c r="M19" s="17">
        <v>3901</v>
      </c>
      <c r="N19" s="18">
        <v>0.28002362514765711</v>
      </c>
      <c r="O19" s="17">
        <v>4508.8</v>
      </c>
      <c r="P19" s="18">
        <v>0.47945924662029138</v>
      </c>
      <c r="Q19" s="17"/>
      <c r="R19" s="18"/>
      <c r="S19" s="17">
        <v>2822</v>
      </c>
      <c r="T19" s="18">
        <v>-7.4025462659141561E-2</v>
      </c>
      <c r="U19" s="17"/>
      <c r="V19" s="18"/>
      <c r="W19" s="17">
        <v>3691.2000000000003</v>
      </c>
      <c r="X19" s="18">
        <v>0.21118256989106188</v>
      </c>
      <c r="Y19" s="17">
        <v>4071.6000000000004</v>
      </c>
      <c r="Z19" s="18">
        <v>0.33600210001312525</v>
      </c>
      <c r="AA19" s="17"/>
      <c r="AB19" s="18"/>
      <c r="AC19" s="17"/>
      <c r="AD19" s="18"/>
      <c r="AE19" s="17"/>
      <c r="AF19" s="18"/>
      <c r="AG19" s="17">
        <v>2476</v>
      </c>
      <c r="AH19" s="18">
        <v>-0.18755742223388894</v>
      </c>
      <c r="AI19" s="17">
        <v>4436</v>
      </c>
      <c r="AJ19" s="18">
        <v>0.4555715973224832</v>
      </c>
      <c r="AK19" s="17">
        <v>3786.8</v>
      </c>
      <c r="AL19" s="18">
        <v>0.24255151594697466</v>
      </c>
      <c r="AM19" s="17"/>
      <c r="AN19" s="18"/>
      <c r="AO19" s="17">
        <v>6389.2000000000007</v>
      </c>
      <c r="AP19" s="18">
        <v>1.0964693529334562</v>
      </c>
      <c r="AQ19" s="17">
        <v>4966</v>
      </c>
      <c r="AR19" s="18">
        <v>0.62947893424333912</v>
      </c>
    </row>
    <row r="20" spans="2:44" x14ac:dyDescent="0.3">
      <c r="B20" s="13">
        <v>8</v>
      </c>
      <c r="C20" s="12" t="s">
        <v>365</v>
      </c>
      <c r="D20" s="12">
        <v>3370.6</v>
      </c>
      <c r="E20" s="17">
        <v>5716</v>
      </c>
      <c r="F20" s="18">
        <v>0.69584050317450896</v>
      </c>
      <c r="G20" s="17">
        <v>4762.4000000000005</v>
      </c>
      <c r="H20" s="18">
        <v>0.4129235151011692</v>
      </c>
      <c r="I20" s="17">
        <v>5293.2000000000007</v>
      </c>
      <c r="J20" s="18">
        <v>0.57040289562689162</v>
      </c>
      <c r="K20" s="17"/>
      <c r="L20" s="18"/>
      <c r="M20" s="17">
        <v>4286.6000000000004</v>
      </c>
      <c r="N20" s="18">
        <v>0.27176170414762968</v>
      </c>
      <c r="O20" s="17">
        <v>5114</v>
      </c>
      <c r="P20" s="18">
        <v>0.51723728712988781</v>
      </c>
      <c r="Q20" s="17"/>
      <c r="R20" s="18"/>
      <c r="S20" s="17">
        <v>3060</v>
      </c>
      <c r="T20" s="18">
        <v>-9.2149765620364255E-2</v>
      </c>
      <c r="U20" s="17">
        <v>1547.2</v>
      </c>
      <c r="V20" s="18">
        <v>-0.54097193378033581</v>
      </c>
      <c r="W20" s="17">
        <v>4185.6000000000004</v>
      </c>
      <c r="X20" s="18">
        <v>0.2417967127514391</v>
      </c>
      <c r="Y20" s="17">
        <v>4498</v>
      </c>
      <c r="Z20" s="18">
        <v>0.33448050792143835</v>
      </c>
      <c r="AA20" s="17"/>
      <c r="AB20" s="18"/>
      <c r="AC20" s="17"/>
      <c r="AD20" s="18"/>
      <c r="AE20" s="17"/>
      <c r="AF20" s="18"/>
      <c r="AG20" s="17">
        <v>2556</v>
      </c>
      <c r="AH20" s="18">
        <v>-0.24167803951818667</v>
      </c>
      <c r="AI20" s="17">
        <v>4876</v>
      </c>
      <c r="AJ20" s="18">
        <v>0.44662671334480519</v>
      </c>
      <c r="AK20" s="17">
        <v>4230</v>
      </c>
      <c r="AL20" s="18">
        <v>0.25496944164243751</v>
      </c>
      <c r="AM20" s="17"/>
      <c r="AN20" s="18"/>
      <c r="AO20" s="17">
        <v>7107.2000000000007</v>
      </c>
      <c r="AP20" s="18">
        <v>1.1085860084257999</v>
      </c>
      <c r="AQ20" s="17">
        <v>5514.8</v>
      </c>
      <c r="AR20" s="18">
        <v>0.63614786684863245</v>
      </c>
    </row>
    <row r="21" spans="2:44" x14ac:dyDescent="0.3">
      <c r="B21" s="13">
        <v>9</v>
      </c>
      <c r="C21" s="12" t="s">
        <v>366</v>
      </c>
      <c r="D21" s="12">
        <v>3820.9</v>
      </c>
      <c r="E21" s="17"/>
      <c r="F21" s="18"/>
      <c r="G21" s="17">
        <v>5521</v>
      </c>
      <c r="H21" s="18">
        <v>0.44494752545211869</v>
      </c>
      <c r="I21" s="17">
        <v>6134.6</v>
      </c>
      <c r="J21" s="18">
        <v>0.60553796226020062</v>
      </c>
      <c r="K21" s="17"/>
      <c r="L21" s="18"/>
      <c r="M21" s="17">
        <v>4967.6000000000004</v>
      </c>
      <c r="N21" s="18">
        <v>0.30011253893061851</v>
      </c>
      <c r="O21" s="17">
        <v>5288</v>
      </c>
      <c r="P21" s="18">
        <v>0.38396712816352174</v>
      </c>
      <c r="Q21" s="17"/>
      <c r="R21" s="18"/>
      <c r="S21" s="17">
        <v>3604</v>
      </c>
      <c r="T21" s="18">
        <v>-5.6766730351487937E-2</v>
      </c>
      <c r="U21" s="17"/>
      <c r="V21" s="18"/>
      <c r="W21" s="17"/>
      <c r="X21" s="18"/>
      <c r="Y21" s="17"/>
      <c r="Z21" s="18"/>
      <c r="AA21" s="17"/>
      <c r="AB21" s="18"/>
      <c r="AC21" s="17"/>
      <c r="AD21" s="18"/>
      <c r="AE21" s="17"/>
      <c r="AF21" s="18"/>
      <c r="AG21" s="17">
        <v>2796</v>
      </c>
      <c r="AH21" s="18">
        <v>-0.2682352325368369</v>
      </c>
      <c r="AI21" s="17"/>
      <c r="AJ21" s="18"/>
      <c r="AK21" s="17">
        <v>4796.4000000000005</v>
      </c>
      <c r="AL21" s="18">
        <v>0.25530634143788133</v>
      </c>
      <c r="AM21" s="17"/>
      <c r="AN21" s="18"/>
      <c r="AO21" s="17">
        <v>8040</v>
      </c>
      <c r="AP21" s="18">
        <v>1.1042162841215419</v>
      </c>
      <c r="AQ21" s="17">
        <v>6176.8</v>
      </c>
      <c r="AR21" s="18">
        <v>0.61658248056740561</v>
      </c>
    </row>
    <row r="22" spans="2:44" x14ac:dyDescent="0.3">
      <c r="B22" s="13">
        <v>10</v>
      </c>
      <c r="C22" s="12" t="s">
        <v>367</v>
      </c>
      <c r="D22" s="12">
        <v>3990</v>
      </c>
      <c r="E22" s="17">
        <v>7116</v>
      </c>
      <c r="F22" s="18">
        <v>0.78345864661654141</v>
      </c>
      <c r="G22" s="17">
        <v>5648.6</v>
      </c>
      <c r="H22" s="18">
        <v>0.41568922305764411</v>
      </c>
      <c r="I22" s="17">
        <v>6677.8</v>
      </c>
      <c r="J22" s="18">
        <v>0.6736340852130327</v>
      </c>
      <c r="K22" s="17"/>
      <c r="L22" s="18"/>
      <c r="M22" s="17">
        <v>5410.8</v>
      </c>
      <c r="N22" s="18">
        <v>0.35609022556390979</v>
      </c>
      <c r="O22" s="17">
        <v>5416.8</v>
      </c>
      <c r="P22" s="18">
        <v>0.35759398496240613</v>
      </c>
      <c r="Q22" s="17"/>
      <c r="R22" s="18"/>
      <c r="S22" s="17">
        <v>4063</v>
      </c>
      <c r="T22" s="18">
        <v>1.8295739348370921E-2</v>
      </c>
      <c r="U22" s="17">
        <v>1734</v>
      </c>
      <c r="V22" s="18">
        <v>-0.56541353383458648</v>
      </c>
      <c r="W22" s="17">
        <v>4372.8</v>
      </c>
      <c r="X22" s="18">
        <v>9.5939849624060214E-2</v>
      </c>
      <c r="Y22" s="17">
        <v>5195.2000000000007</v>
      </c>
      <c r="Z22" s="18">
        <v>0.30205513784461169</v>
      </c>
      <c r="AA22" s="17"/>
      <c r="AB22" s="18"/>
      <c r="AC22" s="17"/>
      <c r="AD22" s="18"/>
      <c r="AE22" s="17"/>
      <c r="AF22" s="18"/>
      <c r="AG22" s="17">
        <v>3276</v>
      </c>
      <c r="AH22" s="18">
        <v>-0.17894736842105263</v>
      </c>
      <c r="AI22" s="17">
        <v>5596</v>
      </c>
      <c r="AJ22" s="18">
        <v>0.40250626566416048</v>
      </c>
      <c r="AK22" s="17">
        <v>5012</v>
      </c>
      <c r="AL22" s="18">
        <v>0.25614035087719289</v>
      </c>
      <c r="AM22" s="17"/>
      <c r="AN22" s="18"/>
      <c r="AO22" s="17">
        <v>8716.7999999999993</v>
      </c>
      <c r="AP22" s="18">
        <v>1.1846616541353381</v>
      </c>
      <c r="AQ22" s="17">
        <v>6658.4</v>
      </c>
      <c r="AR22" s="18">
        <v>0.66877192982456135</v>
      </c>
    </row>
    <row r="23" spans="2:44" x14ac:dyDescent="0.3">
      <c r="B23" s="13">
        <v>12</v>
      </c>
      <c r="C23" s="12" t="s">
        <v>368</v>
      </c>
      <c r="D23" s="12">
        <v>4639.8</v>
      </c>
      <c r="E23" s="17">
        <v>8240</v>
      </c>
      <c r="F23" s="18">
        <v>0.7759386180438812</v>
      </c>
      <c r="G23" s="17">
        <v>6750.5</v>
      </c>
      <c r="H23" s="18">
        <v>0.45491184964869169</v>
      </c>
      <c r="I23" s="17">
        <v>7501.5</v>
      </c>
      <c r="J23" s="18">
        <v>0.61677227466701146</v>
      </c>
      <c r="K23" s="17"/>
      <c r="L23" s="18"/>
      <c r="M23" s="17">
        <v>6076.9000000000005</v>
      </c>
      <c r="N23" s="18">
        <v>0.30973317815423096</v>
      </c>
      <c r="O23" s="17">
        <v>5960.8</v>
      </c>
      <c r="P23" s="18">
        <v>0.28471054786844263</v>
      </c>
      <c r="Q23" s="17"/>
      <c r="R23" s="18"/>
      <c r="S23" s="17">
        <v>4522</v>
      </c>
      <c r="T23" s="18">
        <v>-2.5389025389025432E-2</v>
      </c>
      <c r="U23" s="17"/>
      <c r="V23" s="18"/>
      <c r="W23" s="17">
        <v>5083.2000000000007</v>
      </c>
      <c r="X23" s="18">
        <v>9.5564463985516657E-2</v>
      </c>
      <c r="Y23" s="17">
        <v>5665.2000000000007</v>
      </c>
      <c r="Z23" s="18">
        <v>0.22100090521143168</v>
      </c>
      <c r="AA23" s="17"/>
      <c r="AB23" s="18"/>
      <c r="AC23" s="17"/>
      <c r="AD23" s="18"/>
      <c r="AE23" s="17"/>
      <c r="AF23" s="18"/>
      <c r="AG23" s="17">
        <v>4116</v>
      </c>
      <c r="AH23" s="18">
        <v>-0.11289279710332345</v>
      </c>
      <c r="AI23" s="17">
        <v>6116</v>
      </c>
      <c r="AJ23" s="18">
        <v>0.31816026552868659</v>
      </c>
      <c r="AK23" s="17">
        <v>6436</v>
      </c>
      <c r="AL23" s="18">
        <v>0.38712875554980819</v>
      </c>
      <c r="AM23" s="17"/>
      <c r="AN23" s="18"/>
      <c r="AO23" s="17">
        <v>10008.800000000001</v>
      </c>
      <c r="AP23" s="18">
        <v>1.1571619466356311</v>
      </c>
      <c r="AQ23" s="17">
        <v>7932.2000000000007</v>
      </c>
      <c r="AR23" s="18">
        <v>0.70959955170481503</v>
      </c>
    </row>
    <row r="24" spans="2:44" x14ac:dyDescent="0.3">
      <c r="B24" s="13">
        <v>14</v>
      </c>
      <c r="C24" s="12" t="s">
        <v>369</v>
      </c>
      <c r="D24" s="12">
        <v>5561.3</v>
      </c>
      <c r="E24" s="17"/>
      <c r="F24" s="18"/>
      <c r="G24" s="17"/>
      <c r="H24" s="18"/>
      <c r="I24" s="17"/>
      <c r="J24" s="18"/>
      <c r="K24" s="17"/>
      <c r="L24" s="18"/>
      <c r="M24" s="17">
        <v>7157.8</v>
      </c>
      <c r="N24" s="18">
        <v>0.28707316634599822</v>
      </c>
      <c r="O24" s="17">
        <v>6555.2000000000007</v>
      </c>
      <c r="P24" s="18">
        <v>0.17871720640857358</v>
      </c>
      <c r="Q24" s="17"/>
      <c r="R24" s="18"/>
      <c r="S24" s="17"/>
      <c r="T24" s="18"/>
      <c r="U24" s="17"/>
      <c r="V24" s="18"/>
      <c r="W24" s="17"/>
      <c r="X24" s="18"/>
      <c r="Y24" s="17">
        <v>6195.2000000000007</v>
      </c>
      <c r="Z24" s="18">
        <v>0.11398414039882776</v>
      </c>
      <c r="AA24" s="17"/>
      <c r="AB24" s="18"/>
      <c r="AC24" s="17"/>
      <c r="AD24" s="18"/>
      <c r="AE24" s="17"/>
      <c r="AF24" s="18"/>
      <c r="AG24" s="17">
        <v>5316</v>
      </c>
      <c r="AH24" s="18">
        <v>-4.4108391922751955E-2</v>
      </c>
      <c r="AI24" s="17">
        <v>6676</v>
      </c>
      <c r="AJ24" s="18">
        <v>0.20043874633628822</v>
      </c>
      <c r="AK24" s="17">
        <v>7750.4000000000005</v>
      </c>
      <c r="AL24" s="18">
        <v>0.39363098556093012</v>
      </c>
      <c r="AM24" s="17"/>
      <c r="AN24" s="18"/>
      <c r="AO24" s="17">
        <v>13212.6</v>
      </c>
      <c r="AP24" s="18">
        <v>1.3758114110010249</v>
      </c>
      <c r="AQ24" s="17">
        <v>9036.2000000000007</v>
      </c>
      <c r="AR24" s="18">
        <v>0.6248359196590727</v>
      </c>
    </row>
    <row r="25" spans="2:44" x14ac:dyDescent="0.3">
      <c r="B25" s="13">
        <v>16</v>
      </c>
      <c r="C25" s="12" t="s">
        <v>370</v>
      </c>
      <c r="D25" s="12">
        <v>6201.6</v>
      </c>
      <c r="E25" s="17"/>
      <c r="F25" s="18"/>
      <c r="G25" s="17"/>
      <c r="H25" s="18"/>
      <c r="I25" s="17"/>
      <c r="J25" s="18"/>
      <c r="K25" s="17"/>
      <c r="L25" s="18"/>
      <c r="M25" s="17"/>
      <c r="N25" s="18"/>
      <c r="O25" s="17">
        <v>7866.4000000000005</v>
      </c>
      <c r="P25" s="18">
        <v>0.26844685242518063</v>
      </c>
      <c r="Q25" s="17"/>
      <c r="R25" s="18"/>
      <c r="S25" s="17"/>
      <c r="T25" s="18"/>
      <c r="U25" s="17"/>
      <c r="V25" s="18"/>
      <c r="W25" s="17"/>
      <c r="X25" s="18"/>
      <c r="Y25" s="17"/>
      <c r="Z25" s="18"/>
      <c r="AA25" s="17"/>
      <c r="AB25" s="18"/>
      <c r="AC25" s="17"/>
      <c r="AD25" s="18"/>
      <c r="AE25" s="17"/>
      <c r="AF25" s="18"/>
      <c r="AG25" s="17"/>
      <c r="AH25" s="18"/>
      <c r="AI25" s="17"/>
      <c r="AJ25" s="18"/>
      <c r="AK25" s="17"/>
      <c r="AL25" s="18"/>
      <c r="AM25" s="17"/>
      <c r="AN25" s="18"/>
      <c r="AO25" s="17"/>
      <c r="AP25" s="18"/>
      <c r="AQ25" s="17"/>
      <c r="AR25" s="18"/>
    </row>
    <row r="26" spans="2:44" x14ac:dyDescent="0.3">
      <c r="B26" s="12" t="s">
        <v>392</v>
      </c>
      <c r="E26" s="17"/>
      <c r="F26" s="18"/>
      <c r="G26" s="17"/>
      <c r="H26" s="18"/>
      <c r="I26" s="17"/>
      <c r="J26" s="18"/>
      <c r="K26" s="17">
        <v>5216.7500000000009</v>
      </c>
      <c r="L26" s="18">
        <v>-0.30122329289623995</v>
      </c>
      <c r="M26" s="17"/>
      <c r="N26" s="18"/>
      <c r="O26" s="17"/>
      <c r="P26" s="18"/>
      <c r="Q26" s="17">
        <v>3485.3250000000003</v>
      </c>
      <c r="R26" s="18">
        <v>-0.49729886437638049</v>
      </c>
      <c r="S26" s="17"/>
      <c r="T26" s="18"/>
      <c r="U26" s="17"/>
      <c r="V26" s="18"/>
      <c r="W26" s="17"/>
      <c r="X26" s="18"/>
      <c r="Y26" s="17"/>
      <c r="Z26" s="18"/>
      <c r="AA26" s="17"/>
      <c r="AB26" s="18"/>
      <c r="AC26" s="17">
        <v>6113.8133333333344</v>
      </c>
      <c r="AD26" s="18">
        <v>-0.10297823058985556</v>
      </c>
      <c r="AE26" s="17">
        <v>4553.1428571428569</v>
      </c>
      <c r="AF26" s="18">
        <v>-0.33629534856988641</v>
      </c>
      <c r="AG26" s="17"/>
      <c r="AH26" s="18"/>
      <c r="AI26" s="17"/>
      <c r="AJ26" s="18"/>
      <c r="AK26" s="17"/>
      <c r="AL26" s="18"/>
      <c r="AM26" s="17">
        <v>6399.7600000000011</v>
      </c>
      <c r="AN26" s="18">
        <v>-1.4929548813425675E-2</v>
      </c>
      <c r="AO26" s="17"/>
      <c r="AP26" s="18"/>
      <c r="AQ26" s="17"/>
      <c r="AR26" s="18"/>
    </row>
    <row r="27" spans="2:44" x14ac:dyDescent="0.3">
      <c r="B27" s="13">
        <v>1</v>
      </c>
      <c r="C27" s="12" t="s">
        <v>393</v>
      </c>
      <c r="D27" s="12">
        <v>2968.56</v>
      </c>
      <c r="E27" s="17"/>
      <c r="F27" s="18"/>
      <c r="G27" s="17"/>
      <c r="H27" s="18"/>
      <c r="I27" s="17"/>
      <c r="J27" s="18"/>
      <c r="K27" s="17">
        <v>2001</v>
      </c>
      <c r="L27" s="18">
        <v>-0.32593580726008564</v>
      </c>
      <c r="M27" s="17"/>
      <c r="N27" s="18"/>
      <c r="O27" s="17"/>
      <c r="P27" s="18"/>
      <c r="Q27" s="17">
        <v>1161</v>
      </c>
      <c r="R27" s="18">
        <v>-0.60890128547174394</v>
      </c>
      <c r="S27" s="17"/>
      <c r="T27" s="18"/>
      <c r="U27" s="17"/>
      <c r="V27" s="18"/>
      <c r="W27" s="17"/>
      <c r="X27" s="18"/>
      <c r="Y27" s="17"/>
      <c r="Z27" s="18"/>
      <c r="AA27" s="17"/>
      <c r="AB27" s="18"/>
      <c r="AC27" s="17">
        <v>2674.8</v>
      </c>
      <c r="AD27" s="18">
        <v>-9.8957070094591204E-2</v>
      </c>
      <c r="AE27" s="17">
        <v>1956</v>
      </c>
      <c r="AF27" s="18">
        <v>-0.34109467216428169</v>
      </c>
      <c r="AG27" s="17"/>
      <c r="AH27" s="18"/>
      <c r="AI27" s="17"/>
      <c r="AJ27" s="18"/>
      <c r="AK27" s="17"/>
      <c r="AL27" s="18"/>
      <c r="AM27" s="17">
        <v>1464</v>
      </c>
      <c r="AN27" s="18">
        <v>-0.5068315951168243</v>
      </c>
      <c r="AO27" s="17"/>
      <c r="AP27" s="18"/>
      <c r="AQ27" s="17"/>
      <c r="AR27" s="18"/>
    </row>
    <row r="28" spans="2:44" x14ac:dyDescent="0.3">
      <c r="B28" s="13">
        <v>1.5</v>
      </c>
      <c r="C28" s="12" t="s">
        <v>394</v>
      </c>
      <c r="D28" s="12">
        <v>3275.9039999999995</v>
      </c>
      <c r="E28" s="17"/>
      <c r="F28" s="18"/>
      <c r="G28" s="17"/>
      <c r="H28" s="18"/>
      <c r="I28" s="17"/>
      <c r="J28" s="18"/>
      <c r="K28" s="17">
        <v>2344.2000000000003</v>
      </c>
      <c r="L28" s="18">
        <v>-0.28441126479896828</v>
      </c>
      <c r="M28" s="17"/>
      <c r="N28" s="18"/>
      <c r="O28" s="17"/>
      <c r="P28" s="18"/>
      <c r="Q28" s="17">
        <v>1507.6000000000001</v>
      </c>
      <c r="R28" s="18">
        <v>-0.53979115383112553</v>
      </c>
      <c r="S28" s="17"/>
      <c r="T28" s="18"/>
      <c r="U28" s="17"/>
      <c r="V28" s="18"/>
      <c r="W28" s="17"/>
      <c r="X28" s="18"/>
      <c r="Y28" s="17"/>
      <c r="Z28" s="18"/>
      <c r="AA28" s="17"/>
      <c r="AB28" s="18"/>
      <c r="AC28" s="17">
        <v>3087.6000000000004</v>
      </c>
      <c r="AD28" s="18">
        <v>-5.7481537920524906E-2</v>
      </c>
      <c r="AE28" s="17">
        <v>2236</v>
      </c>
      <c r="AF28" s="18">
        <v>-0.31744031571132725</v>
      </c>
      <c r="AG28" s="17"/>
      <c r="AH28" s="18"/>
      <c r="AI28" s="17"/>
      <c r="AJ28" s="18"/>
      <c r="AK28" s="17"/>
      <c r="AL28" s="18"/>
      <c r="AM28" s="17">
        <v>1921.6000000000001</v>
      </c>
      <c r="AN28" s="18">
        <v>-0.41341382409252514</v>
      </c>
      <c r="AO28" s="17"/>
      <c r="AP28" s="18"/>
      <c r="AQ28" s="17"/>
      <c r="AR28" s="18"/>
    </row>
    <row r="29" spans="2:44" x14ac:dyDescent="0.3">
      <c r="B29" s="13">
        <v>2</v>
      </c>
      <c r="C29" s="12" t="s">
        <v>395</v>
      </c>
      <c r="D29" s="12">
        <v>3942.5760000000005</v>
      </c>
      <c r="E29" s="17"/>
      <c r="F29" s="18"/>
      <c r="G29" s="17"/>
      <c r="H29" s="18"/>
      <c r="I29" s="17"/>
      <c r="J29" s="18"/>
      <c r="K29" s="17">
        <v>2713.2000000000003</v>
      </c>
      <c r="L29" s="18">
        <v>-0.31182049502660192</v>
      </c>
      <c r="M29" s="17"/>
      <c r="N29" s="18"/>
      <c r="O29" s="17"/>
      <c r="P29" s="18"/>
      <c r="Q29" s="17">
        <v>1797.6000000000001</v>
      </c>
      <c r="R29" s="18">
        <v>-0.54405444562133998</v>
      </c>
      <c r="S29" s="17"/>
      <c r="T29" s="18"/>
      <c r="U29" s="17"/>
      <c r="V29" s="18"/>
      <c r="W29" s="17"/>
      <c r="X29" s="18"/>
      <c r="Y29" s="17"/>
      <c r="Z29" s="18"/>
      <c r="AA29" s="17"/>
      <c r="AB29" s="18"/>
      <c r="AC29" s="17">
        <v>3500.8</v>
      </c>
      <c r="AD29" s="18">
        <v>-0.11205262752068701</v>
      </c>
      <c r="AE29" s="17">
        <v>2596</v>
      </c>
      <c r="AF29" s="18">
        <v>-0.34154725235480565</v>
      </c>
      <c r="AG29" s="17"/>
      <c r="AH29" s="18"/>
      <c r="AI29" s="17"/>
      <c r="AJ29" s="18"/>
      <c r="AK29" s="17"/>
      <c r="AL29" s="18"/>
      <c r="AM29" s="17">
        <v>2710.8</v>
      </c>
      <c r="AN29" s="18">
        <v>-0.31242923408451739</v>
      </c>
      <c r="AO29" s="17"/>
      <c r="AP29" s="18"/>
      <c r="AQ29" s="17"/>
      <c r="AR29" s="18"/>
    </row>
    <row r="30" spans="2:44" x14ac:dyDescent="0.3">
      <c r="B30" s="13">
        <v>2.5</v>
      </c>
      <c r="C30" s="12" t="s">
        <v>396</v>
      </c>
      <c r="D30" s="12">
        <v>4421.3760000000002</v>
      </c>
      <c r="E30" s="17"/>
      <c r="F30" s="18"/>
      <c r="G30" s="17"/>
      <c r="H30" s="18"/>
      <c r="I30" s="17"/>
      <c r="J30" s="18"/>
      <c r="K30" s="17">
        <v>3108.2000000000003</v>
      </c>
      <c r="L30" s="18">
        <v>-0.29700618088124597</v>
      </c>
      <c r="M30" s="17"/>
      <c r="N30" s="18"/>
      <c r="O30" s="17"/>
      <c r="P30" s="18"/>
      <c r="Q30" s="17"/>
      <c r="R30" s="18"/>
      <c r="S30" s="17"/>
      <c r="T30" s="18"/>
      <c r="U30" s="17"/>
      <c r="V30" s="18"/>
      <c r="W30" s="17"/>
      <c r="X30" s="18"/>
      <c r="Y30" s="17"/>
      <c r="Z30" s="18"/>
      <c r="AA30" s="17"/>
      <c r="AB30" s="18"/>
      <c r="AC30" s="17">
        <v>3872</v>
      </c>
      <c r="AD30" s="18">
        <v>-0.12425453071622961</v>
      </c>
      <c r="AE30" s="17">
        <v>2916</v>
      </c>
      <c r="AF30" s="18">
        <v>-0.34047681083897863</v>
      </c>
      <c r="AG30" s="17"/>
      <c r="AH30" s="18"/>
      <c r="AI30" s="17"/>
      <c r="AJ30" s="18"/>
      <c r="AK30" s="17"/>
      <c r="AL30" s="18"/>
      <c r="AM30" s="17">
        <v>3367.2000000000003</v>
      </c>
      <c r="AN30" s="18">
        <v>-0.23842713218690292</v>
      </c>
      <c r="AO30" s="17"/>
      <c r="AP30" s="18"/>
      <c r="AQ30" s="17"/>
      <c r="AR30" s="18"/>
    </row>
    <row r="31" spans="2:44" x14ac:dyDescent="0.3">
      <c r="B31" s="13">
        <v>3</v>
      </c>
      <c r="C31" s="12" t="s">
        <v>397</v>
      </c>
      <c r="D31" s="12">
        <v>4913.8560000000007</v>
      </c>
      <c r="E31" s="17"/>
      <c r="F31" s="18"/>
      <c r="G31" s="17"/>
      <c r="H31" s="18"/>
      <c r="I31" s="17"/>
      <c r="J31" s="18"/>
      <c r="K31" s="17">
        <v>3451.2000000000003</v>
      </c>
      <c r="L31" s="18">
        <v>-0.29765951627398124</v>
      </c>
      <c r="M31" s="17"/>
      <c r="N31" s="18"/>
      <c r="O31" s="17"/>
      <c r="P31" s="18"/>
      <c r="Q31" s="17">
        <v>2111.6</v>
      </c>
      <c r="R31" s="18">
        <v>-0.57027637765534855</v>
      </c>
      <c r="S31" s="17"/>
      <c r="T31" s="18"/>
      <c r="U31" s="17"/>
      <c r="V31" s="18"/>
      <c r="W31" s="17"/>
      <c r="X31" s="18"/>
      <c r="Y31" s="17"/>
      <c r="Z31" s="18"/>
      <c r="AA31" s="17"/>
      <c r="AB31" s="18"/>
      <c r="AC31" s="17">
        <v>4256</v>
      </c>
      <c r="AD31" s="18">
        <v>-0.13387775303142802</v>
      </c>
      <c r="AE31" s="17">
        <v>3236</v>
      </c>
      <c r="AF31" s="18">
        <v>-0.34145404342333197</v>
      </c>
      <c r="AG31" s="17"/>
      <c r="AH31" s="18"/>
      <c r="AI31" s="17"/>
      <c r="AJ31" s="18"/>
      <c r="AK31" s="17"/>
      <c r="AL31" s="18"/>
      <c r="AM31" s="17">
        <v>3824</v>
      </c>
      <c r="AN31" s="18">
        <v>-0.22179241719741083</v>
      </c>
      <c r="AO31" s="17"/>
      <c r="AP31" s="18"/>
      <c r="AQ31" s="17"/>
      <c r="AR31" s="18"/>
    </row>
    <row r="32" spans="2:44" x14ac:dyDescent="0.3">
      <c r="B32" s="13">
        <v>3.5</v>
      </c>
      <c r="C32" s="12" t="s">
        <v>398</v>
      </c>
      <c r="D32" s="12">
        <v>5406.7920000000004</v>
      </c>
      <c r="E32" s="17"/>
      <c r="F32" s="18"/>
      <c r="G32" s="17"/>
      <c r="H32" s="18"/>
      <c r="I32" s="17"/>
      <c r="J32" s="18"/>
      <c r="K32" s="17">
        <v>3856.6000000000004</v>
      </c>
      <c r="L32" s="18">
        <v>-0.2867119726447771</v>
      </c>
      <c r="M32" s="17"/>
      <c r="N32" s="18"/>
      <c r="O32" s="17"/>
      <c r="P32" s="18"/>
      <c r="Q32" s="17">
        <v>2594.4</v>
      </c>
      <c r="R32" s="18">
        <v>-0.5201590887905434</v>
      </c>
      <c r="S32" s="17"/>
      <c r="T32" s="18"/>
      <c r="U32" s="17"/>
      <c r="V32" s="18"/>
      <c r="W32" s="17"/>
      <c r="X32" s="18"/>
      <c r="Y32" s="17"/>
      <c r="Z32" s="18"/>
      <c r="AA32" s="17"/>
      <c r="AB32" s="18"/>
      <c r="AC32" s="17">
        <v>4627.2</v>
      </c>
      <c r="AD32" s="18">
        <v>-0.14418753301403131</v>
      </c>
      <c r="AE32" s="17">
        <v>3556</v>
      </c>
      <c r="AF32" s="18">
        <v>-0.34230871096946214</v>
      </c>
      <c r="AG32" s="17"/>
      <c r="AH32" s="18"/>
      <c r="AI32" s="17"/>
      <c r="AJ32" s="18"/>
      <c r="AK32" s="17"/>
      <c r="AL32" s="18"/>
      <c r="AM32" s="17">
        <v>4624</v>
      </c>
      <c r="AN32" s="18">
        <v>-0.14477938119313638</v>
      </c>
      <c r="AO32" s="17"/>
      <c r="AP32" s="18"/>
      <c r="AQ32" s="17"/>
      <c r="AR32" s="18"/>
    </row>
    <row r="33" spans="2:44" x14ac:dyDescent="0.3">
      <c r="B33" s="13">
        <v>4</v>
      </c>
      <c r="C33" s="12" t="s">
        <v>399</v>
      </c>
      <c r="D33" s="12">
        <v>5938.0320000000002</v>
      </c>
      <c r="E33" s="17"/>
      <c r="F33" s="18"/>
      <c r="G33" s="17"/>
      <c r="H33" s="18"/>
      <c r="I33" s="17"/>
      <c r="J33" s="18"/>
      <c r="K33" s="17">
        <v>4111.4000000000005</v>
      </c>
      <c r="L33" s="18">
        <v>-0.30761572184184927</v>
      </c>
      <c r="M33" s="17"/>
      <c r="N33" s="18"/>
      <c r="O33" s="17"/>
      <c r="P33" s="18"/>
      <c r="Q33" s="17"/>
      <c r="R33" s="18"/>
      <c r="S33" s="17"/>
      <c r="T33" s="18"/>
      <c r="U33" s="17"/>
      <c r="V33" s="18"/>
      <c r="W33" s="17"/>
      <c r="X33" s="18"/>
      <c r="Y33" s="17"/>
      <c r="Z33" s="18"/>
      <c r="AA33" s="17"/>
      <c r="AB33" s="18"/>
      <c r="AC33" s="17">
        <v>4954.8</v>
      </c>
      <c r="AD33" s="18">
        <v>-0.16558213226200191</v>
      </c>
      <c r="AE33" s="17">
        <v>3956</v>
      </c>
      <c r="AF33" s="18">
        <v>-0.33378600856310647</v>
      </c>
      <c r="AG33" s="17"/>
      <c r="AH33" s="18"/>
      <c r="AI33" s="17"/>
      <c r="AJ33" s="18"/>
      <c r="AK33" s="17"/>
      <c r="AL33" s="18"/>
      <c r="AM33" s="17">
        <v>5352.8</v>
      </c>
      <c r="AN33" s="18">
        <v>-9.8556558806015215E-2</v>
      </c>
      <c r="AO33" s="17"/>
      <c r="AP33" s="18"/>
      <c r="AQ33" s="17"/>
      <c r="AR33" s="18"/>
    </row>
    <row r="34" spans="2:44" x14ac:dyDescent="0.3">
      <c r="B34" s="13">
        <v>4.5</v>
      </c>
      <c r="C34" s="12" t="s">
        <v>400</v>
      </c>
      <c r="D34" s="12">
        <v>6192.4800000000005</v>
      </c>
      <c r="E34" s="17"/>
      <c r="F34" s="18"/>
      <c r="G34" s="17"/>
      <c r="H34" s="18"/>
      <c r="I34" s="17"/>
      <c r="J34" s="18"/>
      <c r="K34" s="17"/>
      <c r="L34" s="18"/>
      <c r="M34" s="17"/>
      <c r="N34" s="18"/>
      <c r="O34" s="17"/>
      <c r="P34" s="18"/>
      <c r="Q34" s="17">
        <v>2917.2000000000003</v>
      </c>
      <c r="R34" s="18">
        <v>-0.52891248740407715</v>
      </c>
      <c r="S34" s="17"/>
      <c r="T34" s="18"/>
      <c r="U34" s="17"/>
      <c r="V34" s="18"/>
      <c r="W34" s="17"/>
      <c r="X34" s="18"/>
      <c r="Y34" s="17"/>
      <c r="Z34" s="18"/>
      <c r="AA34" s="17"/>
      <c r="AB34" s="18"/>
      <c r="AC34" s="17">
        <v>5281.6</v>
      </c>
      <c r="AD34" s="18">
        <v>-0.14709454047489856</v>
      </c>
      <c r="AE34" s="17"/>
      <c r="AF34" s="18"/>
      <c r="AG34" s="17"/>
      <c r="AH34" s="18"/>
      <c r="AI34" s="17"/>
      <c r="AJ34" s="18"/>
      <c r="AK34" s="17"/>
      <c r="AL34" s="18"/>
      <c r="AM34" s="17"/>
      <c r="AN34" s="18"/>
      <c r="AO34" s="17"/>
      <c r="AP34" s="18"/>
      <c r="AQ34" s="17"/>
      <c r="AR34" s="18"/>
    </row>
    <row r="35" spans="2:44" x14ac:dyDescent="0.3">
      <c r="B35" s="13">
        <v>5</v>
      </c>
      <c r="C35" s="12" t="s">
        <v>401</v>
      </c>
      <c r="D35" s="12">
        <v>6703.6559999999999</v>
      </c>
      <c r="E35" s="17"/>
      <c r="F35" s="18"/>
      <c r="G35" s="17"/>
      <c r="H35" s="18"/>
      <c r="I35" s="17"/>
      <c r="J35" s="18"/>
      <c r="K35" s="17">
        <v>4548</v>
      </c>
      <c r="L35" s="18">
        <v>-0.32156423300956971</v>
      </c>
      <c r="M35" s="17"/>
      <c r="N35" s="18"/>
      <c r="O35" s="17"/>
      <c r="P35" s="18"/>
      <c r="Q35" s="17">
        <v>3347.6000000000004</v>
      </c>
      <c r="R35" s="18">
        <v>-0.50063070062067616</v>
      </c>
      <c r="S35" s="17"/>
      <c r="T35" s="18"/>
      <c r="U35" s="17"/>
      <c r="V35" s="18"/>
      <c r="W35" s="17"/>
      <c r="X35" s="18"/>
      <c r="Y35" s="17"/>
      <c r="Z35" s="18"/>
      <c r="AA35" s="17"/>
      <c r="AB35" s="18"/>
      <c r="AC35" s="17">
        <v>5608.4000000000005</v>
      </c>
      <c r="AD35" s="18">
        <v>-0.16338189191092134</v>
      </c>
      <c r="AE35" s="17">
        <v>4516</v>
      </c>
      <c r="AF35" s="18">
        <v>-0.32633774764098877</v>
      </c>
      <c r="AG35" s="17"/>
      <c r="AH35" s="18"/>
      <c r="AI35" s="17"/>
      <c r="AJ35" s="18"/>
      <c r="AK35" s="17"/>
      <c r="AL35" s="18"/>
      <c r="AM35" s="17">
        <v>6419.6</v>
      </c>
      <c r="AN35" s="18">
        <v>-4.2373296004448835E-2</v>
      </c>
      <c r="AO35" s="17"/>
      <c r="AP35" s="18"/>
      <c r="AQ35" s="17"/>
      <c r="AR35" s="18"/>
    </row>
    <row r="36" spans="2:44" x14ac:dyDescent="0.3">
      <c r="B36" s="13">
        <v>6</v>
      </c>
      <c r="C36" s="12" t="s">
        <v>402</v>
      </c>
      <c r="D36" s="12">
        <v>7553.1840000000002</v>
      </c>
      <c r="E36" s="17"/>
      <c r="F36" s="18"/>
      <c r="G36" s="17"/>
      <c r="H36" s="18"/>
      <c r="I36" s="17"/>
      <c r="J36" s="18"/>
      <c r="K36" s="17">
        <v>5192.4000000000005</v>
      </c>
      <c r="L36" s="18">
        <v>-0.31255481132195373</v>
      </c>
      <c r="M36" s="17"/>
      <c r="N36" s="18"/>
      <c r="O36" s="17"/>
      <c r="P36" s="18"/>
      <c r="Q36" s="17">
        <v>3883.6000000000004</v>
      </c>
      <c r="R36" s="18">
        <v>-0.48583272961442481</v>
      </c>
      <c r="S36" s="17"/>
      <c r="T36" s="18"/>
      <c r="U36" s="17"/>
      <c r="V36" s="18"/>
      <c r="W36" s="17"/>
      <c r="X36" s="18"/>
      <c r="Y36" s="17"/>
      <c r="Z36" s="18"/>
      <c r="AA36" s="17"/>
      <c r="AB36" s="18"/>
      <c r="AC36" s="17">
        <v>6529.6</v>
      </c>
      <c r="AD36" s="18">
        <v>-0.13551688930125361</v>
      </c>
      <c r="AE36" s="17">
        <v>5036</v>
      </c>
      <c r="AF36" s="18">
        <v>-0.33326131072670817</v>
      </c>
      <c r="AG36" s="17"/>
      <c r="AH36" s="18"/>
      <c r="AI36" s="17"/>
      <c r="AJ36" s="18"/>
      <c r="AK36" s="17"/>
      <c r="AL36" s="18"/>
      <c r="AM36" s="17">
        <v>7939.6</v>
      </c>
      <c r="AN36" s="18">
        <v>5.1159352135470293E-2</v>
      </c>
      <c r="AO36" s="17"/>
      <c r="AP36" s="18"/>
      <c r="AQ36" s="17"/>
      <c r="AR36" s="18"/>
    </row>
    <row r="37" spans="2:44" x14ac:dyDescent="0.3">
      <c r="B37" s="13">
        <v>7</v>
      </c>
      <c r="C37" s="12" t="s">
        <v>403</v>
      </c>
      <c r="D37" s="12">
        <v>8373.5280000000002</v>
      </c>
      <c r="E37" s="17"/>
      <c r="F37" s="18"/>
      <c r="G37" s="17"/>
      <c r="H37" s="18"/>
      <c r="I37" s="17"/>
      <c r="J37" s="18"/>
      <c r="K37" s="17">
        <v>5847.2000000000007</v>
      </c>
      <c r="L37" s="18">
        <v>-0.30170413235615856</v>
      </c>
      <c r="M37" s="17"/>
      <c r="N37" s="18"/>
      <c r="O37" s="17"/>
      <c r="P37" s="18"/>
      <c r="Q37" s="17">
        <v>4391.2</v>
      </c>
      <c r="R37" s="18">
        <v>-0.47558544021110338</v>
      </c>
      <c r="S37" s="17"/>
      <c r="T37" s="18"/>
      <c r="U37" s="17"/>
      <c r="V37" s="18"/>
      <c r="W37" s="17"/>
      <c r="X37" s="18"/>
      <c r="Y37" s="17"/>
      <c r="Z37" s="18"/>
      <c r="AA37" s="17"/>
      <c r="AB37" s="18"/>
      <c r="AC37" s="17">
        <v>7448.8</v>
      </c>
      <c r="AD37" s="18">
        <v>-0.11043469371571935</v>
      </c>
      <c r="AE37" s="17">
        <v>5596</v>
      </c>
      <c r="AF37" s="18">
        <v>-0.33170343492014365</v>
      </c>
      <c r="AG37" s="17"/>
      <c r="AH37" s="18"/>
      <c r="AI37" s="17"/>
      <c r="AJ37" s="18"/>
      <c r="AK37" s="17"/>
      <c r="AL37" s="18"/>
      <c r="AM37" s="17">
        <v>9575.2000000000007</v>
      </c>
      <c r="AN37" s="18">
        <v>0.14350844709661215</v>
      </c>
      <c r="AO37" s="17"/>
      <c r="AP37" s="18"/>
      <c r="AQ37" s="17"/>
      <c r="AR37" s="18"/>
    </row>
    <row r="38" spans="2:44" x14ac:dyDescent="0.3">
      <c r="B38" s="13">
        <v>8</v>
      </c>
      <c r="C38" s="12" t="s">
        <v>404</v>
      </c>
      <c r="D38" s="12">
        <v>9052.0560000000005</v>
      </c>
      <c r="E38" s="17"/>
      <c r="F38" s="18"/>
      <c r="G38" s="17"/>
      <c r="H38" s="18"/>
      <c r="I38" s="17"/>
      <c r="J38" s="18"/>
      <c r="K38" s="17">
        <v>6533.4000000000005</v>
      </c>
      <c r="L38" s="18">
        <v>-0.27824131887827475</v>
      </c>
      <c r="M38" s="17"/>
      <c r="N38" s="18"/>
      <c r="O38" s="17"/>
      <c r="P38" s="18"/>
      <c r="Q38" s="17">
        <v>4967.2000000000007</v>
      </c>
      <c r="R38" s="18">
        <v>-0.45126278494079131</v>
      </c>
      <c r="S38" s="17"/>
      <c r="T38" s="18"/>
      <c r="U38" s="17"/>
      <c r="V38" s="18"/>
      <c r="W38" s="17"/>
      <c r="X38" s="18"/>
      <c r="Y38" s="17"/>
      <c r="Z38" s="18"/>
      <c r="AA38" s="17"/>
      <c r="AB38" s="18"/>
      <c r="AC38" s="17">
        <v>8368</v>
      </c>
      <c r="AD38" s="18">
        <v>-7.556913037214974E-2</v>
      </c>
      <c r="AE38" s="17">
        <v>5996</v>
      </c>
      <c r="AF38" s="18">
        <v>-0.33760904704964267</v>
      </c>
      <c r="AG38" s="17"/>
      <c r="AH38" s="18"/>
      <c r="AI38" s="17"/>
      <c r="AJ38" s="18"/>
      <c r="AK38" s="17"/>
      <c r="AL38" s="18"/>
      <c r="AM38" s="17">
        <v>10641.6</v>
      </c>
      <c r="AN38" s="18">
        <v>0.1756003277045568</v>
      </c>
      <c r="AO38" s="17"/>
      <c r="AP38" s="18"/>
      <c r="AQ38" s="17"/>
      <c r="AR38" s="18"/>
    </row>
    <row r="39" spans="2:44" x14ac:dyDescent="0.3">
      <c r="B39" s="13">
        <v>9</v>
      </c>
      <c r="C39" s="12" t="s">
        <v>405</v>
      </c>
      <c r="D39" s="12">
        <v>10087.176000000001</v>
      </c>
      <c r="E39" s="17"/>
      <c r="F39" s="18"/>
      <c r="G39" s="17"/>
      <c r="H39" s="18"/>
      <c r="I39" s="17"/>
      <c r="J39" s="18"/>
      <c r="K39" s="17">
        <v>7131</v>
      </c>
      <c r="L39" s="18">
        <v>-0.29306279577158179</v>
      </c>
      <c r="M39" s="17"/>
      <c r="N39" s="18"/>
      <c r="O39" s="17"/>
      <c r="P39" s="18"/>
      <c r="Q39" s="17">
        <v>5360.4000000000005</v>
      </c>
      <c r="R39" s="18">
        <v>-0.46859259717486834</v>
      </c>
      <c r="S39" s="17"/>
      <c r="T39" s="18"/>
      <c r="U39" s="17"/>
      <c r="V39" s="18"/>
      <c r="W39" s="17"/>
      <c r="X39" s="18"/>
      <c r="Y39" s="17"/>
      <c r="Z39" s="18"/>
      <c r="AA39" s="17"/>
      <c r="AB39" s="18"/>
      <c r="AC39" s="17">
        <v>9287.2000000000007</v>
      </c>
      <c r="AD39" s="18">
        <v>-7.9306239922848576E-2</v>
      </c>
      <c r="AE39" s="17">
        <v>6716</v>
      </c>
      <c r="AF39" s="18">
        <v>-0.33420414197194548</v>
      </c>
      <c r="AG39" s="17"/>
      <c r="AH39" s="18"/>
      <c r="AI39" s="17"/>
      <c r="AJ39" s="18"/>
      <c r="AK39" s="17"/>
      <c r="AL39" s="18"/>
      <c r="AM39" s="17"/>
      <c r="AN39" s="18"/>
      <c r="AO39" s="17"/>
      <c r="AP39" s="18"/>
      <c r="AQ39" s="17"/>
      <c r="AR39" s="18"/>
    </row>
    <row r="40" spans="2:44" x14ac:dyDescent="0.3">
      <c r="B40" s="13">
        <v>10</v>
      </c>
      <c r="C40" s="12" t="s">
        <v>406</v>
      </c>
      <c r="D40" s="12">
        <v>11172.912</v>
      </c>
      <c r="E40" s="17"/>
      <c r="F40" s="18"/>
      <c r="G40" s="17"/>
      <c r="H40" s="18"/>
      <c r="I40" s="17"/>
      <c r="J40" s="18"/>
      <c r="K40" s="17">
        <v>7780.7000000000007</v>
      </c>
      <c r="L40" s="18">
        <v>-0.30361037480649622</v>
      </c>
      <c r="M40" s="17"/>
      <c r="N40" s="18"/>
      <c r="O40" s="17"/>
      <c r="P40" s="18"/>
      <c r="Q40" s="17">
        <v>5944.8</v>
      </c>
      <c r="R40" s="18">
        <v>-0.46792743019903849</v>
      </c>
      <c r="S40" s="17"/>
      <c r="T40" s="18"/>
      <c r="U40" s="17"/>
      <c r="V40" s="18"/>
      <c r="W40" s="17"/>
      <c r="X40" s="18"/>
      <c r="Y40" s="17"/>
      <c r="Z40" s="18"/>
      <c r="AA40" s="17"/>
      <c r="AB40" s="18"/>
      <c r="AC40" s="17">
        <v>10206.400000000001</v>
      </c>
      <c r="AD40" s="18">
        <v>-8.6504932644237975E-2</v>
      </c>
      <c r="AE40" s="17">
        <v>7476</v>
      </c>
      <c r="AF40" s="18">
        <v>-0.33088168957206499</v>
      </c>
      <c r="AG40" s="17"/>
      <c r="AH40" s="18"/>
      <c r="AI40" s="17"/>
      <c r="AJ40" s="18"/>
      <c r="AK40" s="17"/>
      <c r="AL40" s="18"/>
      <c r="AM40" s="17">
        <v>12552.800000000001</v>
      </c>
      <c r="AN40" s="18">
        <v>0.12350298650879932</v>
      </c>
      <c r="AO40" s="17"/>
      <c r="AP40" s="18"/>
      <c r="AQ40" s="17"/>
      <c r="AR40" s="18"/>
    </row>
    <row r="41" spans="2:44" x14ac:dyDescent="0.3">
      <c r="B41" s="13">
        <v>12</v>
      </c>
      <c r="C41" s="12" t="s">
        <v>407</v>
      </c>
      <c r="D41" s="12">
        <v>12233.112000000001</v>
      </c>
      <c r="E41" s="17"/>
      <c r="F41" s="18"/>
      <c r="G41" s="17"/>
      <c r="H41" s="18"/>
      <c r="I41" s="17"/>
      <c r="J41" s="18"/>
      <c r="K41" s="17">
        <v>8534.4000000000015</v>
      </c>
      <c r="L41" s="18">
        <v>-0.30235250032861627</v>
      </c>
      <c r="M41" s="17"/>
      <c r="N41" s="18"/>
      <c r="O41" s="17"/>
      <c r="P41" s="18"/>
      <c r="Q41" s="17">
        <v>6563.6</v>
      </c>
      <c r="R41" s="18">
        <v>-0.46345623255962998</v>
      </c>
      <c r="S41" s="17"/>
      <c r="T41" s="18"/>
      <c r="U41" s="17"/>
      <c r="V41" s="18"/>
      <c r="W41" s="17"/>
      <c r="X41" s="18"/>
      <c r="Y41" s="17"/>
      <c r="Z41" s="18"/>
      <c r="AA41" s="17"/>
      <c r="AB41" s="18"/>
      <c r="AC41" s="17">
        <v>12004</v>
      </c>
      <c r="AD41" s="18">
        <v>-1.8728840216618692E-2</v>
      </c>
      <c r="AE41" s="17">
        <v>7956</v>
      </c>
      <c r="AF41" s="18">
        <v>-0.34963400972704251</v>
      </c>
      <c r="AG41" s="17"/>
      <c r="AH41" s="18"/>
      <c r="AI41" s="17"/>
      <c r="AJ41" s="18"/>
      <c r="AK41" s="17"/>
      <c r="AL41" s="18"/>
      <c r="AM41" s="17">
        <v>14952.800000000001</v>
      </c>
      <c r="AN41" s="18">
        <v>0.22232184255322762</v>
      </c>
      <c r="AO41" s="17"/>
      <c r="AP41" s="18"/>
      <c r="AQ41" s="17"/>
      <c r="AR41" s="18"/>
    </row>
  </sheetData>
  <mergeCells count="1">
    <mergeCell ref="A1:A2"/>
  </mergeCells>
  <conditionalFormatting pivot="1" sqref="F7:F41 H7:H41 J7:J41 L7:L41 N7:N41 P7:P41 R7:R41 T7:T41 V7:V41 X7:X41 Z7:Z41 AB7:AB41 AD7:AD41 AF7:AF41 AH7:AH41 AJ7:AJ41 AL7:AL41 AN7:AN41 AP7:AP41 AR7:AR41">
    <cfRule type="cellIs" dxfId="9" priority="2" operator="greaterThan">
      <formula>0</formula>
    </cfRule>
  </conditionalFormatting>
  <conditionalFormatting pivot="1" sqref="F7:F41 H7:H41 J7:J41 L7:L41 N7:N41 P7:P41 R7:R41 T7:T41 V7:V41 X7:X41 Z7:Z41 AB7:AB41 AD7:AD41 AF7:AF41 AH7:AH41 AJ7:AJ41 AL7:AL41 AN7:AN41 AP7:AP41 AR7:AR41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/>
  <dimension ref="A1:F50"/>
  <sheetViews>
    <sheetView zoomScaleNormal="100" workbookViewId="0">
      <pane ySplit="1" topLeftCell="A2" activePane="bottomLeft" state="frozen"/>
      <selection pane="bottomLeft"/>
    </sheetView>
  </sheetViews>
  <sheetFormatPr defaultRowHeight="14.4" x14ac:dyDescent="0.3"/>
  <cols>
    <col min="2" max="2" width="19.33203125" bestFit="1" customWidth="1"/>
    <col min="3" max="3" width="11.88671875" bestFit="1" customWidth="1"/>
    <col min="4" max="4" width="9.77734375" customWidth="1"/>
    <col min="5" max="5" width="16.44140625" bestFit="1" customWidth="1"/>
    <col min="6" max="6" width="19.33203125" bestFit="1" customWidth="1"/>
  </cols>
  <sheetData>
    <row r="1" spans="1:6" x14ac:dyDescent="0.3">
      <c r="A1" s="5" t="s">
        <v>414</v>
      </c>
      <c r="B1" s="10" t="s">
        <v>372</v>
      </c>
      <c r="C1" s="10" t="s">
        <v>373</v>
      </c>
      <c r="D1" s="10" t="s">
        <v>408</v>
      </c>
      <c r="E1" s="10" t="s">
        <v>375</v>
      </c>
      <c r="F1" s="10" t="s">
        <v>372</v>
      </c>
    </row>
    <row r="2" spans="1:6" x14ac:dyDescent="0.3">
      <c r="A2" t="str">
        <f>C2&amp;D2</f>
        <v>КМ0,5</v>
      </c>
      <c r="B2" t="s">
        <v>353</v>
      </c>
      <c r="C2" t="s">
        <v>374</v>
      </c>
      <c r="D2">
        <v>0.5</v>
      </c>
      <c r="E2">
        <v>1945</v>
      </c>
      <c r="F2" t="s">
        <v>353</v>
      </c>
    </row>
    <row r="3" spans="1:6" x14ac:dyDescent="0.3">
      <c r="A3" t="str">
        <f t="shared" ref="A3:A50" si="0">C3&amp;D3</f>
        <v>КМ1</v>
      </c>
      <c r="B3" t="s">
        <v>354</v>
      </c>
      <c r="C3" t="s">
        <v>374</v>
      </c>
      <c r="D3">
        <v>1</v>
      </c>
      <c r="E3">
        <v>2260</v>
      </c>
      <c r="F3" t="s">
        <v>354</v>
      </c>
    </row>
    <row r="4" spans="1:6" x14ac:dyDescent="0.3">
      <c r="A4" t="str">
        <f t="shared" si="0"/>
        <v>КМ1,5</v>
      </c>
      <c r="B4" t="s">
        <v>355</v>
      </c>
      <c r="C4" t="s">
        <v>374</v>
      </c>
      <c r="D4">
        <v>1.5</v>
      </c>
      <c r="E4">
        <v>2800</v>
      </c>
      <c r="F4" t="s">
        <v>355</v>
      </c>
    </row>
    <row r="5" spans="1:6" x14ac:dyDescent="0.3">
      <c r="A5" t="str">
        <f t="shared" si="0"/>
        <v>КМ2</v>
      </c>
      <c r="B5" t="s">
        <v>356</v>
      </c>
      <c r="C5" t="s">
        <v>374</v>
      </c>
      <c r="D5">
        <v>2</v>
      </c>
      <c r="E5">
        <v>3380</v>
      </c>
      <c r="F5" t="s">
        <v>356</v>
      </c>
    </row>
    <row r="6" spans="1:6" x14ac:dyDescent="0.3">
      <c r="A6" t="str">
        <f t="shared" si="0"/>
        <v>КМ2,5</v>
      </c>
      <c r="B6" t="s">
        <v>357</v>
      </c>
      <c r="C6" t="s">
        <v>374</v>
      </c>
      <c r="D6">
        <v>2.5</v>
      </c>
      <c r="E6">
        <v>3890</v>
      </c>
      <c r="F6" t="s">
        <v>357</v>
      </c>
    </row>
    <row r="7" spans="1:6" x14ac:dyDescent="0.3">
      <c r="A7" t="str">
        <f t="shared" si="0"/>
        <v>КМ3</v>
      </c>
      <c r="B7" t="s">
        <v>358</v>
      </c>
      <c r="C7" t="s">
        <v>374</v>
      </c>
      <c r="D7">
        <v>3</v>
      </c>
      <c r="E7">
        <v>4540</v>
      </c>
      <c r="F7" t="s">
        <v>358</v>
      </c>
    </row>
    <row r="8" spans="1:6" x14ac:dyDescent="0.3">
      <c r="A8" t="str">
        <f t="shared" si="0"/>
        <v>КМ3,5</v>
      </c>
      <c r="B8" t="s">
        <v>359</v>
      </c>
      <c r="C8" t="s">
        <v>374</v>
      </c>
      <c r="D8">
        <v>3.5</v>
      </c>
      <c r="E8">
        <v>5175</v>
      </c>
      <c r="F8" t="s">
        <v>359</v>
      </c>
    </row>
    <row r="9" spans="1:6" x14ac:dyDescent="0.3">
      <c r="A9" t="str">
        <f t="shared" si="0"/>
        <v>КМ4</v>
      </c>
      <c r="B9" t="s">
        <v>360</v>
      </c>
      <c r="C9" t="s">
        <v>374</v>
      </c>
      <c r="D9">
        <v>4</v>
      </c>
      <c r="E9">
        <v>5495</v>
      </c>
      <c r="F9" t="s">
        <v>360</v>
      </c>
    </row>
    <row r="10" spans="1:6" x14ac:dyDescent="0.3">
      <c r="A10" t="str">
        <f t="shared" si="0"/>
        <v>КМ4,5</v>
      </c>
      <c r="B10" t="s">
        <v>361</v>
      </c>
      <c r="C10" t="s">
        <v>374</v>
      </c>
      <c r="D10">
        <v>4.5</v>
      </c>
      <c r="E10">
        <v>5825</v>
      </c>
      <c r="F10" t="s">
        <v>361</v>
      </c>
    </row>
    <row r="11" spans="1:6" x14ac:dyDescent="0.3">
      <c r="A11" t="str">
        <f t="shared" si="0"/>
        <v>КМ5</v>
      </c>
      <c r="B11" t="s">
        <v>362</v>
      </c>
      <c r="C11" t="s">
        <v>374</v>
      </c>
      <c r="D11">
        <v>5</v>
      </c>
      <c r="E11">
        <v>6740</v>
      </c>
      <c r="F11" t="s">
        <v>362</v>
      </c>
    </row>
    <row r="12" spans="1:6" x14ac:dyDescent="0.3">
      <c r="A12" t="str">
        <f t="shared" si="0"/>
        <v>КМ6</v>
      </c>
      <c r="B12" t="s">
        <v>363</v>
      </c>
      <c r="C12" t="s">
        <v>374</v>
      </c>
      <c r="D12">
        <v>6</v>
      </c>
      <c r="E12">
        <v>7365</v>
      </c>
      <c r="F12" t="s">
        <v>363</v>
      </c>
    </row>
    <row r="13" spans="1:6" x14ac:dyDescent="0.3">
      <c r="A13" t="str">
        <f t="shared" si="0"/>
        <v>КМ7</v>
      </c>
      <c r="B13" t="s">
        <v>364</v>
      </c>
      <c r="C13" t="s">
        <v>374</v>
      </c>
      <c r="D13">
        <v>7</v>
      </c>
      <c r="E13">
        <v>8020</v>
      </c>
      <c r="F13" t="s">
        <v>364</v>
      </c>
    </row>
    <row r="14" spans="1:6" x14ac:dyDescent="0.3">
      <c r="A14" t="str">
        <f t="shared" si="0"/>
        <v>КМ8</v>
      </c>
      <c r="B14" t="s">
        <v>365</v>
      </c>
      <c r="C14" t="s">
        <v>374</v>
      </c>
      <c r="D14">
        <v>8</v>
      </c>
      <c r="E14">
        <v>8870</v>
      </c>
      <c r="F14" t="s">
        <v>365</v>
      </c>
    </row>
    <row r="15" spans="1:6" x14ac:dyDescent="0.3">
      <c r="A15" t="str">
        <f t="shared" si="0"/>
        <v>КМ9</v>
      </c>
      <c r="B15" t="s">
        <v>366</v>
      </c>
      <c r="C15" t="s">
        <v>374</v>
      </c>
      <c r="D15">
        <v>9</v>
      </c>
      <c r="E15">
        <v>10055</v>
      </c>
      <c r="F15" t="s">
        <v>366</v>
      </c>
    </row>
    <row r="16" spans="1:6" x14ac:dyDescent="0.3">
      <c r="A16" t="str">
        <f t="shared" si="0"/>
        <v>КМ10</v>
      </c>
      <c r="B16" t="s">
        <v>367</v>
      </c>
      <c r="C16" t="s">
        <v>374</v>
      </c>
      <c r="D16">
        <v>10</v>
      </c>
      <c r="E16">
        <v>10500</v>
      </c>
      <c r="F16" t="s">
        <v>367</v>
      </c>
    </row>
    <row r="17" spans="1:6" x14ac:dyDescent="0.3">
      <c r="A17" t="str">
        <f t="shared" si="0"/>
        <v>КМ12</v>
      </c>
      <c r="B17" t="s">
        <v>368</v>
      </c>
      <c r="C17" t="s">
        <v>374</v>
      </c>
      <c r="D17">
        <v>12</v>
      </c>
      <c r="E17">
        <v>12210</v>
      </c>
      <c r="F17" t="s">
        <v>368</v>
      </c>
    </row>
    <row r="18" spans="1:6" x14ac:dyDescent="0.3">
      <c r="A18" t="str">
        <f t="shared" si="0"/>
        <v>КМ14</v>
      </c>
      <c r="B18" t="s">
        <v>369</v>
      </c>
      <c r="C18" t="s">
        <v>374</v>
      </c>
      <c r="D18">
        <v>14</v>
      </c>
      <c r="E18">
        <v>14635</v>
      </c>
      <c r="F18" t="s">
        <v>369</v>
      </c>
    </row>
    <row r="19" spans="1:6" x14ac:dyDescent="0.3">
      <c r="A19" t="str">
        <f t="shared" si="0"/>
        <v>КМ16</v>
      </c>
      <c r="B19" t="s">
        <v>370</v>
      </c>
      <c r="C19" t="s">
        <v>374</v>
      </c>
      <c r="D19">
        <v>16</v>
      </c>
      <c r="E19">
        <v>16320</v>
      </c>
      <c r="F19" t="s">
        <v>370</v>
      </c>
    </row>
    <row r="20" spans="1:6" x14ac:dyDescent="0.3">
      <c r="A20" t="str">
        <f t="shared" si="0"/>
        <v>КМ18</v>
      </c>
      <c r="B20" t="s">
        <v>371</v>
      </c>
      <c r="C20" t="s">
        <v>374</v>
      </c>
      <c r="D20">
        <v>18</v>
      </c>
      <c r="E20">
        <v>18320</v>
      </c>
      <c r="F20" t="s">
        <v>371</v>
      </c>
    </row>
    <row r="21" spans="1:6" x14ac:dyDescent="0.3">
      <c r="A21" t="str">
        <f t="shared" si="0"/>
        <v>КМ Light0,5</v>
      </c>
      <c r="B21" t="s">
        <v>376</v>
      </c>
      <c r="C21" t="s">
        <v>391</v>
      </c>
      <c r="D21">
        <v>0.5</v>
      </c>
      <c r="E21">
        <v>1127</v>
      </c>
      <c r="F21" t="s">
        <v>376</v>
      </c>
    </row>
    <row r="22" spans="1:6" x14ac:dyDescent="0.3">
      <c r="A22" t="str">
        <f t="shared" si="0"/>
        <v>КМ Light1</v>
      </c>
      <c r="B22" t="s">
        <v>377</v>
      </c>
      <c r="C22" t="s">
        <v>391</v>
      </c>
      <c r="D22">
        <v>1</v>
      </c>
      <c r="E22">
        <v>1352</v>
      </c>
      <c r="F22" t="s">
        <v>377</v>
      </c>
    </row>
    <row r="23" spans="1:6" x14ac:dyDescent="0.3">
      <c r="A23" t="str">
        <f t="shared" si="0"/>
        <v>КМ Light1,5</v>
      </c>
      <c r="B23" t="s">
        <v>378</v>
      </c>
      <c r="C23" t="s">
        <v>391</v>
      </c>
      <c r="D23">
        <v>1.5</v>
      </c>
      <c r="E23">
        <v>1690</v>
      </c>
      <c r="F23" t="s">
        <v>378</v>
      </c>
    </row>
    <row r="24" spans="1:6" x14ac:dyDescent="0.3">
      <c r="A24" t="str">
        <f t="shared" si="0"/>
        <v>КМ Light2</v>
      </c>
      <c r="B24" t="s">
        <v>379</v>
      </c>
      <c r="C24" t="s">
        <v>391</v>
      </c>
      <c r="D24">
        <v>2</v>
      </c>
      <c r="E24">
        <v>2075</v>
      </c>
      <c r="F24" t="s">
        <v>379</v>
      </c>
    </row>
    <row r="25" spans="1:6" x14ac:dyDescent="0.3">
      <c r="A25" t="str">
        <f t="shared" si="0"/>
        <v>КМ Light2,5</v>
      </c>
      <c r="B25" t="s">
        <v>380</v>
      </c>
      <c r="C25" t="s">
        <v>391</v>
      </c>
      <c r="D25">
        <v>2.5</v>
      </c>
      <c r="E25">
        <v>2392</v>
      </c>
      <c r="F25" t="s">
        <v>380</v>
      </c>
    </row>
    <row r="26" spans="1:6" x14ac:dyDescent="0.3">
      <c r="A26" t="str">
        <f t="shared" si="0"/>
        <v>КМ Light3</v>
      </c>
      <c r="B26" t="s">
        <v>381</v>
      </c>
      <c r="C26" t="s">
        <v>391</v>
      </c>
      <c r="D26">
        <v>3</v>
      </c>
      <c r="E26">
        <v>2751</v>
      </c>
      <c r="F26" t="s">
        <v>381</v>
      </c>
    </row>
    <row r="27" spans="1:6" x14ac:dyDescent="0.3">
      <c r="A27" t="str">
        <f t="shared" si="0"/>
        <v>КМ Light3,5</v>
      </c>
      <c r="B27" t="s">
        <v>382</v>
      </c>
      <c r="C27" t="s">
        <v>391</v>
      </c>
      <c r="D27">
        <v>3.5</v>
      </c>
      <c r="E27">
        <v>3072</v>
      </c>
      <c r="F27" t="s">
        <v>382</v>
      </c>
    </row>
    <row r="28" spans="1:6" x14ac:dyDescent="0.3">
      <c r="A28" t="str">
        <f t="shared" si="0"/>
        <v>КМ Light4</v>
      </c>
      <c r="B28" t="s">
        <v>383</v>
      </c>
      <c r="C28" t="s">
        <v>391</v>
      </c>
      <c r="D28">
        <v>4</v>
      </c>
      <c r="E28">
        <v>3294</v>
      </c>
      <c r="F28" t="s">
        <v>383</v>
      </c>
    </row>
    <row r="29" spans="1:6" x14ac:dyDescent="0.3">
      <c r="A29" t="str">
        <f t="shared" si="0"/>
        <v>КМ Light5</v>
      </c>
      <c r="B29" t="s">
        <v>384</v>
      </c>
      <c r="C29" t="s">
        <v>391</v>
      </c>
      <c r="D29">
        <v>5</v>
      </c>
      <c r="E29">
        <v>4093</v>
      </c>
      <c r="F29" t="s">
        <v>384</v>
      </c>
    </row>
    <row r="30" spans="1:6" x14ac:dyDescent="0.3">
      <c r="A30" t="str">
        <f t="shared" si="0"/>
        <v>КМ Light6</v>
      </c>
      <c r="B30" t="s">
        <v>385</v>
      </c>
      <c r="C30" t="s">
        <v>391</v>
      </c>
      <c r="D30">
        <v>6</v>
      </c>
      <c r="E30">
        <v>4490</v>
      </c>
      <c r="F30" t="s">
        <v>385</v>
      </c>
    </row>
    <row r="31" spans="1:6" x14ac:dyDescent="0.3">
      <c r="A31" t="str">
        <f t="shared" si="0"/>
        <v>КМ Light7</v>
      </c>
      <c r="B31" t="s">
        <v>386</v>
      </c>
      <c r="C31" t="s">
        <v>391</v>
      </c>
      <c r="D31">
        <v>7</v>
      </c>
      <c r="E31">
        <v>4928</v>
      </c>
      <c r="F31" t="s">
        <v>386</v>
      </c>
    </row>
    <row r="32" spans="1:6" x14ac:dyDescent="0.3">
      <c r="A32" t="str">
        <f t="shared" si="0"/>
        <v>КМ Light8</v>
      </c>
      <c r="B32" t="s">
        <v>387</v>
      </c>
      <c r="C32" t="s">
        <v>391</v>
      </c>
      <c r="D32">
        <v>8</v>
      </c>
      <c r="E32">
        <v>5388</v>
      </c>
      <c r="F32" t="s">
        <v>387</v>
      </c>
    </row>
    <row r="33" spans="1:6" x14ac:dyDescent="0.3">
      <c r="A33" t="str">
        <f t="shared" si="0"/>
        <v>КМ Light9</v>
      </c>
      <c r="B33" t="s">
        <v>388</v>
      </c>
      <c r="C33" t="s">
        <v>391</v>
      </c>
      <c r="D33">
        <v>9</v>
      </c>
      <c r="E33">
        <v>6045</v>
      </c>
      <c r="F33" t="s">
        <v>388</v>
      </c>
    </row>
    <row r="34" spans="1:6" x14ac:dyDescent="0.3">
      <c r="A34" t="str">
        <f t="shared" si="0"/>
        <v>КМ Light10</v>
      </c>
      <c r="B34" t="s">
        <v>389</v>
      </c>
      <c r="C34" t="s">
        <v>391</v>
      </c>
      <c r="D34">
        <v>10</v>
      </c>
      <c r="E34">
        <v>6513</v>
      </c>
      <c r="F34" t="s">
        <v>389</v>
      </c>
    </row>
    <row r="35" spans="1:6" x14ac:dyDescent="0.3">
      <c r="A35" t="str">
        <f t="shared" si="0"/>
        <v>КМ Light12</v>
      </c>
      <c r="B35" t="s">
        <v>390</v>
      </c>
      <c r="C35" t="s">
        <v>391</v>
      </c>
      <c r="D35">
        <v>12</v>
      </c>
      <c r="E35">
        <v>7445</v>
      </c>
      <c r="F35" t="s">
        <v>390</v>
      </c>
    </row>
    <row r="36" spans="1:6" x14ac:dyDescent="0.3">
      <c r="A36" t="str">
        <f t="shared" si="0"/>
        <v>КМ Plus1</v>
      </c>
      <c r="B36" t="s">
        <v>393</v>
      </c>
      <c r="C36" t="s">
        <v>392</v>
      </c>
      <c r="D36">
        <v>1</v>
      </c>
      <c r="E36">
        <v>7812</v>
      </c>
      <c r="F36" t="s">
        <v>393</v>
      </c>
    </row>
    <row r="37" spans="1:6" x14ac:dyDescent="0.3">
      <c r="A37" t="str">
        <f t="shared" si="0"/>
        <v>КМ Plus1,5</v>
      </c>
      <c r="B37" t="s">
        <v>394</v>
      </c>
      <c r="C37" t="s">
        <v>392</v>
      </c>
      <c r="D37">
        <v>1.5</v>
      </c>
      <c r="E37">
        <v>8620.7999999999993</v>
      </c>
      <c r="F37" t="s">
        <v>394</v>
      </c>
    </row>
    <row r="38" spans="1:6" x14ac:dyDescent="0.3">
      <c r="A38" t="str">
        <f t="shared" si="0"/>
        <v>КМ Plus2</v>
      </c>
      <c r="B38" t="s">
        <v>395</v>
      </c>
      <c r="C38" t="s">
        <v>392</v>
      </c>
      <c r="D38">
        <v>2</v>
      </c>
      <c r="E38">
        <v>10375.200000000001</v>
      </c>
      <c r="F38" t="s">
        <v>395</v>
      </c>
    </row>
    <row r="39" spans="1:6" x14ac:dyDescent="0.3">
      <c r="A39" t="str">
        <f t="shared" si="0"/>
        <v>КМ Plus2,5</v>
      </c>
      <c r="B39" t="s">
        <v>396</v>
      </c>
      <c r="C39" t="s">
        <v>392</v>
      </c>
      <c r="D39">
        <v>2.5</v>
      </c>
      <c r="E39">
        <v>11635.2</v>
      </c>
      <c r="F39" t="s">
        <v>396</v>
      </c>
    </row>
    <row r="40" spans="1:6" x14ac:dyDescent="0.3">
      <c r="A40" t="str">
        <f t="shared" si="0"/>
        <v>КМ Plus3</v>
      </c>
      <c r="B40" t="s">
        <v>397</v>
      </c>
      <c r="C40" t="s">
        <v>392</v>
      </c>
      <c r="D40">
        <v>3</v>
      </c>
      <c r="E40">
        <v>12931.2</v>
      </c>
      <c r="F40" t="s">
        <v>397</v>
      </c>
    </row>
    <row r="41" spans="1:6" x14ac:dyDescent="0.3">
      <c r="A41" t="str">
        <f t="shared" si="0"/>
        <v>КМ Plus3,5</v>
      </c>
      <c r="B41" t="s">
        <v>398</v>
      </c>
      <c r="C41" t="s">
        <v>392</v>
      </c>
      <c r="D41">
        <v>3.5</v>
      </c>
      <c r="E41">
        <v>14228.4</v>
      </c>
      <c r="F41" t="s">
        <v>398</v>
      </c>
    </row>
    <row r="42" spans="1:6" x14ac:dyDescent="0.3">
      <c r="A42" t="str">
        <f t="shared" si="0"/>
        <v>КМ Plus4</v>
      </c>
      <c r="B42" t="s">
        <v>399</v>
      </c>
      <c r="C42" t="s">
        <v>392</v>
      </c>
      <c r="D42">
        <v>4</v>
      </c>
      <c r="E42">
        <v>15626.4</v>
      </c>
      <c r="F42" t="s">
        <v>399</v>
      </c>
    </row>
    <row r="43" spans="1:6" x14ac:dyDescent="0.3">
      <c r="A43" t="str">
        <f t="shared" si="0"/>
        <v>КМ Plus4,5</v>
      </c>
      <c r="B43" t="s">
        <v>400</v>
      </c>
      <c r="C43" t="s">
        <v>392</v>
      </c>
      <c r="D43">
        <v>4.5</v>
      </c>
      <c r="E43">
        <v>16296</v>
      </c>
      <c r="F43" t="s">
        <v>400</v>
      </c>
    </row>
    <row r="44" spans="1:6" x14ac:dyDescent="0.3">
      <c r="A44" t="str">
        <f t="shared" si="0"/>
        <v>КМ Plus5</v>
      </c>
      <c r="B44" t="s">
        <v>401</v>
      </c>
      <c r="C44" t="s">
        <v>392</v>
      </c>
      <c r="D44">
        <v>5</v>
      </c>
      <c r="E44">
        <v>17641.2</v>
      </c>
      <c r="F44" t="s">
        <v>401</v>
      </c>
    </row>
    <row r="45" spans="1:6" x14ac:dyDescent="0.3">
      <c r="A45" t="str">
        <f t="shared" si="0"/>
        <v>КМ Plus6</v>
      </c>
      <c r="B45" t="s">
        <v>402</v>
      </c>
      <c r="C45" t="s">
        <v>392</v>
      </c>
      <c r="D45">
        <v>6</v>
      </c>
      <c r="E45">
        <v>19876.8</v>
      </c>
      <c r="F45" t="s">
        <v>402</v>
      </c>
    </row>
    <row r="46" spans="1:6" x14ac:dyDescent="0.3">
      <c r="A46" t="str">
        <f t="shared" si="0"/>
        <v>КМ Plus7</v>
      </c>
      <c r="B46" t="s">
        <v>403</v>
      </c>
      <c r="C46" t="s">
        <v>392</v>
      </c>
      <c r="D46">
        <v>7</v>
      </c>
      <c r="E46">
        <v>22035.599999999999</v>
      </c>
      <c r="F46" t="s">
        <v>403</v>
      </c>
    </row>
    <row r="47" spans="1:6" x14ac:dyDescent="0.3">
      <c r="A47" t="str">
        <f t="shared" si="0"/>
        <v>КМ Plus8</v>
      </c>
      <c r="B47" t="s">
        <v>404</v>
      </c>
      <c r="C47" t="s">
        <v>392</v>
      </c>
      <c r="D47">
        <v>8</v>
      </c>
      <c r="E47">
        <v>23821.200000000001</v>
      </c>
      <c r="F47" t="s">
        <v>404</v>
      </c>
    </row>
    <row r="48" spans="1:6" x14ac:dyDescent="0.3">
      <c r="A48" t="str">
        <f t="shared" si="0"/>
        <v>КМ Plus9</v>
      </c>
      <c r="B48" t="s">
        <v>405</v>
      </c>
      <c r="C48" t="s">
        <v>392</v>
      </c>
      <c r="D48">
        <v>9</v>
      </c>
      <c r="E48">
        <v>26545.200000000001</v>
      </c>
      <c r="F48" t="s">
        <v>405</v>
      </c>
    </row>
    <row r="49" spans="1:6" x14ac:dyDescent="0.3">
      <c r="A49" t="str">
        <f t="shared" si="0"/>
        <v>КМ Plus10</v>
      </c>
      <c r="B49" t="s">
        <v>406</v>
      </c>
      <c r="C49" t="s">
        <v>392</v>
      </c>
      <c r="D49">
        <v>10</v>
      </c>
      <c r="E49">
        <v>29402.400000000001</v>
      </c>
      <c r="F49" t="s">
        <v>406</v>
      </c>
    </row>
    <row r="50" spans="1:6" x14ac:dyDescent="0.3">
      <c r="A50" t="str">
        <f t="shared" si="0"/>
        <v>КМ Plus12</v>
      </c>
      <c r="B50" t="s">
        <v>407</v>
      </c>
      <c r="C50" t="s">
        <v>392</v>
      </c>
      <c r="D50">
        <v>12</v>
      </c>
      <c r="E50">
        <v>32192.400000000001</v>
      </c>
      <c r="F50" t="s">
        <v>407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B33"/>
  <sheetViews>
    <sheetView workbookViewId="0">
      <selection activeCell="B34" sqref="B34"/>
    </sheetView>
  </sheetViews>
  <sheetFormatPr defaultRowHeight="14.4" x14ac:dyDescent="0.3"/>
  <sheetData>
    <row r="1" spans="1:2" x14ac:dyDescent="0.3">
      <c r="A1" s="3" t="s">
        <v>410</v>
      </c>
      <c r="B1" t="s">
        <v>411</v>
      </c>
    </row>
    <row r="2" spans="1:2" x14ac:dyDescent="0.3">
      <c r="A2" s="2">
        <v>0.45</v>
      </c>
      <c r="B2">
        <v>0.5</v>
      </c>
    </row>
    <row r="3" spans="1:2" x14ac:dyDescent="0.3">
      <c r="A3">
        <v>0.65</v>
      </c>
      <c r="B3">
        <v>0.5</v>
      </c>
    </row>
    <row r="4" spans="1:2" x14ac:dyDescent="0.3">
      <c r="A4">
        <v>0.75</v>
      </c>
      <c r="B4">
        <v>1</v>
      </c>
    </row>
    <row r="5" spans="1:2" x14ac:dyDescent="0.3">
      <c r="A5" s="3">
        <v>0.9</v>
      </c>
      <c r="B5">
        <v>1</v>
      </c>
    </row>
    <row r="6" spans="1:2" x14ac:dyDescent="0.3">
      <c r="A6">
        <v>1.2</v>
      </c>
      <c r="B6">
        <v>1</v>
      </c>
    </row>
    <row r="7" spans="1:2" x14ac:dyDescent="0.3">
      <c r="A7">
        <v>1.25</v>
      </c>
      <c r="B7">
        <v>1</v>
      </c>
    </row>
    <row r="8" spans="1:2" x14ac:dyDescent="0.3">
      <c r="A8" s="3">
        <v>1.3</v>
      </c>
      <c r="B8">
        <v>1.5</v>
      </c>
    </row>
    <row r="9" spans="1:2" x14ac:dyDescent="0.3">
      <c r="A9">
        <v>1.75</v>
      </c>
      <c r="B9">
        <v>1.5</v>
      </c>
    </row>
    <row r="10" spans="1:2" x14ac:dyDescent="0.3">
      <c r="A10" s="3">
        <v>1.8</v>
      </c>
      <c r="B10">
        <v>2</v>
      </c>
    </row>
    <row r="11" spans="1:2" x14ac:dyDescent="0.3">
      <c r="A11" s="3">
        <v>2.2000000000000002</v>
      </c>
      <c r="B11">
        <v>2</v>
      </c>
    </row>
    <row r="12" spans="1:2" x14ac:dyDescent="0.3">
      <c r="A12">
        <v>2.25</v>
      </c>
      <c r="B12">
        <v>2</v>
      </c>
    </row>
    <row r="13" spans="1:2" x14ac:dyDescent="0.3">
      <c r="A13">
        <v>2.4</v>
      </c>
      <c r="B13">
        <v>2.5</v>
      </c>
    </row>
    <row r="14" spans="1:2" x14ac:dyDescent="0.3">
      <c r="A14" s="3">
        <v>2.6</v>
      </c>
      <c r="B14">
        <v>2.5</v>
      </c>
    </row>
    <row r="15" spans="1:2" x14ac:dyDescent="0.3">
      <c r="A15">
        <v>2.7</v>
      </c>
      <c r="B15">
        <v>3</v>
      </c>
    </row>
    <row r="16" spans="1:2" x14ac:dyDescent="0.3">
      <c r="A16">
        <v>2.75</v>
      </c>
      <c r="B16">
        <v>3</v>
      </c>
    </row>
    <row r="17" spans="1:2" x14ac:dyDescent="0.3">
      <c r="A17">
        <v>3.2</v>
      </c>
      <c r="B17">
        <v>3</v>
      </c>
    </row>
    <row r="18" spans="1:2" x14ac:dyDescent="0.3">
      <c r="A18">
        <v>3.25</v>
      </c>
      <c r="B18">
        <v>3</v>
      </c>
    </row>
    <row r="19" spans="1:2" x14ac:dyDescent="0.3">
      <c r="A19" s="3">
        <v>3.6</v>
      </c>
      <c r="B19">
        <v>3.5</v>
      </c>
    </row>
    <row r="20" spans="1:2" x14ac:dyDescent="0.3">
      <c r="A20">
        <v>3.75</v>
      </c>
      <c r="B20">
        <v>3.5</v>
      </c>
    </row>
    <row r="21" spans="1:2" x14ac:dyDescent="0.3">
      <c r="A21">
        <v>3.85</v>
      </c>
      <c r="B21">
        <v>4</v>
      </c>
    </row>
    <row r="22" spans="1:2" x14ac:dyDescent="0.3">
      <c r="A22" s="3">
        <v>4.2</v>
      </c>
      <c r="B22">
        <v>4</v>
      </c>
    </row>
    <row r="23" spans="1:2" x14ac:dyDescent="0.3">
      <c r="A23">
        <v>4.25</v>
      </c>
      <c r="B23">
        <v>4.5</v>
      </c>
    </row>
    <row r="24" spans="1:2" x14ac:dyDescent="0.3">
      <c r="A24">
        <v>5.25</v>
      </c>
      <c r="B24">
        <v>5</v>
      </c>
    </row>
    <row r="25" spans="1:2" x14ac:dyDescent="0.3">
      <c r="A25" s="3">
        <v>6.5</v>
      </c>
      <c r="B25">
        <v>6</v>
      </c>
    </row>
    <row r="26" spans="1:2" x14ac:dyDescent="0.3">
      <c r="A26" s="3">
        <v>7.5</v>
      </c>
      <c r="B26">
        <v>7</v>
      </c>
    </row>
    <row r="27" spans="1:2" x14ac:dyDescent="0.3">
      <c r="A27" s="3">
        <v>8.4</v>
      </c>
      <c r="B27">
        <v>8</v>
      </c>
    </row>
    <row r="28" spans="1:2" x14ac:dyDescent="0.3">
      <c r="A28">
        <v>10.199999999999999</v>
      </c>
      <c r="B28">
        <v>10</v>
      </c>
    </row>
    <row r="29" spans="1:2" x14ac:dyDescent="0.3">
      <c r="A29">
        <v>11</v>
      </c>
      <c r="B29">
        <v>10</v>
      </c>
    </row>
    <row r="30" spans="1:2" x14ac:dyDescent="0.3">
      <c r="A30">
        <v>12.5</v>
      </c>
      <c r="B30">
        <v>12</v>
      </c>
    </row>
    <row r="31" spans="1:2" x14ac:dyDescent="0.3">
      <c r="A31">
        <v>13</v>
      </c>
      <c r="B31">
        <v>12</v>
      </c>
    </row>
    <row r="32" spans="1:2" x14ac:dyDescent="0.3">
      <c r="A32">
        <v>14.5</v>
      </c>
      <c r="B32">
        <v>14</v>
      </c>
    </row>
    <row r="33" spans="1:2" x14ac:dyDescent="0.3">
      <c r="A33">
        <v>15</v>
      </c>
      <c r="B33">
        <v>14</v>
      </c>
    </row>
  </sheetData>
  <autoFilter ref="A1:A33">
    <sortState ref="A2:A33">
      <sortCondition ref="A1:A3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/>
  <dimension ref="A1:B5"/>
  <sheetViews>
    <sheetView workbookViewId="0">
      <selection activeCell="D13" sqref="D13"/>
    </sheetView>
  </sheetViews>
  <sheetFormatPr defaultRowHeight="14.4" x14ac:dyDescent="0.3"/>
  <cols>
    <col min="1" max="1" width="12.109375" customWidth="1"/>
    <col min="2" max="2" width="9.88671875" bestFit="1" customWidth="1"/>
  </cols>
  <sheetData>
    <row r="1" spans="1:2" s="5" customFormat="1" x14ac:dyDescent="0.3">
      <c r="A1" s="5" t="s">
        <v>3</v>
      </c>
      <c r="B1" s="5" t="s">
        <v>96</v>
      </c>
    </row>
    <row r="2" spans="1:2" x14ac:dyDescent="0.3">
      <c r="A2">
        <v>150</v>
      </c>
      <c r="B2" t="s">
        <v>374</v>
      </c>
    </row>
    <row r="3" spans="1:2" x14ac:dyDescent="0.3">
      <c r="A3">
        <v>160</v>
      </c>
      <c r="B3" t="s">
        <v>374</v>
      </c>
    </row>
    <row r="4" spans="1:2" x14ac:dyDescent="0.3">
      <c r="A4">
        <v>180</v>
      </c>
      <c r="B4" t="s">
        <v>392</v>
      </c>
    </row>
    <row r="5" spans="1:2" x14ac:dyDescent="0.3">
      <c r="A5">
        <v>200</v>
      </c>
      <c r="B5" t="s">
        <v>392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3"/>
  <sheetViews>
    <sheetView zoomScale="85" zoomScaleNormal="85" workbookViewId="0">
      <selection activeCell="B23" sqref="B23"/>
    </sheetView>
  </sheetViews>
  <sheetFormatPr defaultRowHeight="14.4" x14ac:dyDescent="0.3"/>
  <cols>
    <col min="1" max="1" width="27.21875" bestFit="1" customWidth="1"/>
    <col min="2" max="2" width="32.6640625" customWidth="1"/>
  </cols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 s="2" t="s">
        <v>6</v>
      </c>
      <c r="B2" s="1" t="s">
        <v>5</v>
      </c>
    </row>
    <row r="3" spans="1:3" x14ac:dyDescent="0.3">
      <c r="A3" s="2" t="s">
        <v>8</v>
      </c>
      <c r="B3" s="1" t="s">
        <v>7</v>
      </c>
    </row>
    <row r="4" spans="1:3" x14ac:dyDescent="0.3">
      <c r="A4" t="s">
        <v>10</v>
      </c>
      <c r="B4" t="s">
        <v>9</v>
      </c>
    </row>
    <row r="5" spans="1:3" x14ac:dyDescent="0.3">
      <c r="A5" s="2" t="s">
        <v>12</v>
      </c>
      <c r="B5" s="1" t="s">
        <v>11</v>
      </c>
    </row>
    <row r="6" spans="1:3" x14ac:dyDescent="0.3">
      <c r="A6" s="2" t="s">
        <v>13</v>
      </c>
      <c r="B6" t="s">
        <v>14</v>
      </c>
    </row>
    <row r="7" spans="1:3" x14ac:dyDescent="0.3">
      <c r="A7" s="2" t="s">
        <v>16</v>
      </c>
      <c r="B7" s="1" t="s">
        <v>15</v>
      </c>
    </row>
    <row r="8" spans="1:3" x14ac:dyDescent="0.3">
      <c r="A8" s="2" t="s">
        <v>17</v>
      </c>
      <c r="B8" t="s">
        <v>18</v>
      </c>
    </row>
    <row r="9" spans="1:3" x14ac:dyDescent="0.3">
      <c r="A9" s="2" t="s">
        <v>19</v>
      </c>
      <c r="B9" s="1" t="s">
        <v>20</v>
      </c>
    </row>
    <row r="10" spans="1:3" x14ac:dyDescent="0.3">
      <c r="A10" s="2" t="s">
        <v>22</v>
      </c>
      <c r="B10" t="s">
        <v>21</v>
      </c>
    </row>
    <row r="11" spans="1:3" x14ac:dyDescent="0.3">
      <c r="A11" s="7" t="s">
        <v>24</v>
      </c>
      <c r="B11" s="1" t="s">
        <v>23</v>
      </c>
    </row>
    <row r="12" spans="1:3" x14ac:dyDescent="0.3">
      <c r="A12" s="7" t="s">
        <v>26</v>
      </c>
      <c r="B12" s="1" t="s">
        <v>25</v>
      </c>
    </row>
    <row r="13" spans="1:3" x14ac:dyDescent="0.3">
      <c r="A13" s="2" t="s">
        <v>28</v>
      </c>
      <c r="B13" s="1" t="s">
        <v>27</v>
      </c>
    </row>
    <row r="14" spans="1:3" x14ac:dyDescent="0.3">
      <c r="A14" s="2" t="s">
        <v>30</v>
      </c>
      <c r="B14" t="s">
        <v>29</v>
      </c>
    </row>
    <row r="15" spans="1:3" x14ac:dyDescent="0.3">
      <c r="A15" s="2" t="s">
        <v>32</v>
      </c>
      <c r="B15" t="s">
        <v>31</v>
      </c>
    </row>
    <row r="16" spans="1:3" x14ac:dyDescent="0.3">
      <c r="A16" s="2" t="s">
        <v>34</v>
      </c>
      <c r="B16" s="1" t="s">
        <v>33</v>
      </c>
    </row>
    <row r="17" spans="1:2" x14ac:dyDescent="0.3">
      <c r="A17" s="2" t="s">
        <v>36</v>
      </c>
      <c r="B17" s="1" t="s">
        <v>35</v>
      </c>
    </row>
    <row r="18" spans="1:2" x14ac:dyDescent="0.3">
      <c r="A18" s="2" t="s">
        <v>38</v>
      </c>
      <c r="B18" s="1" t="s">
        <v>37</v>
      </c>
    </row>
    <row r="19" spans="1:2" x14ac:dyDescent="0.3">
      <c r="A19" s="2" t="s">
        <v>43</v>
      </c>
      <c r="B19" s="1" t="s">
        <v>39</v>
      </c>
    </row>
    <row r="20" spans="1:2" x14ac:dyDescent="0.3">
      <c r="A20" s="2" t="s">
        <v>43</v>
      </c>
      <c r="B20" s="1" t="s">
        <v>40</v>
      </c>
    </row>
    <row r="21" spans="1:2" x14ac:dyDescent="0.3">
      <c r="A21" s="2" t="s">
        <v>43</v>
      </c>
      <c r="B21" s="1" t="s">
        <v>41</v>
      </c>
    </row>
    <row r="22" spans="1:2" x14ac:dyDescent="0.3">
      <c r="A22" s="2" t="s">
        <v>43</v>
      </c>
      <c r="B22" s="1" t="s">
        <v>42</v>
      </c>
    </row>
    <row r="23" spans="1:2" x14ac:dyDescent="0.3">
      <c r="A23" s="7" t="s">
        <v>45</v>
      </c>
      <c r="B23" s="1" t="s">
        <v>44</v>
      </c>
    </row>
  </sheetData>
  <hyperlinks>
    <hyperlink ref="B3" r:id="rId1"/>
    <hyperlink ref="B2" r:id="rId2"/>
    <hyperlink ref="B5" r:id="rId3"/>
    <hyperlink ref="B7" r:id="rId4"/>
    <hyperlink ref="B9" r:id="rId5"/>
    <hyperlink ref="B11" r:id="rId6"/>
    <hyperlink ref="B13" r:id="rId7"/>
    <hyperlink ref="B16" r:id="rId8"/>
    <hyperlink ref="B17" r:id="rId9"/>
    <hyperlink ref="B18" r:id="rId10"/>
    <hyperlink ref="B19" r:id="rId11"/>
    <hyperlink ref="B20" r:id="rId12"/>
    <hyperlink ref="B21" r:id="rId13"/>
    <hyperlink ref="B22" r:id="rId14"/>
    <hyperlink ref="B23" r:id="rId15"/>
    <hyperlink ref="B12" r:id="rId1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Data</vt:lpstr>
      <vt:lpstr>По номенклатуре</vt:lpstr>
      <vt:lpstr>По товарным группам</vt:lpstr>
      <vt:lpstr>По номенклатуре (Д2)</vt:lpstr>
      <vt:lpstr>СТН</vt:lpstr>
      <vt:lpstr>Аналоги площади</vt:lpstr>
      <vt:lpstr>Категории мощности</vt:lpstr>
      <vt:lpstr>Ресурсы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NoteB002@outlook.com</dc:creator>
  <cp:lastModifiedBy>NoteB002@outlook.com</cp:lastModifiedBy>
  <dcterms:created xsi:type="dcterms:W3CDTF">2024-06-14T08:45:36Z</dcterms:created>
  <dcterms:modified xsi:type="dcterms:W3CDTF">2024-06-17T06:53:16Z</dcterms:modified>
</cp:coreProperties>
</file>