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E\Downloads\"/>
    </mc:Choice>
  </mc:AlternateContent>
  <xr:revisionPtr revIDLastSave="0" documentId="8_{562D2795-EDEB-4655-B04E-A21E74D3400E}" xr6:coauthVersionLast="45" xr6:coauthVersionMax="45" xr10:uidLastSave="{00000000-0000-0000-0000-000000000000}"/>
  <bookViews>
    <workbookView xWindow="-120" yWindow="-120" windowWidth="20730" windowHeight="11160" xr2:uid="{166838F7-AD8E-481A-9438-92379AA1BD2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5" i="1" l="1"/>
  <c r="J194" i="1"/>
  <c r="J191" i="1"/>
  <c r="J190" i="1"/>
  <c r="J188" i="1"/>
  <c r="J185" i="1"/>
  <c r="J184" i="1"/>
  <c r="J183" i="1"/>
  <c r="J172" i="1"/>
  <c r="J171" i="1"/>
  <c r="J168" i="1"/>
  <c r="J167" i="1"/>
  <c r="J163" i="1"/>
  <c r="J162" i="1"/>
  <c r="J156" i="1"/>
  <c r="J153" i="1"/>
  <c r="J149" i="1"/>
  <c r="J147" i="1"/>
  <c r="J146" i="1"/>
  <c r="J143" i="1"/>
  <c r="J142" i="1"/>
  <c r="J141" i="1"/>
  <c r="J140" i="1"/>
  <c r="J135" i="1"/>
  <c r="J129" i="1"/>
  <c r="J126" i="1"/>
  <c r="J123" i="1"/>
  <c r="J111" i="1"/>
  <c r="J109" i="1"/>
  <c r="J102" i="1"/>
  <c r="J101" i="1"/>
  <c r="J96" i="1"/>
  <c r="J95" i="1"/>
  <c r="J89" i="1"/>
  <c r="J87" i="1"/>
  <c r="J86" i="1"/>
  <c r="J85" i="1"/>
  <c r="J79" i="1"/>
  <c r="J76" i="1"/>
  <c r="J75" i="1"/>
  <c r="J69" i="1"/>
  <c r="J68" i="1"/>
  <c r="J62" i="1"/>
  <c r="J55" i="1"/>
  <c r="J51" i="1"/>
  <c r="J45" i="1"/>
  <c r="J42" i="1"/>
  <c r="J41" i="1"/>
  <c r="J40" i="1"/>
  <c r="J39" i="1"/>
  <c r="J36" i="1"/>
  <c r="J34" i="1"/>
  <c r="J31" i="1"/>
  <c r="J30" i="1"/>
  <c r="J26" i="1"/>
  <c r="J22" i="1"/>
  <c r="J21" i="1"/>
  <c r="J19" i="1"/>
  <c r="J17" i="1"/>
  <c r="J15" i="1"/>
  <c r="J14" i="1"/>
  <c r="J13" i="1"/>
  <c r="J12" i="1"/>
  <c r="J10" i="1"/>
  <c r="J6" i="1"/>
  <c r="J4" i="1"/>
</calcChain>
</file>

<file path=xl/sharedStrings.xml><?xml version="1.0" encoding="utf-8"?>
<sst xmlns="http://schemas.openxmlformats.org/spreadsheetml/2006/main" count="791" uniqueCount="413">
  <si>
    <t>Dept_Prov</t>
  </si>
  <si>
    <t>Departamento</t>
  </si>
  <si>
    <t>Provincia</t>
  </si>
  <si>
    <t>Minoria etnica_M</t>
  </si>
  <si>
    <t>Al me secu_M</t>
  </si>
  <si>
    <t>TrabajoRemu_M</t>
  </si>
  <si>
    <t>Conexion_Internet_M</t>
  </si>
  <si>
    <t>Sin seg sal_M</t>
  </si>
  <si>
    <t>Alcal_Provin2018</t>
  </si>
  <si>
    <t>Porcentaje_M</t>
  </si>
  <si>
    <t>AMAZONASBAGUA</t>
  </si>
  <si>
    <t>Amazonas</t>
  </si>
  <si>
    <t>Bagua</t>
  </si>
  <si>
    <t>hombre</t>
  </si>
  <si>
    <t>AMAZONASBONGARÁ</t>
  </si>
  <si>
    <t>Bongará</t>
  </si>
  <si>
    <t>AMAZONASCHACHAPOYAS</t>
  </si>
  <si>
    <t>Chachapoyas</t>
  </si>
  <si>
    <t xml:space="preserve">mujer </t>
  </si>
  <si>
    <t>AMAZONASCONDORCANQUI</t>
  </si>
  <si>
    <t>Condorcanqui</t>
  </si>
  <si>
    <t>AMAZONASLUYA</t>
  </si>
  <si>
    <t>Luya</t>
  </si>
  <si>
    <t>mujer</t>
  </si>
  <si>
    <t>AMAZONASRODRÍGUEZ DE MENDOZA</t>
  </si>
  <si>
    <t>Rodríguez de Mendoza</t>
  </si>
  <si>
    <t>AMAZONASUTCUBAMBA</t>
  </si>
  <si>
    <t>Utcubamba</t>
  </si>
  <si>
    <t>ÁNCASHAIJA</t>
  </si>
  <si>
    <t>Áncash</t>
  </si>
  <si>
    <t>Aija</t>
  </si>
  <si>
    <t>ÁNCASHANTONIO RAYMONDI</t>
  </si>
  <si>
    <t>Antonio Raymondi</t>
  </si>
  <si>
    <t>ÁNCASHASUNCIÓN</t>
  </si>
  <si>
    <t>Asunción</t>
  </si>
  <si>
    <t>ÁNCASHBOLOGNESI</t>
  </si>
  <si>
    <t>Bolognesi</t>
  </si>
  <si>
    <t>ÁNCASHCARHUAZ</t>
  </si>
  <si>
    <t>Carhuaz</t>
  </si>
  <si>
    <t>ÁNCASHCARLOS FERMÍN FITZCARRALD</t>
  </si>
  <si>
    <t>Carlos Fermín Fitzcarrald</t>
  </si>
  <si>
    <t>ÁNCASHCASMA</t>
  </si>
  <si>
    <t>Casma</t>
  </si>
  <si>
    <t>ÁNCASHCORONGO</t>
  </si>
  <si>
    <t>Corongo</t>
  </si>
  <si>
    <t>ÁNCASHHUARAZ</t>
  </si>
  <si>
    <t>Huaraz</t>
  </si>
  <si>
    <t>ÁNCASHHUARI</t>
  </si>
  <si>
    <t>Huari</t>
  </si>
  <si>
    <t>ÁNCASHHUARMEY</t>
  </si>
  <si>
    <t>Huarmey</t>
  </si>
  <si>
    <t>ÁNCASHHUAYLAS</t>
  </si>
  <si>
    <t>Huaylas</t>
  </si>
  <si>
    <t>ÁNCASHMARISCAL LUZURIAGA</t>
  </si>
  <si>
    <t>Mariscal Luzuriaga</t>
  </si>
  <si>
    <t>ÁNCASHOCROS</t>
  </si>
  <si>
    <t>Ocros</t>
  </si>
  <si>
    <t>ÁNCASHPALLASCA</t>
  </si>
  <si>
    <t>Pallasca</t>
  </si>
  <si>
    <t>ÁNCASHPOMABAMBA</t>
  </si>
  <si>
    <t>Pomabamba</t>
  </si>
  <si>
    <t>ÁNCASHRECUAY</t>
  </si>
  <si>
    <t>Recuay</t>
  </si>
  <si>
    <t>ÁNCASHSANTA</t>
  </si>
  <si>
    <t>Santa</t>
  </si>
  <si>
    <t>ÁNCASHSIHUAS</t>
  </si>
  <si>
    <t>Sihuas</t>
  </si>
  <si>
    <t>ÁNCASHYUNGAY</t>
  </si>
  <si>
    <t>Yungay</t>
  </si>
  <si>
    <t>APURÍMACABANCAY</t>
  </si>
  <si>
    <t>Apurímac</t>
  </si>
  <si>
    <t>Abancay</t>
  </si>
  <si>
    <t>APURÍMACANDAHUAYLAS</t>
  </si>
  <si>
    <t>Andahuaylas</t>
  </si>
  <si>
    <t>APURÍMACANTABAMBA</t>
  </si>
  <si>
    <t>Antabamba</t>
  </si>
  <si>
    <t>APURÍMACAYMARAES</t>
  </si>
  <si>
    <t>Aymaraes</t>
  </si>
  <si>
    <t>APURÍMACCHINCHEROS</t>
  </si>
  <si>
    <t>Chincheros</t>
  </si>
  <si>
    <t>APURÍMACCOTABAMBAS</t>
  </si>
  <si>
    <t>Cotabambas</t>
  </si>
  <si>
    <t>APURÍMACGRAU</t>
  </si>
  <si>
    <t>Grau</t>
  </si>
  <si>
    <t>AREQUIPAAREQUIPA</t>
  </si>
  <si>
    <t>Arequipa</t>
  </si>
  <si>
    <t>AREQUIPACAMANÁ</t>
  </si>
  <si>
    <t>Camaná</t>
  </si>
  <si>
    <t>AREQUIPACARAVELÍ</t>
  </si>
  <si>
    <t>Caravelí</t>
  </si>
  <si>
    <t>AREQUIPACASTILLA</t>
  </si>
  <si>
    <t>Castilla</t>
  </si>
  <si>
    <t>AREQUIPACAYLLOMA</t>
  </si>
  <si>
    <t>Caylloma</t>
  </si>
  <si>
    <t>AREQUIPACONDESUYOS</t>
  </si>
  <si>
    <t>Condesuyos</t>
  </si>
  <si>
    <t>AREQUIPAISLAY</t>
  </si>
  <si>
    <t>Islay</t>
  </si>
  <si>
    <t>AREQUIPALA UNIÓN</t>
  </si>
  <si>
    <t>La Unión</t>
  </si>
  <si>
    <t>AYACUCHOCANGALLO</t>
  </si>
  <si>
    <t>Ayacucho</t>
  </si>
  <si>
    <t>Cangallo</t>
  </si>
  <si>
    <t>AYACUCHOHUAMANGA</t>
  </si>
  <si>
    <t>Huamanga</t>
  </si>
  <si>
    <t>AYACUCHOHUANCA SANCOS</t>
  </si>
  <si>
    <t>Huanca Sancos</t>
  </si>
  <si>
    <t>AYACUCHOHUANTA</t>
  </si>
  <si>
    <t>Huanta</t>
  </si>
  <si>
    <t>AYACUCHOLA MAR</t>
  </si>
  <si>
    <t>La Mar</t>
  </si>
  <si>
    <t>AYACUCHOLUCANAS</t>
  </si>
  <si>
    <t>Lucanas</t>
  </si>
  <si>
    <t>AYACUCHOPARINACOCHAS</t>
  </si>
  <si>
    <t>Parinacochas</t>
  </si>
  <si>
    <t>AYACUCHOPÁUCAR DEL SARA SARA</t>
  </si>
  <si>
    <t>Páucar del Sara Sara</t>
  </si>
  <si>
    <t>AYACUCHOSUCRE</t>
  </si>
  <si>
    <t>Sucre</t>
  </si>
  <si>
    <t>AYACUCHOVÍCTOR FAJARDO</t>
  </si>
  <si>
    <t>Víctor Fajardo</t>
  </si>
  <si>
    <t>AYACUCHOVILCAS HUAMÁN</t>
  </si>
  <si>
    <t>Vilcas Huamán</t>
  </si>
  <si>
    <t>CAJAMARCACAJABAMBA</t>
  </si>
  <si>
    <t>Cajamarca</t>
  </si>
  <si>
    <t>Cajabamba</t>
  </si>
  <si>
    <t>CAJAMARCACAJAMARCA</t>
  </si>
  <si>
    <t>CAJAMARCACELENDÍN</t>
  </si>
  <si>
    <t>Celendín</t>
  </si>
  <si>
    <t>CAJAMARCACHOTA</t>
  </si>
  <si>
    <t>Chota</t>
  </si>
  <si>
    <t>CAJAMARCACONTUMAZÁ</t>
  </si>
  <si>
    <t>Contumazá</t>
  </si>
  <si>
    <t>CAJAMARCACUTERVO</t>
  </si>
  <si>
    <t>Cutervo</t>
  </si>
  <si>
    <t>CAJAMARCAHUALGAYOC</t>
  </si>
  <si>
    <t>Hualgayoc</t>
  </si>
  <si>
    <t>CAJAMARCAJAÉN</t>
  </si>
  <si>
    <t>Jaén</t>
  </si>
  <si>
    <t>CAJAMARCASAN IGNACIO</t>
  </si>
  <si>
    <t>San Ignacio</t>
  </si>
  <si>
    <t>CAJAMARCASAN MARCOS</t>
  </si>
  <si>
    <t>San Marcos</t>
  </si>
  <si>
    <t>CAJAMARCASAN MIGUEL</t>
  </si>
  <si>
    <t>San Miguel</t>
  </si>
  <si>
    <t>CAJAMARCASAN PABLO</t>
  </si>
  <si>
    <t>San Pablo</t>
  </si>
  <si>
    <t>CAJAMARCASANTA CRUZ</t>
  </si>
  <si>
    <t>Santa Cruz</t>
  </si>
  <si>
    <t>CUSCOACOMAYO</t>
  </si>
  <si>
    <t>Cusco</t>
  </si>
  <si>
    <t>Acomayo</t>
  </si>
  <si>
    <t>CUSCOANTA</t>
  </si>
  <si>
    <t>Anta</t>
  </si>
  <si>
    <t>CUSCOCALCA</t>
  </si>
  <si>
    <t>Calca</t>
  </si>
  <si>
    <t>CUSCOCANAS</t>
  </si>
  <si>
    <t>Canas</t>
  </si>
  <si>
    <t>CUSCOCANCHIS</t>
  </si>
  <si>
    <t>Canchis</t>
  </si>
  <si>
    <t>CUSCOCHUMBIVÍLCAS</t>
  </si>
  <si>
    <t>Chumbivílcas</t>
  </si>
  <si>
    <t>CUSCOCUSCO</t>
  </si>
  <si>
    <t>CUSCOESPINAR</t>
  </si>
  <si>
    <t>Espinar</t>
  </si>
  <si>
    <t>CUSCOLA CONVENCIÓN</t>
  </si>
  <si>
    <t>La Convención</t>
  </si>
  <si>
    <t>CUSCOPARURO</t>
  </si>
  <si>
    <t>Paruro</t>
  </si>
  <si>
    <t>CUSCOPAUCARTAMBO</t>
  </si>
  <si>
    <t>Paucartambo</t>
  </si>
  <si>
    <t>CUSCOQUISPICANCHI</t>
  </si>
  <si>
    <t>Quispicanchi</t>
  </si>
  <si>
    <t>CUSCOURUBAMBA</t>
  </si>
  <si>
    <t>Urubamba</t>
  </si>
  <si>
    <t>HUANCAVELICAACOBAMBA</t>
  </si>
  <si>
    <t>Huancavelica</t>
  </si>
  <si>
    <t>Acobamba</t>
  </si>
  <si>
    <t>HUANCAVELICAANGARAES</t>
  </si>
  <si>
    <t>Angaraes</t>
  </si>
  <si>
    <t>HUANCAVELICACASTROVIRREYNA</t>
  </si>
  <si>
    <t>Castrovirreyna</t>
  </si>
  <si>
    <t>HUANCAVELICACHURCAMPA</t>
  </si>
  <si>
    <t>Churcampa</t>
  </si>
  <si>
    <t>HUANCAVELICAHUANCAVELICA</t>
  </si>
  <si>
    <t>HUANCAVELICAHUAYTARÁ</t>
  </si>
  <si>
    <t>Huaytará</t>
  </si>
  <si>
    <t>HUANCAVELICATAYACAJA</t>
  </si>
  <si>
    <t>Tayacaja</t>
  </si>
  <si>
    <t>HUÁNUCOAMBO</t>
  </si>
  <si>
    <t>Huánuco</t>
  </si>
  <si>
    <t>Ambo</t>
  </si>
  <si>
    <t>HUÁNUCODOS DE MAYO</t>
  </si>
  <si>
    <t>Dos de Mayo</t>
  </si>
  <si>
    <t>HUÁNUCOHUACAYBAMBA</t>
  </si>
  <si>
    <t>Huacaybamba</t>
  </si>
  <si>
    <t>HUÁNUCOHUAMALÍES</t>
  </si>
  <si>
    <t>Huamalies</t>
  </si>
  <si>
    <t>HUÁNUCOHUÁNUCO</t>
  </si>
  <si>
    <t>Huanuco</t>
  </si>
  <si>
    <t>HUÁNUCOLAURICOCHA</t>
  </si>
  <si>
    <t>Lauricocha</t>
  </si>
  <si>
    <t>HUÁNUCOLEONCIO PRADO</t>
  </si>
  <si>
    <t>Leoncio Prado</t>
  </si>
  <si>
    <t>HUÁNUCOMARAÑÓN</t>
  </si>
  <si>
    <t>Marañón</t>
  </si>
  <si>
    <t>HUÁNUCOPACHITEA</t>
  </si>
  <si>
    <t>Pachitea</t>
  </si>
  <si>
    <t>HUÁNUCOPUERTO INCA</t>
  </si>
  <si>
    <t>Puerto Inca</t>
  </si>
  <si>
    <t>HUÁNUCOYAROWILCA</t>
  </si>
  <si>
    <t>Yarowilca</t>
  </si>
  <si>
    <t>ICACHINCHA</t>
  </si>
  <si>
    <t>Ica</t>
  </si>
  <si>
    <t>Chincha</t>
  </si>
  <si>
    <t>ICAICA</t>
  </si>
  <si>
    <t>ICANAZCA</t>
  </si>
  <si>
    <t>Nazca</t>
  </si>
  <si>
    <t>ICAPALPA</t>
  </si>
  <si>
    <t>Palpa</t>
  </si>
  <si>
    <t>ICAPISCO</t>
  </si>
  <si>
    <t>Pisco</t>
  </si>
  <si>
    <t>JUNÍNCHANCHAMAYO</t>
  </si>
  <si>
    <t>Junín</t>
  </si>
  <si>
    <t>Chanchamayo</t>
  </si>
  <si>
    <t>JUNÍNCHUPACA</t>
  </si>
  <si>
    <t>Chupaca</t>
  </si>
  <si>
    <t>JUNÍNCONCEPCIÓN</t>
  </si>
  <si>
    <t>Concepción</t>
  </si>
  <si>
    <t>JUNÍNHUANCAYO</t>
  </si>
  <si>
    <t>Huancayo</t>
  </si>
  <si>
    <t>JUNÍNJAUJA</t>
  </si>
  <si>
    <t>Jauja</t>
  </si>
  <si>
    <t>JUNÍNJUNÍN</t>
  </si>
  <si>
    <t>JUNÍNSATIPO</t>
  </si>
  <si>
    <t>Satipo</t>
  </si>
  <si>
    <t>JUNÍNTARMA</t>
  </si>
  <si>
    <t>Tarma</t>
  </si>
  <si>
    <t>JUNÍNYAULI</t>
  </si>
  <si>
    <t>Yauli</t>
  </si>
  <si>
    <t>LA LIBERTADASCOPE</t>
  </si>
  <si>
    <t>La Libertad</t>
  </si>
  <si>
    <t>Ascope</t>
  </si>
  <si>
    <t>LA LIBERTADBOLÍVAR</t>
  </si>
  <si>
    <t>Bolívar</t>
  </si>
  <si>
    <t>LA LIBERTADCHEPÉN</t>
  </si>
  <si>
    <t>Chepén</t>
  </si>
  <si>
    <t>LA LIBERTADGRAN CHIMÚ</t>
  </si>
  <si>
    <t>Gran Chimú</t>
  </si>
  <si>
    <t>LA LIBERTADJULCÁN</t>
  </si>
  <si>
    <t>Julcán</t>
  </si>
  <si>
    <t>LA LIBERTADOTUZCO</t>
  </si>
  <si>
    <t>Otuzco</t>
  </si>
  <si>
    <t>LA LIBERTADPACASMAYO</t>
  </si>
  <si>
    <t>Pacasmayo</t>
  </si>
  <si>
    <t>LA LIBERTADPATAZ</t>
  </si>
  <si>
    <t>Pataz</t>
  </si>
  <si>
    <t>LA LIBERTADSÁNCHEZ CARRIÓN</t>
  </si>
  <si>
    <t>Sánchez Carrión</t>
  </si>
  <si>
    <t>LA LIBERTADSANTIAGO DE CHUCO</t>
  </si>
  <si>
    <t>Santiago de Chuco</t>
  </si>
  <si>
    <t>LA LIBERTADTRUJILLO</t>
  </si>
  <si>
    <t>Trujillo</t>
  </si>
  <si>
    <t>LA LIBERTADVIRÚ</t>
  </si>
  <si>
    <t>Virú</t>
  </si>
  <si>
    <t>LAMBAYEQUECHICLAYO</t>
  </si>
  <si>
    <t>Lambayeque</t>
  </si>
  <si>
    <t>Chiclayo</t>
  </si>
  <si>
    <t xml:space="preserve">mujer  </t>
  </si>
  <si>
    <t>LAMBAYEQUEFERREÑAFE</t>
  </si>
  <si>
    <t>Ferreñafe</t>
  </si>
  <si>
    <t>LAMBAYEQUELAMBAYEQUE</t>
  </si>
  <si>
    <t>LIMABARRANCA</t>
  </si>
  <si>
    <t>Lima</t>
  </si>
  <si>
    <t>Barranca</t>
  </si>
  <si>
    <t>LIMACAJATAMBO</t>
  </si>
  <si>
    <t>Cajatambo</t>
  </si>
  <si>
    <t>LIMACAÑETE</t>
  </si>
  <si>
    <t>Cañete</t>
  </si>
  <si>
    <t>LIMACANTA</t>
  </si>
  <si>
    <t>Canta</t>
  </si>
  <si>
    <t>LIMAHUARAL</t>
  </si>
  <si>
    <t>Huaral</t>
  </si>
  <si>
    <t>LIMAHUAROCHIRÍ</t>
  </si>
  <si>
    <t>Huarochirí</t>
  </si>
  <si>
    <t>LIMAHUAURA</t>
  </si>
  <si>
    <t>Huaura</t>
  </si>
  <si>
    <t>LIMALIMA</t>
  </si>
  <si>
    <t>LIMAOYÓN</t>
  </si>
  <si>
    <t>Oyón</t>
  </si>
  <si>
    <t>LIMAYAUYOS</t>
  </si>
  <si>
    <t>Yauyos</t>
  </si>
  <si>
    <t>LORETOALTO AMAZONAS</t>
  </si>
  <si>
    <t>Loreto</t>
  </si>
  <si>
    <t>Alto Amazonas</t>
  </si>
  <si>
    <t>LORETODATEM DEL MARAÑÓN</t>
  </si>
  <si>
    <t>Datem del Marañón</t>
  </si>
  <si>
    <t>LORETOLORETO</t>
  </si>
  <si>
    <t>LORETOMARISCAL RAMÓN CASTILLA</t>
  </si>
  <si>
    <t>Mariscal Ramón Castilla</t>
  </si>
  <si>
    <t>LORETOMAYNAS</t>
  </si>
  <si>
    <t>Maynas</t>
  </si>
  <si>
    <t>LORETOREQUENA</t>
  </si>
  <si>
    <t>Requena</t>
  </si>
  <si>
    <t>LORETOUCAYALI</t>
  </si>
  <si>
    <t>Ucayali</t>
  </si>
  <si>
    <t>MADRE DE DIOSMANU</t>
  </si>
  <si>
    <t>Madre de Dios</t>
  </si>
  <si>
    <t>Manu</t>
  </si>
  <si>
    <t>,</t>
  </si>
  <si>
    <t>MADRE DE DIOSTAHUAMANU</t>
  </si>
  <si>
    <t>Tahuamanu</t>
  </si>
  <si>
    <t>MADRE DE DIOSTAMBOPATA</t>
  </si>
  <si>
    <t>Tambopata</t>
  </si>
  <si>
    <t>MOQUEGUAGENERAL SÁNCHEZ CERRO</t>
  </si>
  <si>
    <t>Moquegua</t>
  </si>
  <si>
    <t>General Sánchez Cerro</t>
  </si>
  <si>
    <t>MOQUEGUAILO</t>
  </si>
  <si>
    <t>Ilo</t>
  </si>
  <si>
    <t>MOQUEGUAMARISCAL NIETO</t>
  </si>
  <si>
    <t>Mariscal Nieto</t>
  </si>
  <si>
    <t>PASCODANIEL ALCIDES CARRIÓN</t>
  </si>
  <si>
    <t>Pasco</t>
  </si>
  <si>
    <t>Daniel Alcides Carrión</t>
  </si>
  <si>
    <t>PASCOOXAPAMPA</t>
  </si>
  <si>
    <t>Oxapampa</t>
  </si>
  <si>
    <t>PASCOPASCO</t>
  </si>
  <si>
    <t>PIURAAYABACA</t>
  </si>
  <si>
    <t>Piura</t>
  </si>
  <si>
    <t>Ayabaca</t>
  </si>
  <si>
    <t>PIURAHUANCABAMBA</t>
  </si>
  <si>
    <t>Huancabamba</t>
  </si>
  <si>
    <t>PIURAMORROPÓN</t>
  </si>
  <si>
    <t>Morropón</t>
  </si>
  <si>
    <t>PIURAPAITA</t>
  </si>
  <si>
    <t>Paita</t>
  </si>
  <si>
    <t>PIURAPIURA</t>
  </si>
  <si>
    <t>PIURASECHURA</t>
  </si>
  <si>
    <t>Sechura</t>
  </si>
  <si>
    <t>PIURASULLANA</t>
  </si>
  <si>
    <t>Sullana</t>
  </si>
  <si>
    <t>PIURATALARA</t>
  </si>
  <si>
    <t>Talara</t>
  </si>
  <si>
    <t>PROVINCIA CONSTITUCIONAL DEL CALLAOPROVINCIA CONSTITUCIONAL DEL CALLAO</t>
  </si>
  <si>
    <t>Provincia Constitucional del Callao</t>
  </si>
  <si>
    <t>PUNOAZÁNGARO</t>
  </si>
  <si>
    <t>Puno</t>
  </si>
  <si>
    <t>Azángaro</t>
  </si>
  <si>
    <t>PUNOCARABAYA</t>
  </si>
  <si>
    <t>Carabaya</t>
  </si>
  <si>
    <t>PUNOCHUCUITO</t>
  </si>
  <si>
    <t>Chucuito</t>
  </si>
  <si>
    <t>PUNOEL COLLAO</t>
  </si>
  <si>
    <t>El Collao</t>
  </si>
  <si>
    <t>PUNOHUANCANÉ</t>
  </si>
  <si>
    <t>Huancané</t>
  </si>
  <si>
    <t>PUNOLAMPA</t>
  </si>
  <si>
    <t>Lampa</t>
  </si>
  <si>
    <t>PUNOMELGAR</t>
  </si>
  <si>
    <t>Melgar</t>
  </si>
  <si>
    <t>PUNOMOHO</t>
  </si>
  <si>
    <t>Moho</t>
  </si>
  <si>
    <t>PUNOPUNO</t>
  </si>
  <si>
    <t>PUNOSAN ANTONIO DE PUTINA</t>
  </si>
  <si>
    <t>San Antonio de Putina</t>
  </si>
  <si>
    <t>PUNOSAN ROMÁN</t>
  </si>
  <si>
    <t>San Román</t>
  </si>
  <si>
    <t>PUNOSANDIA</t>
  </si>
  <si>
    <t>Sandia</t>
  </si>
  <si>
    <t>PUNOYUNGUYO</t>
  </si>
  <si>
    <t>Yunguyo</t>
  </si>
  <si>
    <t>SAN MARTÍNBELLAVISTA</t>
  </si>
  <si>
    <t>San Martín</t>
  </si>
  <si>
    <t>Bellavista</t>
  </si>
  <si>
    <t>SAN MARTÍNEL DORADO</t>
  </si>
  <si>
    <t>El Dorado</t>
  </si>
  <si>
    <t>SAN MARTÍNHUALLAGA</t>
  </si>
  <si>
    <t>Huallaga</t>
  </si>
  <si>
    <t>SAN MARTÍNLAMAS</t>
  </si>
  <si>
    <t>Lamas</t>
  </si>
  <si>
    <t>SAN MARTÍNMARISCAL CÁCERES</t>
  </si>
  <si>
    <t>Mariscal Cáceres</t>
  </si>
  <si>
    <t>SAN MARTÍNMOYOBAMBA</t>
  </si>
  <si>
    <t>Moyobamba</t>
  </si>
  <si>
    <t>SAN MARTÍNPICOTA</t>
  </si>
  <si>
    <t>Picota</t>
  </si>
  <si>
    <t>SAN MARTÍNRIOJA</t>
  </si>
  <si>
    <t>Rioja</t>
  </si>
  <si>
    <t>SAN MARTÍNSAN MARTÍN</t>
  </si>
  <si>
    <t>SAN MARTÍNTOCACHE</t>
  </si>
  <si>
    <t>Tocache</t>
  </si>
  <si>
    <t>TACNACANDARAVE</t>
  </si>
  <si>
    <t>Tacna</t>
  </si>
  <si>
    <t>Candarave</t>
  </si>
  <si>
    <t>TACNAJORGE BASADRE</t>
  </si>
  <si>
    <t>Jorge Basadre</t>
  </si>
  <si>
    <t>TACNATACNA</t>
  </si>
  <si>
    <t>TACNATARATA</t>
  </si>
  <si>
    <t>Tarata</t>
  </si>
  <si>
    <t>TUMBESCONTRALMIRANTE VILLAR</t>
  </si>
  <si>
    <t>Tumbes</t>
  </si>
  <si>
    <t>Contralmirante Villar</t>
  </si>
  <si>
    <t>TUMBESTUMBES</t>
  </si>
  <si>
    <t>TUMBESZARUMILLA</t>
  </si>
  <si>
    <t>Zarumilla</t>
  </si>
  <si>
    <t>UCAYALIATALAYA</t>
  </si>
  <si>
    <t>Atalaya</t>
  </si>
  <si>
    <t>UCAYALICORONEL PORTILLO</t>
  </si>
  <si>
    <t>Coronel Portillo</t>
  </si>
  <si>
    <t>UCAYALIPADRE ABAD</t>
  </si>
  <si>
    <t>Padre Abad</t>
  </si>
  <si>
    <t>UCAYALIPURÚS</t>
  </si>
  <si>
    <t>Purús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</si>
</sst>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Roboto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1" xfId="0" applyNumberFormat="1" applyFont="1" applyFill="1" applyBorder="1"/>
    <xf numFmtId="0" fontId="4" fillId="2" borderId="2" xfId="0" applyFont="1" applyFill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center"/>
    </xf>
    <xf numFmtId="2" fontId="0" fillId="0" borderId="0" xfId="0" applyNumberFormat="1"/>
    <xf numFmtId="0" fontId="1" fillId="0" borderId="1" xfId="0" applyFont="1" applyBorder="1"/>
    <xf numFmtId="2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/>
    </xf>
    <xf numFmtId="2" fontId="5" fillId="0" borderId="0" xfId="0" applyNumberFormat="1" applyFont="1"/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510CC-A145-46E5-B7FB-126F48E2AFA5}">
  <dimension ref="A1:L914"/>
  <sheetViews>
    <sheetView tabSelected="1" workbookViewId="0">
      <selection activeCell="D2" sqref="D2"/>
    </sheetView>
  </sheetViews>
  <sheetFormatPr baseColWidth="10" defaultColWidth="14.42578125" defaultRowHeight="15"/>
  <cols>
    <col min="1" max="1" width="34.7109375" customWidth="1"/>
    <col min="2" max="2" width="18.85546875" customWidth="1"/>
    <col min="3" max="3" width="36.28515625" customWidth="1"/>
    <col min="4" max="4" width="18.7109375" customWidth="1"/>
    <col min="5" max="5" width="16.85546875" style="7" customWidth="1"/>
    <col min="6" max="6" width="18.140625" style="7" customWidth="1"/>
    <col min="7" max="7" width="20.28515625" style="7" customWidth="1"/>
    <col min="8" max="8" width="15.7109375" style="7" customWidth="1"/>
    <col min="9" max="9" width="22.28515625" style="22" customWidth="1"/>
    <col min="10" max="10" width="22.28515625" style="23" customWidth="1"/>
    <col min="11" max="11" width="14.42578125" style="7"/>
  </cols>
  <sheetData>
    <row r="1" spans="1:10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</row>
    <row r="2" spans="1:10">
      <c r="A2" s="8" t="s">
        <v>10</v>
      </c>
      <c r="B2" s="8" t="s">
        <v>11</v>
      </c>
      <c r="C2" s="8" t="s">
        <v>12</v>
      </c>
      <c r="D2" s="9">
        <v>36.26</v>
      </c>
      <c r="E2" s="9">
        <v>45.67</v>
      </c>
      <c r="F2" s="9">
        <v>19.21</v>
      </c>
      <c r="G2" s="10">
        <v>50.88</v>
      </c>
      <c r="H2" s="11">
        <v>42.93</v>
      </c>
      <c r="I2" s="12" t="s">
        <v>13</v>
      </c>
      <c r="J2" s="13">
        <v>0</v>
      </c>
    </row>
    <row r="3" spans="1:10">
      <c r="A3" s="8" t="s">
        <v>14</v>
      </c>
      <c r="B3" s="8" t="s">
        <v>11</v>
      </c>
      <c r="C3" s="8" t="s">
        <v>15</v>
      </c>
      <c r="D3" s="9">
        <v>9.82</v>
      </c>
      <c r="E3" s="9">
        <v>43.83</v>
      </c>
      <c r="F3" s="9">
        <v>24.87</v>
      </c>
      <c r="G3" s="10">
        <v>49.85</v>
      </c>
      <c r="H3" s="11">
        <v>40.1</v>
      </c>
      <c r="I3" s="12" t="s">
        <v>13</v>
      </c>
      <c r="J3" s="13">
        <v>0</v>
      </c>
    </row>
    <row r="4" spans="1:10">
      <c r="A4" s="8" t="s">
        <v>16</v>
      </c>
      <c r="B4" s="8" t="s">
        <v>11</v>
      </c>
      <c r="C4" s="8" t="s">
        <v>17</v>
      </c>
      <c r="D4" s="9">
        <v>16.84</v>
      </c>
      <c r="E4" s="9">
        <v>48.87</v>
      </c>
      <c r="F4" s="9">
        <v>30.92</v>
      </c>
      <c r="G4" s="10">
        <v>51.45</v>
      </c>
      <c r="H4" s="11">
        <v>42.26</v>
      </c>
      <c r="I4" s="12" t="s">
        <v>18</v>
      </c>
      <c r="J4" s="13">
        <f>(1/7)*100</f>
        <v>14.285714285714285</v>
      </c>
    </row>
    <row r="5" spans="1:10">
      <c r="A5" s="8" t="s">
        <v>19</v>
      </c>
      <c r="B5" s="8" t="s">
        <v>11</v>
      </c>
      <c r="C5" s="8" t="s">
        <v>20</v>
      </c>
      <c r="D5" s="9">
        <v>91.29</v>
      </c>
      <c r="E5" s="9">
        <v>27.11</v>
      </c>
      <c r="F5" s="9">
        <v>11.4</v>
      </c>
      <c r="G5" s="11">
        <v>55.13</v>
      </c>
      <c r="H5" s="11">
        <v>47.79</v>
      </c>
      <c r="I5" s="12" t="s">
        <v>13</v>
      </c>
      <c r="J5" s="13">
        <v>0</v>
      </c>
    </row>
    <row r="6" spans="1:10">
      <c r="A6" s="8" t="s">
        <v>21</v>
      </c>
      <c r="B6" s="8" t="s">
        <v>11</v>
      </c>
      <c r="C6" s="8" t="s">
        <v>22</v>
      </c>
      <c r="D6" s="9">
        <v>8.33</v>
      </c>
      <c r="E6" s="9">
        <v>39.26</v>
      </c>
      <c r="F6" s="9">
        <v>11.4</v>
      </c>
      <c r="G6" s="10">
        <v>51.1</v>
      </c>
      <c r="H6" s="11">
        <v>38.479999999999997</v>
      </c>
      <c r="I6" s="12" t="s">
        <v>23</v>
      </c>
      <c r="J6" s="14">
        <f>(1/5)*100</f>
        <v>20</v>
      </c>
    </row>
    <row r="7" spans="1:10">
      <c r="A7" s="8" t="s">
        <v>24</v>
      </c>
      <c r="B7" s="8" t="s">
        <v>11</v>
      </c>
      <c r="C7" s="8" t="s">
        <v>25</v>
      </c>
      <c r="D7" s="9">
        <v>8.74</v>
      </c>
      <c r="E7" s="9">
        <v>38.42</v>
      </c>
      <c r="F7" s="9">
        <v>20.73</v>
      </c>
      <c r="G7" s="10">
        <v>51.4</v>
      </c>
      <c r="H7" s="15">
        <v>40.75</v>
      </c>
      <c r="I7" s="12" t="s">
        <v>13</v>
      </c>
      <c r="J7" s="14">
        <v>0</v>
      </c>
    </row>
    <row r="8" spans="1:10">
      <c r="A8" s="8" t="s">
        <v>26</v>
      </c>
      <c r="B8" s="8" t="s">
        <v>11</v>
      </c>
      <c r="C8" s="8" t="s">
        <v>27</v>
      </c>
      <c r="D8" s="9">
        <v>11.27</v>
      </c>
      <c r="E8" s="9">
        <v>44.26</v>
      </c>
      <c r="F8" s="9">
        <v>18.170000000000002</v>
      </c>
      <c r="G8" s="10">
        <v>50.33</v>
      </c>
      <c r="H8" s="15">
        <v>38.42</v>
      </c>
      <c r="I8" s="12" t="s">
        <v>23</v>
      </c>
      <c r="J8" s="14">
        <v>10</v>
      </c>
    </row>
    <row r="9" spans="1:10">
      <c r="A9" s="8" t="s">
        <v>28</v>
      </c>
      <c r="B9" s="8" t="s">
        <v>29</v>
      </c>
      <c r="C9" s="8" t="s">
        <v>30</v>
      </c>
      <c r="D9" s="9">
        <v>43.35</v>
      </c>
      <c r="E9" s="9">
        <v>42.4</v>
      </c>
      <c r="F9" s="9">
        <v>17.68</v>
      </c>
      <c r="G9" s="10">
        <v>44.49</v>
      </c>
      <c r="H9" s="15">
        <v>43.73</v>
      </c>
      <c r="I9" s="12" t="s">
        <v>13</v>
      </c>
      <c r="J9" s="14">
        <v>0</v>
      </c>
    </row>
    <row r="10" spans="1:10">
      <c r="A10" s="8" t="s">
        <v>31</v>
      </c>
      <c r="B10" s="8" t="s">
        <v>29</v>
      </c>
      <c r="C10" s="8" t="s">
        <v>32</v>
      </c>
      <c r="D10" s="9">
        <v>67.86</v>
      </c>
      <c r="E10" s="9">
        <v>41.86</v>
      </c>
      <c r="F10" s="9">
        <v>7.22</v>
      </c>
      <c r="G10" s="10">
        <v>46.46</v>
      </c>
      <c r="H10" s="15">
        <v>45.22</v>
      </c>
      <c r="I10" s="12" t="s">
        <v>23</v>
      </c>
      <c r="J10" s="14">
        <f>(1/8)*100</f>
        <v>12.5</v>
      </c>
    </row>
    <row r="11" spans="1:10">
      <c r="A11" s="8" t="s">
        <v>33</v>
      </c>
      <c r="B11" s="8" t="s">
        <v>29</v>
      </c>
      <c r="C11" s="8" t="s">
        <v>34</v>
      </c>
      <c r="D11" s="9">
        <v>57.5</v>
      </c>
      <c r="E11" s="9">
        <v>47.32</v>
      </c>
      <c r="F11" s="9">
        <v>9.89</v>
      </c>
      <c r="G11" s="10">
        <v>51.88</v>
      </c>
      <c r="H11" s="15">
        <v>44.2</v>
      </c>
      <c r="I11" s="12" t="s">
        <v>13</v>
      </c>
      <c r="J11" s="14">
        <v>0</v>
      </c>
    </row>
    <row r="12" spans="1:10">
      <c r="A12" s="8" t="s">
        <v>35</v>
      </c>
      <c r="B12" s="8" t="s">
        <v>29</v>
      </c>
      <c r="C12" s="8" t="s">
        <v>36</v>
      </c>
      <c r="D12" s="9">
        <v>55.3</v>
      </c>
      <c r="E12" s="9">
        <v>58.81</v>
      </c>
      <c r="F12" s="9">
        <v>18.62</v>
      </c>
      <c r="G12" s="10">
        <v>51.7</v>
      </c>
      <c r="H12" s="15">
        <v>44.36</v>
      </c>
      <c r="I12" s="12" t="s">
        <v>23</v>
      </c>
      <c r="J12" s="14">
        <f>(1/6)*100</f>
        <v>16.666666666666664</v>
      </c>
    </row>
    <row r="13" spans="1:10">
      <c r="A13" s="8" t="s">
        <v>37</v>
      </c>
      <c r="B13" s="8" t="s">
        <v>29</v>
      </c>
      <c r="C13" s="8" t="s">
        <v>38</v>
      </c>
      <c r="D13" s="9">
        <v>74.69</v>
      </c>
      <c r="E13" s="9">
        <v>58.77</v>
      </c>
      <c r="F13" s="9">
        <v>14.22</v>
      </c>
      <c r="G13" s="10">
        <v>51.32</v>
      </c>
      <c r="H13" s="15">
        <v>45.22</v>
      </c>
      <c r="I13" s="12" t="s">
        <v>23</v>
      </c>
      <c r="J13" s="14">
        <f>(1/8)*100</f>
        <v>12.5</v>
      </c>
    </row>
    <row r="14" spans="1:10">
      <c r="A14" s="8" t="s">
        <v>39</v>
      </c>
      <c r="B14" s="8" t="s">
        <v>29</v>
      </c>
      <c r="C14" s="8" t="s">
        <v>40</v>
      </c>
      <c r="D14" s="9">
        <v>76.23</v>
      </c>
      <c r="E14" s="9">
        <v>36.26</v>
      </c>
      <c r="F14" s="9">
        <v>7.08</v>
      </c>
      <c r="G14" s="10">
        <v>48.26</v>
      </c>
      <c r="H14" s="15">
        <v>44.68</v>
      </c>
      <c r="I14" s="12" t="s">
        <v>23</v>
      </c>
      <c r="J14" s="14">
        <f>(2/7)*100</f>
        <v>28.571428571428569</v>
      </c>
    </row>
    <row r="15" spans="1:10">
      <c r="A15" s="8" t="s">
        <v>41</v>
      </c>
      <c r="B15" s="8" t="s">
        <v>29</v>
      </c>
      <c r="C15" s="8" t="s">
        <v>42</v>
      </c>
      <c r="D15" s="9">
        <v>29.33</v>
      </c>
      <c r="E15" s="9">
        <v>51.67</v>
      </c>
      <c r="F15" s="9">
        <v>25.48</v>
      </c>
      <c r="G15" s="10">
        <v>49.81</v>
      </c>
      <c r="H15" s="15">
        <v>44.43</v>
      </c>
      <c r="I15" s="12" t="s">
        <v>23</v>
      </c>
      <c r="J15" s="14">
        <f>(2/18)*100</f>
        <v>11.111111111111111</v>
      </c>
    </row>
    <row r="16" spans="1:10">
      <c r="A16" s="8" t="s">
        <v>43</v>
      </c>
      <c r="B16" s="8" t="s">
        <v>29</v>
      </c>
      <c r="C16" s="8" t="s">
        <v>44</v>
      </c>
      <c r="D16" s="9">
        <v>28.37</v>
      </c>
      <c r="E16" s="9">
        <v>46.31</v>
      </c>
      <c r="F16" s="9">
        <v>11.01</v>
      </c>
      <c r="G16" s="10">
        <v>50.28</v>
      </c>
      <c r="H16" s="15">
        <v>48.09</v>
      </c>
      <c r="I16" s="12" t="s">
        <v>13</v>
      </c>
      <c r="J16" s="14">
        <v>0</v>
      </c>
    </row>
    <row r="17" spans="1:10">
      <c r="A17" s="8" t="s">
        <v>45</v>
      </c>
      <c r="B17" s="8" t="s">
        <v>29</v>
      </c>
      <c r="C17" s="8" t="s">
        <v>46</v>
      </c>
      <c r="D17" s="9">
        <v>59.48</v>
      </c>
      <c r="E17" s="9">
        <v>60.54</v>
      </c>
      <c r="F17" s="9">
        <v>27.41</v>
      </c>
      <c r="G17" s="10">
        <v>51.34</v>
      </c>
      <c r="H17" s="15">
        <v>45.64</v>
      </c>
      <c r="I17" s="12" t="s">
        <v>23</v>
      </c>
      <c r="J17" s="14">
        <f>(2/14)*100</f>
        <v>14.285714285714285</v>
      </c>
    </row>
    <row r="18" spans="1:10">
      <c r="A18" s="8" t="s">
        <v>47</v>
      </c>
      <c r="B18" s="8" t="s">
        <v>29</v>
      </c>
      <c r="C18" s="8" t="s">
        <v>48</v>
      </c>
      <c r="D18" s="9">
        <v>75.88</v>
      </c>
      <c r="E18" s="9">
        <v>45.05</v>
      </c>
      <c r="F18" s="9">
        <v>10.26</v>
      </c>
      <c r="G18" s="10">
        <v>51.88</v>
      </c>
      <c r="H18" s="15">
        <v>40.950000000000003</v>
      </c>
      <c r="I18" s="12" t="s">
        <v>13</v>
      </c>
      <c r="J18" s="14">
        <v>0</v>
      </c>
    </row>
    <row r="19" spans="1:10">
      <c r="A19" s="8" t="s">
        <v>49</v>
      </c>
      <c r="B19" s="8" t="s">
        <v>29</v>
      </c>
      <c r="C19" s="8" t="s">
        <v>50</v>
      </c>
      <c r="D19" s="9">
        <v>23.6</v>
      </c>
      <c r="E19" s="9">
        <v>55.99</v>
      </c>
      <c r="F19" s="9">
        <v>26.89</v>
      </c>
      <c r="G19" s="10">
        <v>51.23</v>
      </c>
      <c r="H19" s="15">
        <v>44.77</v>
      </c>
      <c r="I19" s="12" t="s">
        <v>23</v>
      </c>
      <c r="J19" s="14">
        <f>(2/14)*100</f>
        <v>14.285714285714285</v>
      </c>
    </row>
    <row r="20" spans="1:10">
      <c r="A20" s="8" t="s">
        <v>51</v>
      </c>
      <c r="B20" s="8" t="s">
        <v>29</v>
      </c>
      <c r="C20" s="8" t="s">
        <v>52</v>
      </c>
      <c r="D20" s="9">
        <v>58.04</v>
      </c>
      <c r="E20" s="9">
        <v>41.89</v>
      </c>
      <c r="F20" s="9">
        <v>17.600000000000001</v>
      </c>
      <c r="G20" s="10">
        <v>50.5</v>
      </c>
      <c r="H20" s="15">
        <v>43.35</v>
      </c>
      <c r="I20" s="12" t="s">
        <v>13</v>
      </c>
      <c r="J20" s="14">
        <v>0</v>
      </c>
    </row>
    <row r="21" spans="1:10">
      <c r="A21" s="8" t="s">
        <v>53</v>
      </c>
      <c r="B21" s="8" t="s">
        <v>29</v>
      </c>
      <c r="C21" s="8" t="s">
        <v>54</v>
      </c>
      <c r="D21" s="9">
        <v>80.97</v>
      </c>
      <c r="E21" s="9">
        <v>37.65</v>
      </c>
      <c r="F21" s="9">
        <v>3.92</v>
      </c>
      <c r="G21" s="10">
        <v>48.31</v>
      </c>
      <c r="H21" s="15">
        <v>45.21</v>
      </c>
      <c r="I21" s="12" t="s">
        <v>23</v>
      </c>
      <c r="J21" s="14">
        <f>(1/13)*100</f>
        <v>7.6923076923076925</v>
      </c>
    </row>
    <row r="22" spans="1:10">
      <c r="A22" s="8" t="s">
        <v>55</v>
      </c>
      <c r="B22" s="8" t="s">
        <v>29</v>
      </c>
      <c r="C22" s="8" t="s">
        <v>56</v>
      </c>
      <c r="D22" s="9">
        <v>43.75</v>
      </c>
      <c r="E22" s="9">
        <v>52.21</v>
      </c>
      <c r="F22" s="9">
        <v>24.12</v>
      </c>
      <c r="G22" s="10">
        <v>47.46</v>
      </c>
      <c r="H22" s="15">
        <v>42.19</v>
      </c>
      <c r="I22" s="12" t="s">
        <v>23</v>
      </c>
      <c r="J22" s="14">
        <f>(1/5)*100</f>
        <v>20</v>
      </c>
    </row>
    <row r="23" spans="1:10">
      <c r="A23" s="8" t="s">
        <v>57</v>
      </c>
      <c r="B23" s="8" t="s">
        <v>29</v>
      </c>
      <c r="C23" s="8" t="s">
        <v>58</v>
      </c>
      <c r="D23" s="9">
        <v>9.06</v>
      </c>
      <c r="E23" s="9">
        <v>46.4</v>
      </c>
      <c r="F23" s="9">
        <v>9.51</v>
      </c>
      <c r="G23" s="10">
        <v>55.03</v>
      </c>
      <c r="H23" s="11">
        <v>40.75</v>
      </c>
      <c r="I23" s="12" t="s">
        <v>13</v>
      </c>
      <c r="J23" s="14">
        <v>0</v>
      </c>
    </row>
    <row r="24" spans="1:10">
      <c r="A24" s="8" t="s">
        <v>59</v>
      </c>
      <c r="B24" s="8" t="s">
        <v>29</v>
      </c>
      <c r="C24" s="8" t="s">
        <v>60</v>
      </c>
      <c r="D24" s="9">
        <v>75.959999999999994</v>
      </c>
      <c r="E24" s="9">
        <v>38.76</v>
      </c>
      <c r="F24" s="9">
        <v>8.83</v>
      </c>
      <c r="G24" s="10">
        <v>50.94</v>
      </c>
      <c r="H24" s="11">
        <v>48.43</v>
      </c>
      <c r="I24" s="12" t="s">
        <v>13</v>
      </c>
      <c r="J24" s="14">
        <v>0</v>
      </c>
    </row>
    <row r="25" spans="1:10">
      <c r="A25" s="8" t="s">
        <v>61</v>
      </c>
      <c r="B25" s="8" t="s">
        <v>29</v>
      </c>
      <c r="C25" s="8" t="s">
        <v>62</v>
      </c>
      <c r="D25" s="9">
        <v>67.040000000000006</v>
      </c>
      <c r="E25" s="9">
        <v>50.62</v>
      </c>
      <c r="F25" s="9">
        <v>15.96</v>
      </c>
      <c r="G25" s="10">
        <v>49.94</v>
      </c>
      <c r="H25" s="11">
        <v>44.62</v>
      </c>
      <c r="I25" s="12" t="s">
        <v>13</v>
      </c>
      <c r="J25" s="14">
        <v>0</v>
      </c>
    </row>
    <row r="26" spans="1:10">
      <c r="A26" s="8" t="s">
        <v>63</v>
      </c>
      <c r="B26" s="8" t="s">
        <v>29</v>
      </c>
      <c r="C26" s="8" t="s">
        <v>64</v>
      </c>
      <c r="D26" s="9">
        <v>16.690000000000001</v>
      </c>
      <c r="E26" s="9">
        <v>56.63</v>
      </c>
      <c r="F26" s="9">
        <v>29.33</v>
      </c>
      <c r="G26" s="10">
        <v>51.78</v>
      </c>
      <c r="H26" s="11">
        <v>46.58</v>
      </c>
      <c r="I26" s="12" t="s">
        <v>23</v>
      </c>
      <c r="J26" s="14">
        <f>(1/19)*100</f>
        <v>5.2631578947368416</v>
      </c>
    </row>
    <row r="27" spans="1:10">
      <c r="A27" s="8" t="s">
        <v>65</v>
      </c>
      <c r="B27" s="8" t="s">
        <v>29</v>
      </c>
      <c r="C27" s="8" t="s">
        <v>66</v>
      </c>
      <c r="D27" s="9">
        <v>46.6</v>
      </c>
      <c r="E27" s="9">
        <v>38.659999999999997</v>
      </c>
      <c r="F27" s="9">
        <v>8.16</v>
      </c>
      <c r="G27" s="10">
        <v>52.87</v>
      </c>
      <c r="H27" s="11">
        <v>40.590000000000003</v>
      </c>
      <c r="I27" s="12" t="s">
        <v>13</v>
      </c>
      <c r="J27" s="14">
        <v>0</v>
      </c>
    </row>
    <row r="28" spans="1:10">
      <c r="A28" s="8" t="s">
        <v>67</v>
      </c>
      <c r="B28" s="8" t="s">
        <v>29</v>
      </c>
      <c r="C28" s="8" t="s">
        <v>68</v>
      </c>
      <c r="D28" s="9">
        <v>63.09</v>
      </c>
      <c r="E28" s="9">
        <v>39.4</v>
      </c>
      <c r="F28" s="9">
        <v>15.59</v>
      </c>
      <c r="G28" s="10">
        <v>49.61</v>
      </c>
      <c r="H28" s="11">
        <v>45.68</v>
      </c>
      <c r="I28" s="12" t="s">
        <v>13</v>
      </c>
      <c r="J28" s="14">
        <v>0</v>
      </c>
    </row>
    <row r="29" spans="1:10">
      <c r="A29" s="8" t="s">
        <v>69</v>
      </c>
      <c r="B29" s="8" t="s">
        <v>70</v>
      </c>
      <c r="C29" s="8" t="s">
        <v>71</v>
      </c>
      <c r="D29" s="9">
        <v>82.69</v>
      </c>
      <c r="E29" s="9">
        <v>49.76</v>
      </c>
      <c r="F29" s="9">
        <v>30.52</v>
      </c>
      <c r="G29" s="10">
        <v>51.07</v>
      </c>
      <c r="H29" s="11">
        <v>41.96</v>
      </c>
      <c r="I29" s="12" t="s">
        <v>13</v>
      </c>
      <c r="J29" s="14">
        <v>0</v>
      </c>
    </row>
    <row r="30" spans="1:10">
      <c r="A30" s="8" t="s">
        <v>72</v>
      </c>
      <c r="B30" s="8" t="s">
        <v>70</v>
      </c>
      <c r="C30" s="8" t="s">
        <v>73</v>
      </c>
      <c r="D30" s="9">
        <v>91.54</v>
      </c>
      <c r="E30" s="9">
        <v>48.21</v>
      </c>
      <c r="F30" s="9">
        <v>20.350000000000001</v>
      </c>
      <c r="G30" s="10">
        <v>50.7</v>
      </c>
      <c r="H30" s="11">
        <v>43.77</v>
      </c>
      <c r="I30" s="12" t="s">
        <v>23</v>
      </c>
      <c r="J30" s="14">
        <f>(2/11)*100</f>
        <v>18.181818181818183</v>
      </c>
    </row>
    <row r="31" spans="1:10">
      <c r="A31" s="8" t="s">
        <v>74</v>
      </c>
      <c r="B31" s="8" t="s">
        <v>70</v>
      </c>
      <c r="C31" s="8" t="s">
        <v>75</v>
      </c>
      <c r="D31" s="9">
        <v>95.42</v>
      </c>
      <c r="E31" s="9">
        <v>46.03</v>
      </c>
      <c r="F31" s="9">
        <v>15.95</v>
      </c>
      <c r="G31" s="10">
        <v>47.62</v>
      </c>
      <c r="H31" s="15">
        <v>35.03</v>
      </c>
      <c r="I31" s="12" t="s">
        <v>23</v>
      </c>
      <c r="J31" s="14">
        <f>(1/6)*100</f>
        <v>16.666666666666664</v>
      </c>
    </row>
    <row r="32" spans="1:10">
      <c r="A32" s="8" t="s">
        <v>76</v>
      </c>
      <c r="B32" s="8" t="s">
        <v>70</v>
      </c>
      <c r="C32" s="8" t="s">
        <v>77</v>
      </c>
      <c r="D32" s="9">
        <v>90.94</v>
      </c>
      <c r="E32" s="9">
        <v>43.3</v>
      </c>
      <c r="F32" s="9">
        <v>20</v>
      </c>
      <c r="G32" s="10">
        <v>49.51</v>
      </c>
      <c r="H32" s="15">
        <v>37.659999999999997</v>
      </c>
      <c r="I32" s="12" t="s">
        <v>13</v>
      </c>
      <c r="J32" s="14">
        <v>0</v>
      </c>
    </row>
    <row r="33" spans="1:10">
      <c r="A33" s="8" t="s">
        <v>78</v>
      </c>
      <c r="B33" s="8" t="s">
        <v>70</v>
      </c>
      <c r="C33" s="8" t="s">
        <v>79</v>
      </c>
      <c r="D33" s="9">
        <v>91.98</v>
      </c>
      <c r="E33" s="9">
        <v>41.87</v>
      </c>
      <c r="F33" s="9">
        <v>11.8</v>
      </c>
      <c r="G33" s="10">
        <v>49.93</v>
      </c>
      <c r="H33" s="11"/>
      <c r="I33" s="12" t="s">
        <v>13</v>
      </c>
      <c r="J33" s="14">
        <v>0</v>
      </c>
    </row>
    <row r="34" spans="1:10">
      <c r="A34" s="8" t="s">
        <v>80</v>
      </c>
      <c r="B34" s="8" t="s">
        <v>70</v>
      </c>
      <c r="C34" s="8" t="s">
        <v>81</v>
      </c>
      <c r="D34" s="9">
        <v>96.24</v>
      </c>
      <c r="E34" s="9">
        <v>43.59</v>
      </c>
      <c r="F34" s="9">
        <v>11.96</v>
      </c>
      <c r="G34" s="10">
        <v>49.39</v>
      </c>
      <c r="H34" s="11">
        <v>40.07</v>
      </c>
      <c r="I34" s="12" t="s">
        <v>23</v>
      </c>
      <c r="J34" s="14">
        <f>(1/11)*100</f>
        <v>9.0909090909090917</v>
      </c>
    </row>
    <row r="35" spans="1:10">
      <c r="A35" s="8" t="s">
        <v>82</v>
      </c>
      <c r="B35" s="8" t="s">
        <v>70</v>
      </c>
      <c r="C35" s="8" t="s">
        <v>83</v>
      </c>
      <c r="D35" s="9">
        <v>97.67</v>
      </c>
      <c r="E35" s="9">
        <v>42.69</v>
      </c>
      <c r="F35" s="9">
        <v>8.8800000000000008</v>
      </c>
      <c r="G35" s="10">
        <v>50</v>
      </c>
      <c r="H35" s="11">
        <v>35.159999999999997</v>
      </c>
      <c r="I35" s="12" t="s">
        <v>23</v>
      </c>
      <c r="J35" s="14">
        <v>50</v>
      </c>
    </row>
    <row r="36" spans="1:10">
      <c r="A36" s="8" t="s">
        <v>84</v>
      </c>
      <c r="B36" s="8" t="s">
        <v>85</v>
      </c>
      <c r="C36" s="8" t="s">
        <v>85</v>
      </c>
      <c r="D36" s="9">
        <v>38.99</v>
      </c>
      <c r="E36" s="9">
        <v>64.84</v>
      </c>
      <c r="F36" s="9">
        <v>39.229999999999997</v>
      </c>
      <c r="G36" s="10">
        <v>52.31</v>
      </c>
      <c r="H36" s="11">
        <v>48.88</v>
      </c>
      <c r="I36" s="12" t="s">
        <v>23</v>
      </c>
      <c r="J36" s="14">
        <f>(1/23)*100</f>
        <v>4.3478260869565215</v>
      </c>
    </row>
    <row r="37" spans="1:10">
      <c r="A37" s="8" t="s">
        <v>86</v>
      </c>
      <c r="B37" s="8" t="s">
        <v>85</v>
      </c>
      <c r="C37" s="8" t="s">
        <v>87</v>
      </c>
      <c r="D37" s="9">
        <v>35.67</v>
      </c>
      <c r="E37" s="9">
        <v>54.77</v>
      </c>
      <c r="F37" s="9">
        <v>34.770000000000003</v>
      </c>
      <c r="G37" s="10">
        <v>51.19</v>
      </c>
      <c r="H37" s="11">
        <v>44.37</v>
      </c>
      <c r="I37" s="12" t="s">
        <v>13</v>
      </c>
      <c r="J37" s="14">
        <v>0</v>
      </c>
    </row>
    <row r="38" spans="1:10">
      <c r="A38" s="8" t="s">
        <v>88</v>
      </c>
      <c r="B38" s="8" t="s">
        <v>85</v>
      </c>
      <c r="C38" s="8" t="s">
        <v>89</v>
      </c>
      <c r="D38" s="9">
        <v>38.049999999999997</v>
      </c>
      <c r="E38" s="9">
        <v>55.68</v>
      </c>
      <c r="F38" s="9">
        <v>30.73</v>
      </c>
      <c r="G38" s="10">
        <v>48.35</v>
      </c>
      <c r="H38" s="11">
        <v>41.55</v>
      </c>
      <c r="I38" s="12" t="s">
        <v>13</v>
      </c>
      <c r="J38" s="14">
        <v>0</v>
      </c>
    </row>
    <row r="39" spans="1:10">
      <c r="A39" s="8" t="s">
        <v>90</v>
      </c>
      <c r="B39" s="8" t="s">
        <v>85</v>
      </c>
      <c r="C39" s="8" t="s">
        <v>91</v>
      </c>
      <c r="D39" s="9">
        <v>44.79</v>
      </c>
      <c r="E39" s="9">
        <v>52.85</v>
      </c>
      <c r="F39" s="9">
        <v>33.54</v>
      </c>
      <c r="G39" s="10">
        <v>50.78</v>
      </c>
      <c r="H39" s="11">
        <v>44.87</v>
      </c>
      <c r="I39" s="12" t="s">
        <v>23</v>
      </c>
      <c r="J39" s="14">
        <f>(1/8)*100</f>
        <v>12.5</v>
      </c>
    </row>
    <row r="40" spans="1:10">
      <c r="A40" s="8" t="s">
        <v>92</v>
      </c>
      <c r="B40" s="8" t="s">
        <v>85</v>
      </c>
      <c r="C40" s="8" t="s">
        <v>93</v>
      </c>
      <c r="D40" s="9">
        <v>65.489999999999995</v>
      </c>
      <c r="E40" s="9">
        <v>53.73</v>
      </c>
      <c r="F40" s="9">
        <v>38.4</v>
      </c>
      <c r="G40" s="10">
        <v>49.62</v>
      </c>
      <c r="H40" s="11">
        <v>47.33</v>
      </c>
      <c r="I40" s="12" t="s">
        <v>23</v>
      </c>
      <c r="J40" s="14">
        <f>(2/11)*100</f>
        <v>18.181818181818183</v>
      </c>
    </row>
    <row r="41" spans="1:10">
      <c r="A41" s="8" t="s">
        <v>94</v>
      </c>
      <c r="B41" s="8" t="s">
        <v>85</v>
      </c>
      <c r="C41" s="8" t="s">
        <v>95</v>
      </c>
      <c r="D41" s="9">
        <v>53.48</v>
      </c>
      <c r="E41" s="9">
        <v>51.31</v>
      </c>
      <c r="F41" s="9">
        <v>26.56</v>
      </c>
      <c r="G41" s="10">
        <v>50.32</v>
      </c>
      <c r="H41" s="11">
        <v>41.53</v>
      </c>
      <c r="I41" s="12" t="s">
        <v>23</v>
      </c>
      <c r="J41" s="14">
        <f>(1/6)*100</f>
        <v>16.666666666666664</v>
      </c>
    </row>
    <row r="42" spans="1:10">
      <c r="A42" s="8" t="s">
        <v>96</v>
      </c>
      <c r="B42" s="8" t="s">
        <v>85</v>
      </c>
      <c r="C42" s="8" t="s">
        <v>97</v>
      </c>
      <c r="D42" s="9">
        <v>28.58</v>
      </c>
      <c r="E42" s="9">
        <v>60.6</v>
      </c>
      <c r="F42" s="9">
        <v>36.869999999999997</v>
      </c>
      <c r="G42" s="10">
        <v>50.94</v>
      </c>
      <c r="H42" s="15">
        <v>46.13</v>
      </c>
      <c r="I42" s="12" t="s">
        <v>23</v>
      </c>
      <c r="J42" s="14">
        <f>(1/9)*100</f>
        <v>11.111111111111111</v>
      </c>
    </row>
    <row r="43" spans="1:10">
      <c r="A43" s="8" t="s">
        <v>98</v>
      </c>
      <c r="B43" s="8" t="s">
        <v>85</v>
      </c>
      <c r="C43" s="8" t="s">
        <v>99</v>
      </c>
      <c r="D43" s="9">
        <v>79.41</v>
      </c>
      <c r="E43" s="9">
        <v>38.479999999999997</v>
      </c>
      <c r="F43" s="9">
        <v>17.43</v>
      </c>
      <c r="G43" s="10">
        <v>50</v>
      </c>
      <c r="H43" s="11">
        <v>44.38</v>
      </c>
      <c r="I43" s="12" t="s">
        <v>13</v>
      </c>
      <c r="J43" s="14">
        <v>0</v>
      </c>
    </row>
    <row r="44" spans="1:10">
      <c r="A44" s="8" t="s">
        <v>100</v>
      </c>
      <c r="B44" s="8" t="s">
        <v>101</v>
      </c>
      <c r="C44" s="8" t="s">
        <v>102</v>
      </c>
      <c r="D44" s="9">
        <v>94.43</v>
      </c>
      <c r="E44" s="9">
        <v>38.67</v>
      </c>
      <c r="F44" s="9">
        <v>14.12</v>
      </c>
      <c r="G44" s="10">
        <v>51.41</v>
      </c>
      <c r="H44" s="15">
        <v>43.52</v>
      </c>
      <c r="I44" s="12" t="s">
        <v>13</v>
      </c>
      <c r="J44" s="14">
        <v>0</v>
      </c>
    </row>
    <row r="45" spans="1:10">
      <c r="A45" s="8" t="s">
        <v>103</v>
      </c>
      <c r="B45" s="8" t="s">
        <v>101</v>
      </c>
      <c r="C45" s="8" t="s">
        <v>104</v>
      </c>
      <c r="D45" s="9">
        <v>85.56</v>
      </c>
      <c r="E45" s="9">
        <v>47.75</v>
      </c>
      <c r="F45" s="9">
        <v>29.29</v>
      </c>
      <c r="G45" s="10">
        <v>50.9</v>
      </c>
      <c r="H45" s="11">
        <v>40.200000000000003</v>
      </c>
      <c r="I45" s="12" t="s">
        <v>23</v>
      </c>
      <c r="J45" s="14">
        <f>(1/13)*100</f>
        <v>7.6923076923076925</v>
      </c>
    </row>
    <row r="46" spans="1:10">
      <c r="A46" s="8" t="s">
        <v>105</v>
      </c>
      <c r="B46" s="8" t="s">
        <v>101</v>
      </c>
      <c r="C46" s="8" t="s">
        <v>106</v>
      </c>
      <c r="D46" s="9">
        <v>95.1</v>
      </c>
      <c r="E46" s="9">
        <v>36.44</v>
      </c>
      <c r="F46" s="9">
        <v>19.170000000000002</v>
      </c>
      <c r="G46" s="10">
        <v>56.25</v>
      </c>
      <c r="H46" s="15">
        <v>38.78</v>
      </c>
      <c r="I46" s="12" t="s">
        <v>13</v>
      </c>
      <c r="J46" s="14">
        <v>0</v>
      </c>
    </row>
    <row r="47" spans="1:10">
      <c r="A47" s="8" t="s">
        <v>107</v>
      </c>
      <c r="B47" s="8" t="s">
        <v>101</v>
      </c>
      <c r="C47" s="8" t="s">
        <v>108</v>
      </c>
      <c r="D47" s="9">
        <v>85.16</v>
      </c>
      <c r="E47" s="9">
        <v>41.19</v>
      </c>
      <c r="F47" s="9">
        <v>23.4</v>
      </c>
      <c r="G47" s="10">
        <v>52.16</v>
      </c>
      <c r="H47" s="15">
        <v>39.57</v>
      </c>
      <c r="I47" s="12" t="s">
        <v>23</v>
      </c>
      <c r="J47" s="14">
        <v>9.09</v>
      </c>
    </row>
    <row r="48" spans="1:10">
      <c r="A48" s="8" t="s">
        <v>109</v>
      </c>
      <c r="B48" s="8" t="s">
        <v>101</v>
      </c>
      <c r="C48" s="8" t="s">
        <v>110</v>
      </c>
      <c r="D48" s="9">
        <v>88.79</v>
      </c>
      <c r="E48" s="9">
        <v>35.33</v>
      </c>
      <c r="F48" s="9">
        <v>22.08</v>
      </c>
      <c r="G48" s="10">
        <v>47.29</v>
      </c>
      <c r="H48" s="15">
        <v>35.619999999999997</v>
      </c>
      <c r="I48" s="12" t="s">
        <v>13</v>
      </c>
      <c r="J48" s="14">
        <v>0</v>
      </c>
    </row>
    <row r="49" spans="1:10">
      <c r="A49" s="8" t="s">
        <v>111</v>
      </c>
      <c r="B49" s="8" t="s">
        <v>101</v>
      </c>
      <c r="C49" s="8" t="s">
        <v>112</v>
      </c>
      <c r="D49" s="9">
        <v>78.83</v>
      </c>
      <c r="E49" s="9">
        <v>48.48</v>
      </c>
      <c r="F49" s="9">
        <v>23.18</v>
      </c>
      <c r="G49" s="10">
        <v>47.98</v>
      </c>
      <c r="H49" s="15">
        <v>36.520000000000003</v>
      </c>
      <c r="I49" s="12" t="s">
        <v>13</v>
      </c>
      <c r="J49" s="14">
        <v>0</v>
      </c>
    </row>
    <row r="50" spans="1:10">
      <c r="A50" s="8" t="s">
        <v>113</v>
      </c>
      <c r="B50" s="8" t="s">
        <v>101</v>
      </c>
      <c r="C50" s="8" t="s">
        <v>114</v>
      </c>
      <c r="D50" s="9">
        <v>78.42</v>
      </c>
      <c r="E50" s="9">
        <v>46.77</v>
      </c>
      <c r="F50" s="9">
        <v>21.23</v>
      </c>
      <c r="G50" s="10">
        <v>49.08</v>
      </c>
      <c r="H50" s="15">
        <v>36.25</v>
      </c>
      <c r="I50" s="12" t="s">
        <v>13</v>
      </c>
      <c r="J50" s="14">
        <v>0</v>
      </c>
    </row>
    <row r="51" spans="1:10">
      <c r="A51" s="8" t="s">
        <v>115</v>
      </c>
      <c r="B51" s="8" t="s">
        <v>101</v>
      </c>
      <c r="C51" s="8" t="s">
        <v>116</v>
      </c>
      <c r="D51" s="9">
        <v>69.11</v>
      </c>
      <c r="E51" s="9">
        <v>53.95</v>
      </c>
      <c r="F51" s="9">
        <v>25.83</v>
      </c>
      <c r="G51" s="10">
        <v>45.45</v>
      </c>
      <c r="H51" s="15">
        <v>38.799999999999997</v>
      </c>
      <c r="I51" s="12" t="s">
        <v>23</v>
      </c>
      <c r="J51" s="14">
        <f>(1/8)*100</f>
        <v>12.5</v>
      </c>
    </row>
    <row r="52" spans="1:10">
      <c r="A52" s="8" t="s">
        <v>117</v>
      </c>
      <c r="B52" s="8" t="s">
        <v>101</v>
      </c>
      <c r="C52" s="8" t="s">
        <v>118</v>
      </c>
      <c r="D52" s="9">
        <v>94.57</v>
      </c>
      <c r="E52" s="9">
        <v>39.67</v>
      </c>
      <c r="F52" s="9">
        <v>16.489999999999998</v>
      </c>
      <c r="G52" s="10">
        <v>46.01</v>
      </c>
      <c r="H52" s="15">
        <v>40.39</v>
      </c>
      <c r="I52" s="12" t="s">
        <v>13</v>
      </c>
      <c r="J52" s="14">
        <v>0</v>
      </c>
    </row>
    <row r="53" spans="1:10">
      <c r="A53" s="8" t="s">
        <v>119</v>
      </c>
      <c r="B53" s="8" t="s">
        <v>101</v>
      </c>
      <c r="C53" s="8" t="s">
        <v>120</v>
      </c>
      <c r="D53" s="9">
        <v>92.65</v>
      </c>
      <c r="E53" s="9">
        <v>38.46</v>
      </c>
      <c r="F53" s="9">
        <v>17.61</v>
      </c>
      <c r="G53" s="10">
        <v>50</v>
      </c>
      <c r="H53" s="15">
        <v>44.27</v>
      </c>
      <c r="I53" s="12" t="s">
        <v>13</v>
      </c>
      <c r="J53" s="14">
        <v>0</v>
      </c>
    </row>
    <row r="54" spans="1:10">
      <c r="A54" s="8" t="s">
        <v>121</v>
      </c>
      <c r="B54" s="8" t="s">
        <v>101</v>
      </c>
      <c r="C54" s="8" t="s">
        <v>122</v>
      </c>
      <c r="D54" s="9">
        <v>95.79</v>
      </c>
      <c r="E54" s="9">
        <v>34.6</v>
      </c>
      <c r="F54" s="9">
        <v>10.14</v>
      </c>
      <c r="G54" s="10">
        <v>46.08</v>
      </c>
      <c r="H54" s="15">
        <v>43.11</v>
      </c>
      <c r="I54" s="12" t="s">
        <v>13</v>
      </c>
      <c r="J54" s="14">
        <v>0</v>
      </c>
    </row>
    <row r="55" spans="1:10">
      <c r="A55" s="8" t="s">
        <v>123</v>
      </c>
      <c r="B55" s="8" t="s">
        <v>124</v>
      </c>
      <c r="C55" s="8" t="s">
        <v>125</v>
      </c>
      <c r="D55" s="9">
        <v>19.93</v>
      </c>
      <c r="E55" s="9">
        <v>39.229999999999997</v>
      </c>
      <c r="F55" s="9">
        <v>23.49</v>
      </c>
      <c r="G55" s="10">
        <v>51.5</v>
      </c>
      <c r="H55" s="15">
        <v>48.33</v>
      </c>
      <c r="I55" s="12" t="s">
        <v>23</v>
      </c>
      <c r="J55" s="14">
        <f>(1/12)*100</f>
        <v>8.3333333333333321</v>
      </c>
    </row>
    <row r="56" spans="1:10">
      <c r="A56" s="8" t="s">
        <v>126</v>
      </c>
      <c r="B56" s="8" t="s">
        <v>124</v>
      </c>
      <c r="C56" s="8" t="s">
        <v>124</v>
      </c>
      <c r="D56" s="9">
        <v>21.59</v>
      </c>
      <c r="E56" s="9">
        <v>56.71</v>
      </c>
      <c r="F56" s="9">
        <v>23.49</v>
      </c>
      <c r="G56" s="10">
        <v>52.29</v>
      </c>
      <c r="H56" s="15">
        <v>45</v>
      </c>
      <c r="I56" s="12" t="s">
        <v>23</v>
      </c>
      <c r="J56" s="14">
        <v>8.33</v>
      </c>
    </row>
    <row r="57" spans="1:10">
      <c r="A57" s="8" t="s">
        <v>127</v>
      </c>
      <c r="B57" s="8" t="s">
        <v>124</v>
      </c>
      <c r="C57" s="8" t="s">
        <v>128</v>
      </c>
      <c r="D57" s="9">
        <v>12.11</v>
      </c>
      <c r="E57" s="9">
        <v>35.43</v>
      </c>
      <c r="F57" s="9">
        <v>16.2</v>
      </c>
      <c r="G57" s="10">
        <v>52.61</v>
      </c>
      <c r="H57" s="15">
        <v>45.44</v>
      </c>
      <c r="I57" s="12" t="s">
        <v>13</v>
      </c>
      <c r="J57" s="14">
        <v>0</v>
      </c>
    </row>
    <row r="58" spans="1:10">
      <c r="A58" s="8" t="s">
        <v>129</v>
      </c>
      <c r="B58" s="8" t="s">
        <v>124</v>
      </c>
      <c r="C58" s="8" t="s">
        <v>130</v>
      </c>
      <c r="D58" s="9">
        <v>12.37</v>
      </c>
      <c r="E58" s="9">
        <v>44.73</v>
      </c>
      <c r="F58" s="9">
        <v>13.71</v>
      </c>
      <c r="G58" s="10">
        <v>51.81</v>
      </c>
      <c r="H58" s="15">
        <v>46.3</v>
      </c>
      <c r="I58" s="12" t="s">
        <v>13</v>
      </c>
      <c r="J58" s="14">
        <v>0</v>
      </c>
    </row>
    <row r="59" spans="1:10">
      <c r="A59" s="8" t="s">
        <v>131</v>
      </c>
      <c r="B59" s="8" t="s">
        <v>124</v>
      </c>
      <c r="C59" s="8" t="s">
        <v>132</v>
      </c>
      <c r="D59" s="9">
        <v>13.44</v>
      </c>
      <c r="E59" s="9">
        <v>44.24</v>
      </c>
      <c r="F59" s="9">
        <v>13.7</v>
      </c>
      <c r="G59" s="10">
        <v>51.04</v>
      </c>
      <c r="H59" s="15">
        <v>41.74</v>
      </c>
      <c r="I59" s="12" t="s">
        <v>13</v>
      </c>
      <c r="J59" s="14">
        <v>0</v>
      </c>
    </row>
    <row r="60" spans="1:10">
      <c r="A60" s="8" t="s">
        <v>133</v>
      </c>
      <c r="B60" s="8" t="s">
        <v>124</v>
      </c>
      <c r="C60" s="8" t="s">
        <v>134</v>
      </c>
      <c r="D60" s="9">
        <v>9.17</v>
      </c>
      <c r="E60" s="9">
        <v>40.18</v>
      </c>
      <c r="F60" s="9">
        <v>14.61</v>
      </c>
      <c r="G60" s="10">
        <v>51.48</v>
      </c>
      <c r="H60" s="15">
        <v>40.200000000000003</v>
      </c>
      <c r="I60" s="12" t="s">
        <v>13</v>
      </c>
      <c r="J60" s="14">
        <v>0</v>
      </c>
    </row>
    <row r="61" spans="1:10">
      <c r="A61" s="8" t="s">
        <v>135</v>
      </c>
      <c r="B61" s="8" t="s">
        <v>124</v>
      </c>
      <c r="C61" s="8" t="s">
        <v>136</v>
      </c>
      <c r="D61" s="9">
        <v>25.18</v>
      </c>
      <c r="E61" s="9">
        <v>39.65</v>
      </c>
      <c r="F61" s="9">
        <v>14.14</v>
      </c>
      <c r="G61" s="10">
        <v>50.16</v>
      </c>
      <c r="H61" s="15">
        <v>46.99</v>
      </c>
      <c r="I61" s="12" t="s">
        <v>13</v>
      </c>
      <c r="J61" s="14">
        <v>0</v>
      </c>
    </row>
    <row r="62" spans="1:10">
      <c r="A62" s="8" t="s">
        <v>137</v>
      </c>
      <c r="B62" s="8" t="s">
        <v>124</v>
      </c>
      <c r="C62" s="8" t="s">
        <v>138</v>
      </c>
      <c r="D62" s="9">
        <v>14.13</v>
      </c>
      <c r="E62" s="9">
        <v>45.58</v>
      </c>
      <c r="F62" s="9">
        <v>22.08</v>
      </c>
      <c r="G62" s="10">
        <v>50.49</v>
      </c>
      <c r="H62" s="15">
        <v>41.82</v>
      </c>
      <c r="I62" s="12" t="s">
        <v>23</v>
      </c>
      <c r="J62" s="14">
        <f>(1/8)*100</f>
        <v>12.5</v>
      </c>
    </row>
    <row r="63" spans="1:10">
      <c r="A63" s="8" t="s">
        <v>139</v>
      </c>
      <c r="B63" s="8" t="s">
        <v>124</v>
      </c>
      <c r="C63" s="8" t="s">
        <v>140</v>
      </c>
      <c r="D63" s="9">
        <v>10.7</v>
      </c>
      <c r="E63" s="9">
        <v>39.369999999999997</v>
      </c>
      <c r="F63" s="9">
        <v>19.309999999999999</v>
      </c>
      <c r="G63" s="10">
        <v>50.23</v>
      </c>
      <c r="H63" s="15">
        <v>36.07</v>
      </c>
      <c r="I63" s="12" t="s">
        <v>13</v>
      </c>
      <c r="J63" s="14">
        <v>0</v>
      </c>
    </row>
    <row r="64" spans="1:10" ht="18.75" customHeight="1">
      <c r="A64" s="8" t="s">
        <v>141</v>
      </c>
      <c r="B64" s="8" t="s">
        <v>124</v>
      </c>
      <c r="C64" s="8" t="s">
        <v>142</v>
      </c>
      <c r="D64" s="9">
        <v>13.64</v>
      </c>
      <c r="E64" s="9">
        <v>37.15</v>
      </c>
      <c r="F64" s="9">
        <v>10.69</v>
      </c>
      <c r="G64" s="10">
        <v>50.79</v>
      </c>
      <c r="H64" s="15">
        <v>45.76</v>
      </c>
      <c r="I64" s="12" t="s">
        <v>13</v>
      </c>
      <c r="J64" s="14">
        <v>0</v>
      </c>
    </row>
    <row r="65" spans="1:10">
      <c r="A65" s="8" t="s">
        <v>143</v>
      </c>
      <c r="B65" s="8" t="s">
        <v>124</v>
      </c>
      <c r="C65" s="8" t="s">
        <v>144</v>
      </c>
      <c r="D65" s="9">
        <v>13.86</v>
      </c>
      <c r="E65" s="9">
        <v>45.45</v>
      </c>
      <c r="F65" s="9">
        <v>13.24</v>
      </c>
      <c r="G65" s="10">
        <v>50.98</v>
      </c>
      <c r="H65" s="15">
        <v>43.83</v>
      </c>
      <c r="I65" s="12" t="s">
        <v>13</v>
      </c>
      <c r="J65" s="14">
        <v>0</v>
      </c>
    </row>
    <row r="66" spans="1:10">
      <c r="A66" s="8" t="s">
        <v>145</v>
      </c>
      <c r="B66" s="8" t="s">
        <v>124</v>
      </c>
      <c r="C66" s="8" t="s">
        <v>146</v>
      </c>
      <c r="D66" s="9">
        <v>16.47</v>
      </c>
      <c r="E66" s="9">
        <v>40.68</v>
      </c>
      <c r="F66" s="9">
        <v>12.64</v>
      </c>
      <c r="G66" s="16">
        <v>51.09</v>
      </c>
      <c r="H66" s="17">
        <v>46.94</v>
      </c>
      <c r="I66" s="12" t="s">
        <v>13</v>
      </c>
      <c r="J66" s="14">
        <v>0</v>
      </c>
    </row>
    <row r="67" spans="1:10">
      <c r="A67" s="8" t="s">
        <v>147</v>
      </c>
      <c r="B67" s="8" t="s">
        <v>124</v>
      </c>
      <c r="C67" s="8" t="s">
        <v>148</v>
      </c>
      <c r="D67" s="9">
        <v>9.94</v>
      </c>
      <c r="E67" s="9">
        <v>47.44</v>
      </c>
      <c r="F67" s="9">
        <v>13.7</v>
      </c>
      <c r="G67" s="10">
        <v>50.95</v>
      </c>
      <c r="H67" s="15">
        <v>41.75</v>
      </c>
      <c r="I67" s="12" t="s">
        <v>13</v>
      </c>
      <c r="J67" s="14">
        <v>0</v>
      </c>
    </row>
    <row r="68" spans="1:10">
      <c r="A68" s="8" t="s">
        <v>149</v>
      </c>
      <c r="B68" s="8" t="s">
        <v>150</v>
      </c>
      <c r="C68" s="8" t="s">
        <v>151</v>
      </c>
      <c r="D68" s="9">
        <v>95.49</v>
      </c>
      <c r="E68" s="9">
        <v>39.03</v>
      </c>
      <c r="F68" s="9">
        <v>15.9</v>
      </c>
      <c r="G68" s="10">
        <v>51.2</v>
      </c>
      <c r="H68" s="15">
        <v>41.32</v>
      </c>
      <c r="I68" s="12" t="s">
        <v>23</v>
      </c>
      <c r="J68" s="14">
        <f>(1/7)*100</f>
        <v>14.285714285714285</v>
      </c>
    </row>
    <row r="69" spans="1:10">
      <c r="A69" s="8" t="s">
        <v>152</v>
      </c>
      <c r="B69" s="8" t="s">
        <v>150</v>
      </c>
      <c r="C69" s="8" t="s">
        <v>153</v>
      </c>
      <c r="D69" s="9">
        <v>86.96</v>
      </c>
      <c r="E69" s="9">
        <v>49.19</v>
      </c>
      <c r="F69" s="9">
        <v>18.760000000000002</v>
      </c>
      <c r="G69" s="10">
        <v>50.66</v>
      </c>
      <c r="H69" s="15">
        <v>41.62</v>
      </c>
      <c r="I69" s="12" t="s">
        <v>23</v>
      </c>
      <c r="J69" s="14">
        <f>(1/9)*100</f>
        <v>11.111111111111111</v>
      </c>
    </row>
    <row r="70" spans="1:10">
      <c r="A70" s="8" t="s">
        <v>154</v>
      </c>
      <c r="B70" s="8" t="s">
        <v>150</v>
      </c>
      <c r="C70" s="8" t="s">
        <v>155</v>
      </c>
      <c r="D70" s="9">
        <v>89.48</v>
      </c>
      <c r="E70" s="9">
        <v>46.45</v>
      </c>
      <c r="F70" s="9">
        <v>23.19</v>
      </c>
      <c r="G70" s="10">
        <v>50.16</v>
      </c>
      <c r="H70" s="15">
        <v>42.12</v>
      </c>
      <c r="I70" s="12" t="s">
        <v>13</v>
      </c>
      <c r="J70" s="14">
        <v>0</v>
      </c>
    </row>
    <row r="71" spans="1:10">
      <c r="A71" s="8" t="s">
        <v>156</v>
      </c>
      <c r="B71" s="8" t="s">
        <v>150</v>
      </c>
      <c r="C71" s="8" t="s">
        <v>157</v>
      </c>
      <c r="D71" s="9">
        <v>98.57</v>
      </c>
      <c r="E71" s="9">
        <v>42.41</v>
      </c>
      <c r="F71" s="9">
        <v>8.82</v>
      </c>
      <c r="G71" s="10">
        <v>49.65</v>
      </c>
      <c r="H71" s="15">
        <v>41.38</v>
      </c>
      <c r="I71" s="12" t="s">
        <v>13</v>
      </c>
      <c r="J71" s="14">
        <v>0</v>
      </c>
    </row>
    <row r="72" spans="1:10">
      <c r="A72" s="8" t="s">
        <v>158</v>
      </c>
      <c r="B72" s="8" t="s">
        <v>150</v>
      </c>
      <c r="C72" s="8" t="s">
        <v>159</v>
      </c>
      <c r="D72" s="9">
        <v>91.85</v>
      </c>
      <c r="E72" s="9">
        <v>50.3</v>
      </c>
      <c r="F72" s="9">
        <v>28.31</v>
      </c>
      <c r="G72" s="10">
        <v>51.02</v>
      </c>
      <c r="H72" s="15">
        <v>45.32</v>
      </c>
      <c r="I72" s="12" t="s">
        <v>13</v>
      </c>
      <c r="J72" s="14">
        <v>0</v>
      </c>
    </row>
    <row r="73" spans="1:10">
      <c r="A73" s="8" t="s">
        <v>160</v>
      </c>
      <c r="B73" s="8" t="s">
        <v>150</v>
      </c>
      <c r="C73" s="8" t="s">
        <v>161</v>
      </c>
      <c r="D73" s="9">
        <v>97.55</v>
      </c>
      <c r="E73" s="9">
        <v>40.71</v>
      </c>
      <c r="F73" s="9">
        <v>12.69</v>
      </c>
      <c r="G73" s="10">
        <v>50.73</v>
      </c>
      <c r="H73" s="15">
        <v>39.340000000000003</v>
      </c>
      <c r="I73" s="12" t="s">
        <v>13</v>
      </c>
      <c r="J73" s="14">
        <v>0</v>
      </c>
    </row>
    <row r="74" spans="1:10">
      <c r="A74" s="8" t="s">
        <v>162</v>
      </c>
      <c r="B74" s="8" t="s">
        <v>150</v>
      </c>
      <c r="C74" s="8" t="s">
        <v>150</v>
      </c>
      <c r="D74" s="9">
        <v>67.099999999999994</v>
      </c>
      <c r="E74" s="9">
        <v>59.16</v>
      </c>
      <c r="F74" s="9">
        <v>42.29</v>
      </c>
      <c r="G74" s="10">
        <v>52</v>
      </c>
      <c r="H74" s="15">
        <v>47.66</v>
      </c>
      <c r="I74" s="12" t="s">
        <v>13</v>
      </c>
      <c r="J74" s="14">
        <v>0</v>
      </c>
    </row>
    <row r="75" spans="1:10">
      <c r="A75" s="8" t="s">
        <v>163</v>
      </c>
      <c r="B75" s="8" t="s">
        <v>150</v>
      </c>
      <c r="C75" s="8" t="s">
        <v>164</v>
      </c>
      <c r="D75" s="9">
        <v>95.17</v>
      </c>
      <c r="E75" s="9">
        <v>51.99</v>
      </c>
      <c r="F75" s="9">
        <v>18.8</v>
      </c>
      <c r="G75" s="10">
        <v>49.6</v>
      </c>
      <c r="H75" s="15">
        <v>44.61</v>
      </c>
      <c r="I75" s="12" t="s">
        <v>23</v>
      </c>
      <c r="J75" s="14">
        <f>(1/10)*100</f>
        <v>10</v>
      </c>
    </row>
    <row r="76" spans="1:10">
      <c r="A76" s="8" t="s">
        <v>165</v>
      </c>
      <c r="B76" s="8" t="s">
        <v>150</v>
      </c>
      <c r="C76" s="8" t="s">
        <v>166</v>
      </c>
      <c r="D76" s="9">
        <v>77.94</v>
      </c>
      <c r="E76" s="9">
        <v>46.86</v>
      </c>
      <c r="F76" s="9">
        <v>26.05</v>
      </c>
      <c r="G76" s="10">
        <v>48.37</v>
      </c>
      <c r="H76" s="15">
        <v>41.89</v>
      </c>
      <c r="I76" s="12" t="s">
        <v>23</v>
      </c>
      <c r="J76" s="14">
        <f>(2/12)*100</f>
        <v>16.666666666666664</v>
      </c>
    </row>
    <row r="77" spans="1:10">
      <c r="A77" s="8" t="s">
        <v>167</v>
      </c>
      <c r="B77" s="8" t="s">
        <v>150</v>
      </c>
      <c r="C77" s="8" t="s">
        <v>168</v>
      </c>
      <c r="D77" s="9">
        <v>93.67</v>
      </c>
      <c r="E77" s="9">
        <v>38.880000000000003</v>
      </c>
      <c r="F77" s="9">
        <v>11.98</v>
      </c>
      <c r="G77" s="10">
        <v>47.97</v>
      </c>
      <c r="H77" s="15">
        <v>37.79</v>
      </c>
      <c r="I77" s="12" t="s">
        <v>13</v>
      </c>
      <c r="J77" s="14">
        <v>0</v>
      </c>
    </row>
    <row r="78" spans="1:10">
      <c r="A78" s="8" t="s">
        <v>169</v>
      </c>
      <c r="B78" s="8" t="s">
        <v>150</v>
      </c>
      <c r="C78" s="8" t="s">
        <v>170</v>
      </c>
      <c r="D78" s="9">
        <v>95.12</v>
      </c>
      <c r="E78" s="9">
        <v>35.94</v>
      </c>
      <c r="F78" s="9">
        <v>16.93</v>
      </c>
      <c r="G78" s="10">
        <v>50.44</v>
      </c>
      <c r="H78" s="15">
        <v>40.869999999999997</v>
      </c>
      <c r="I78" s="12" t="s">
        <v>13</v>
      </c>
      <c r="J78" s="14">
        <v>0</v>
      </c>
    </row>
    <row r="79" spans="1:10">
      <c r="A79" s="8" t="s">
        <v>171</v>
      </c>
      <c r="B79" s="8" t="s">
        <v>150</v>
      </c>
      <c r="C79" s="8" t="s">
        <v>172</v>
      </c>
      <c r="D79" s="9">
        <v>88.18</v>
      </c>
      <c r="E79" s="9">
        <v>45.51</v>
      </c>
      <c r="F79" s="9">
        <v>16.559999999999999</v>
      </c>
      <c r="G79" s="10">
        <v>50.51</v>
      </c>
      <c r="H79" s="15">
        <v>42.19</v>
      </c>
      <c r="I79" s="12" t="s">
        <v>23</v>
      </c>
      <c r="J79" s="13">
        <f>(1/8)*100</f>
        <v>12.5</v>
      </c>
    </row>
    <row r="80" spans="1:10">
      <c r="A80" s="8" t="s">
        <v>173</v>
      </c>
      <c r="B80" s="8" t="s">
        <v>150</v>
      </c>
      <c r="C80" s="8" t="s">
        <v>174</v>
      </c>
      <c r="D80" s="9">
        <v>84.71</v>
      </c>
      <c r="E80" s="9">
        <v>51.17</v>
      </c>
      <c r="F80" s="9">
        <v>30.1</v>
      </c>
      <c r="G80" s="10">
        <v>49.88</v>
      </c>
      <c r="H80" s="15">
        <v>45.3</v>
      </c>
      <c r="I80" s="12" t="s">
        <v>13</v>
      </c>
      <c r="J80" s="14">
        <v>0</v>
      </c>
    </row>
    <row r="81" spans="1:10">
      <c r="A81" s="8" t="s">
        <v>175</v>
      </c>
      <c r="B81" s="8" t="s">
        <v>176</v>
      </c>
      <c r="C81" s="8" t="s">
        <v>177</v>
      </c>
      <c r="D81" s="9">
        <v>93.73</v>
      </c>
      <c r="E81" s="9">
        <v>39.07</v>
      </c>
      <c r="F81" s="9">
        <v>19.18</v>
      </c>
      <c r="G81" s="10">
        <v>50.23</v>
      </c>
      <c r="H81" s="15">
        <v>38.58</v>
      </c>
      <c r="I81" s="12" t="s">
        <v>13</v>
      </c>
      <c r="J81" s="14">
        <v>0</v>
      </c>
    </row>
    <row r="82" spans="1:10">
      <c r="A82" s="8" t="s">
        <v>178</v>
      </c>
      <c r="B82" s="8" t="s">
        <v>176</v>
      </c>
      <c r="C82" s="8" t="s">
        <v>179</v>
      </c>
      <c r="D82" s="9">
        <v>92.31</v>
      </c>
      <c r="E82" s="9">
        <v>39.840000000000003</v>
      </c>
      <c r="F82" s="9">
        <v>11.77</v>
      </c>
      <c r="G82" s="10">
        <v>48.96</v>
      </c>
      <c r="H82" s="15">
        <v>43.93</v>
      </c>
      <c r="I82" s="12" t="s">
        <v>13</v>
      </c>
      <c r="J82" s="14">
        <v>0</v>
      </c>
    </row>
    <row r="83" spans="1:10">
      <c r="A83" s="8" t="s">
        <v>180</v>
      </c>
      <c r="B83" s="8" t="s">
        <v>176</v>
      </c>
      <c r="C83" s="8" t="s">
        <v>181</v>
      </c>
      <c r="D83" s="9">
        <v>63.99</v>
      </c>
      <c r="E83" s="9">
        <v>44.51</v>
      </c>
      <c r="F83" s="9">
        <v>24.08</v>
      </c>
      <c r="G83" s="10">
        <v>35.53</v>
      </c>
      <c r="H83" s="15">
        <v>34.840000000000003</v>
      </c>
      <c r="I83" s="12" t="s">
        <v>13</v>
      </c>
      <c r="J83" s="14">
        <v>0</v>
      </c>
    </row>
    <row r="84" spans="1:10">
      <c r="A84" s="8" t="s">
        <v>182</v>
      </c>
      <c r="B84" s="8" t="s">
        <v>176</v>
      </c>
      <c r="C84" s="8" t="s">
        <v>183</v>
      </c>
      <c r="D84" s="9">
        <v>89.92</v>
      </c>
      <c r="E84" s="9">
        <v>36.72</v>
      </c>
      <c r="F84" s="9">
        <v>14.65</v>
      </c>
      <c r="G84" s="10">
        <v>47.08</v>
      </c>
      <c r="H84" s="15">
        <v>42.46</v>
      </c>
      <c r="I84" s="12" t="s">
        <v>13</v>
      </c>
      <c r="J84" s="14">
        <v>0</v>
      </c>
    </row>
    <row r="85" spans="1:10">
      <c r="A85" s="8" t="s">
        <v>184</v>
      </c>
      <c r="B85" s="8" t="s">
        <v>176</v>
      </c>
      <c r="C85" s="8" t="s">
        <v>176</v>
      </c>
      <c r="D85" s="9">
        <v>82.8</v>
      </c>
      <c r="E85" s="9">
        <v>46.19</v>
      </c>
      <c r="F85" s="9">
        <v>20.99</v>
      </c>
      <c r="G85" s="10">
        <v>50.35</v>
      </c>
      <c r="H85" s="15">
        <v>44.29</v>
      </c>
      <c r="I85" s="12" t="s">
        <v>23</v>
      </c>
      <c r="J85" s="13">
        <f>(1/10)*100</f>
        <v>10</v>
      </c>
    </row>
    <row r="86" spans="1:10">
      <c r="A86" s="8" t="s">
        <v>185</v>
      </c>
      <c r="B86" s="8" t="s">
        <v>176</v>
      </c>
      <c r="C86" s="8" t="s">
        <v>186</v>
      </c>
      <c r="D86" s="9">
        <v>64.599999999999994</v>
      </c>
      <c r="E86" s="9">
        <v>48</v>
      </c>
      <c r="F86" s="9">
        <v>17.25</v>
      </c>
      <c r="G86" s="10">
        <v>48.12</v>
      </c>
      <c r="H86" s="15">
        <v>40.200000000000003</v>
      </c>
      <c r="I86" s="12" t="s">
        <v>18</v>
      </c>
      <c r="J86" s="13">
        <f>(1/9)*100</f>
        <v>11.111111111111111</v>
      </c>
    </row>
    <row r="87" spans="1:10">
      <c r="A87" s="8" t="s">
        <v>187</v>
      </c>
      <c r="B87" s="8" t="s">
        <v>176</v>
      </c>
      <c r="C87" s="8" t="s">
        <v>188</v>
      </c>
      <c r="D87" s="9">
        <v>82.45</v>
      </c>
      <c r="E87" s="9">
        <v>41.64</v>
      </c>
      <c r="F87" s="9">
        <v>20.36</v>
      </c>
      <c r="G87" s="10">
        <v>49.24</v>
      </c>
      <c r="H87" s="15">
        <v>38.950000000000003</v>
      </c>
      <c r="I87" s="12" t="s">
        <v>23</v>
      </c>
      <c r="J87" s="13">
        <f>(1/7)*100</f>
        <v>14.285714285714285</v>
      </c>
    </row>
    <row r="88" spans="1:10">
      <c r="A88" s="8" t="s">
        <v>189</v>
      </c>
      <c r="B88" s="8" t="s">
        <v>190</v>
      </c>
      <c r="C88" s="8" t="s">
        <v>191</v>
      </c>
      <c r="D88" s="9">
        <v>47.18</v>
      </c>
      <c r="E88" s="9">
        <v>44.73</v>
      </c>
      <c r="F88" s="9">
        <v>12.54</v>
      </c>
      <c r="G88" s="10">
        <v>49.8</v>
      </c>
      <c r="H88" s="15">
        <v>41.18</v>
      </c>
      <c r="I88" s="12" t="s">
        <v>13</v>
      </c>
      <c r="J88" s="14">
        <v>0</v>
      </c>
    </row>
    <row r="89" spans="1:10">
      <c r="A89" s="8" t="s">
        <v>192</v>
      </c>
      <c r="B89" s="8" t="s">
        <v>190</v>
      </c>
      <c r="C89" s="8" t="s">
        <v>193</v>
      </c>
      <c r="D89" s="9">
        <v>66.14</v>
      </c>
      <c r="E89" s="9">
        <v>35.840000000000003</v>
      </c>
      <c r="F89" s="9">
        <v>12.79</v>
      </c>
      <c r="G89" s="10">
        <v>48.07</v>
      </c>
      <c r="H89" s="15">
        <v>40.76</v>
      </c>
      <c r="I89" s="12" t="s">
        <v>18</v>
      </c>
      <c r="J89" s="13">
        <f>(2/10)*100</f>
        <v>20</v>
      </c>
    </row>
    <row r="90" spans="1:10">
      <c r="A90" s="8" t="s">
        <v>194</v>
      </c>
      <c r="B90" s="8" t="s">
        <v>190</v>
      </c>
      <c r="C90" s="8" t="s">
        <v>195</v>
      </c>
      <c r="D90" s="9">
        <v>53.82</v>
      </c>
      <c r="E90" s="9">
        <v>34.28</v>
      </c>
      <c r="F90" s="9">
        <v>6.23</v>
      </c>
      <c r="G90" s="10">
        <v>49.18</v>
      </c>
      <c r="H90" s="15">
        <v>41.86</v>
      </c>
      <c r="I90" s="12" t="s">
        <v>13</v>
      </c>
      <c r="J90" s="14">
        <v>0</v>
      </c>
    </row>
    <row r="91" spans="1:10">
      <c r="A91" s="8" t="s">
        <v>196</v>
      </c>
      <c r="B91" s="8" t="s">
        <v>190</v>
      </c>
      <c r="C91" s="8" t="s">
        <v>197</v>
      </c>
      <c r="D91" s="9">
        <v>73.489999999999995</v>
      </c>
      <c r="E91" s="9">
        <v>36.61</v>
      </c>
      <c r="F91" s="9">
        <v>13.66</v>
      </c>
      <c r="G91" s="10">
        <v>49.6</v>
      </c>
      <c r="H91" s="15">
        <v>38.049999999999997</v>
      </c>
      <c r="I91" s="12" t="s">
        <v>23</v>
      </c>
      <c r="J91" s="14">
        <v>20</v>
      </c>
    </row>
    <row r="92" spans="1:10">
      <c r="A92" s="8" t="s">
        <v>198</v>
      </c>
      <c r="B92" s="8" t="s">
        <v>199</v>
      </c>
      <c r="C92" s="8" t="s">
        <v>199</v>
      </c>
      <c r="D92" s="9">
        <v>48.33</v>
      </c>
      <c r="E92" s="9">
        <v>48.72</v>
      </c>
      <c r="F92" s="9">
        <v>26.69</v>
      </c>
      <c r="G92" s="10">
        <v>51.54</v>
      </c>
      <c r="H92" s="15">
        <v>44.31</v>
      </c>
      <c r="I92" s="12" t="s">
        <v>18</v>
      </c>
      <c r="J92" s="14">
        <v>20</v>
      </c>
    </row>
    <row r="93" spans="1:10">
      <c r="A93" s="8" t="s">
        <v>200</v>
      </c>
      <c r="B93" s="8" t="s">
        <v>190</v>
      </c>
      <c r="C93" s="8" t="s">
        <v>201</v>
      </c>
      <c r="D93" s="9">
        <v>62.82</v>
      </c>
      <c r="E93" s="9">
        <v>37.17</v>
      </c>
      <c r="F93" s="9">
        <v>13.25</v>
      </c>
      <c r="G93" s="10">
        <v>50.83</v>
      </c>
      <c r="H93" s="15">
        <v>43.69</v>
      </c>
      <c r="I93" s="12" t="s">
        <v>13</v>
      </c>
      <c r="J93" s="14">
        <v>0</v>
      </c>
    </row>
    <row r="94" spans="1:10">
      <c r="A94" s="8" t="s">
        <v>202</v>
      </c>
      <c r="B94" s="8" t="s">
        <v>190</v>
      </c>
      <c r="C94" s="8" t="s">
        <v>203</v>
      </c>
      <c r="D94" s="9">
        <v>36.65</v>
      </c>
      <c r="E94" s="9">
        <v>46.81</v>
      </c>
      <c r="F94" s="9">
        <v>27.52</v>
      </c>
      <c r="G94" s="10">
        <v>50.93</v>
      </c>
      <c r="H94" s="15">
        <v>43.02</v>
      </c>
      <c r="I94" s="12" t="s">
        <v>18</v>
      </c>
      <c r="J94" s="14">
        <v>20</v>
      </c>
    </row>
    <row r="95" spans="1:10">
      <c r="A95" s="8" t="s">
        <v>204</v>
      </c>
      <c r="B95" s="8" t="s">
        <v>190</v>
      </c>
      <c r="C95" s="8" t="s">
        <v>205</v>
      </c>
      <c r="D95" s="9">
        <v>52.44</v>
      </c>
      <c r="E95" s="9">
        <v>31.52</v>
      </c>
      <c r="F95" s="9">
        <v>10.11</v>
      </c>
      <c r="G95" s="10">
        <v>42.48</v>
      </c>
      <c r="H95" s="15">
        <v>35.9</v>
      </c>
      <c r="I95" s="12" t="s">
        <v>23</v>
      </c>
      <c r="J95" s="13">
        <f>(1/8)*100</f>
        <v>12.5</v>
      </c>
    </row>
    <row r="96" spans="1:10">
      <c r="A96" s="8" t="s">
        <v>206</v>
      </c>
      <c r="B96" s="8" t="s">
        <v>190</v>
      </c>
      <c r="C96" s="8" t="s">
        <v>207</v>
      </c>
      <c r="D96" s="9">
        <v>71.3</v>
      </c>
      <c r="E96" s="9">
        <v>30.04</v>
      </c>
      <c r="F96" s="9">
        <v>9.42</v>
      </c>
      <c r="G96" s="10">
        <v>48.83</v>
      </c>
      <c r="H96" s="15">
        <v>37.75</v>
      </c>
      <c r="I96" s="12" t="s">
        <v>23</v>
      </c>
      <c r="J96" s="13">
        <f>(1/10)*100</f>
        <v>10</v>
      </c>
    </row>
    <row r="97" spans="1:10">
      <c r="A97" s="8" t="s">
        <v>208</v>
      </c>
      <c r="B97" s="8" t="s">
        <v>190</v>
      </c>
      <c r="C97" s="8" t="s">
        <v>209</v>
      </c>
      <c r="D97" s="9">
        <v>27.88</v>
      </c>
      <c r="E97" s="9">
        <v>34.68</v>
      </c>
      <c r="F97" s="9">
        <v>18.73</v>
      </c>
      <c r="G97" s="10">
        <v>50.45</v>
      </c>
      <c r="H97" s="15">
        <v>38.119999999999997</v>
      </c>
      <c r="I97" s="12" t="s">
        <v>18</v>
      </c>
      <c r="J97" s="14">
        <v>10</v>
      </c>
    </row>
    <row r="98" spans="1:10">
      <c r="A98" s="8" t="s">
        <v>210</v>
      </c>
      <c r="B98" s="8" t="s">
        <v>190</v>
      </c>
      <c r="C98" s="8" t="s">
        <v>211</v>
      </c>
      <c r="D98" s="9">
        <v>94.8</v>
      </c>
      <c r="E98" s="9">
        <v>33.979999999999997</v>
      </c>
      <c r="F98" s="9">
        <v>8.2799999999999994</v>
      </c>
      <c r="G98" s="10">
        <v>41.32</v>
      </c>
      <c r="H98" s="15">
        <v>41.94</v>
      </c>
      <c r="I98" s="12" t="s">
        <v>13</v>
      </c>
      <c r="J98" s="14">
        <v>0</v>
      </c>
    </row>
    <row r="99" spans="1:10">
      <c r="A99" s="8" t="s">
        <v>212</v>
      </c>
      <c r="B99" s="8" t="s">
        <v>213</v>
      </c>
      <c r="C99" s="8" t="s">
        <v>214</v>
      </c>
      <c r="D99" s="9">
        <v>18.3</v>
      </c>
      <c r="E99" s="9">
        <v>56.12</v>
      </c>
      <c r="F99" s="9">
        <v>32.159999999999997</v>
      </c>
      <c r="G99" s="10">
        <v>51.73</v>
      </c>
      <c r="H99" s="15">
        <v>48.89</v>
      </c>
      <c r="I99" s="12" t="s">
        <v>23</v>
      </c>
      <c r="J99" s="14">
        <v>20</v>
      </c>
    </row>
    <row r="100" spans="1:10">
      <c r="A100" s="8" t="s">
        <v>215</v>
      </c>
      <c r="B100" s="8" t="s">
        <v>213</v>
      </c>
      <c r="C100" s="8" t="s">
        <v>213</v>
      </c>
      <c r="D100" s="9">
        <v>24.21</v>
      </c>
      <c r="E100" s="9">
        <v>61.62</v>
      </c>
      <c r="F100" s="9">
        <v>36.83</v>
      </c>
      <c r="G100" s="10">
        <v>51.98</v>
      </c>
      <c r="H100" s="15">
        <v>46.79</v>
      </c>
      <c r="I100" s="12" t="s">
        <v>23</v>
      </c>
      <c r="J100" s="14">
        <v>10</v>
      </c>
    </row>
    <row r="101" spans="1:10">
      <c r="A101" s="8" t="s">
        <v>216</v>
      </c>
      <c r="B101" s="8" t="s">
        <v>213</v>
      </c>
      <c r="C101" s="8" t="s">
        <v>217</v>
      </c>
      <c r="D101" s="9">
        <v>30.11</v>
      </c>
      <c r="E101" s="9">
        <v>59.56</v>
      </c>
      <c r="F101" s="9">
        <v>32.630000000000003</v>
      </c>
      <c r="G101" s="10">
        <v>50.05</v>
      </c>
      <c r="H101" s="15">
        <v>45.2</v>
      </c>
      <c r="I101" s="12" t="s">
        <v>23</v>
      </c>
      <c r="J101" s="13">
        <f>(1/7)*100</f>
        <v>14.285714285714285</v>
      </c>
    </row>
    <row r="102" spans="1:10">
      <c r="A102" s="8" t="s">
        <v>218</v>
      </c>
      <c r="B102" s="8" t="s">
        <v>213</v>
      </c>
      <c r="C102" s="8" t="s">
        <v>219</v>
      </c>
      <c r="D102" s="9">
        <v>20.51</v>
      </c>
      <c r="E102" s="9">
        <v>64.41</v>
      </c>
      <c r="F102" s="9">
        <v>28.98</v>
      </c>
      <c r="G102" s="10">
        <v>48.8</v>
      </c>
      <c r="H102" s="15">
        <v>43.08</v>
      </c>
      <c r="I102" s="12" t="s">
        <v>18</v>
      </c>
      <c r="J102" s="13">
        <f>(1/7)*100</f>
        <v>14.285714285714285</v>
      </c>
    </row>
    <row r="103" spans="1:10">
      <c r="A103" s="8" t="s">
        <v>220</v>
      </c>
      <c r="B103" s="8" t="s">
        <v>213</v>
      </c>
      <c r="C103" s="8" t="s">
        <v>221</v>
      </c>
      <c r="D103" s="9">
        <v>23.44</v>
      </c>
      <c r="E103" s="9">
        <v>56.23</v>
      </c>
      <c r="F103" s="9">
        <v>29.22</v>
      </c>
      <c r="G103" s="10">
        <v>51.26</v>
      </c>
      <c r="H103" s="15">
        <v>47.97</v>
      </c>
      <c r="I103" s="12" t="s">
        <v>18</v>
      </c>
      <c r="J103" s="14">
        <v>10</v>
      </c>
    </row>
    <row r="104" spans="1:10">
      <c r="A104" s="8" t="s">
        <v>222</v>
      </c>
      <c r="B104" s="8" t="s">
        <v>223</v>
      </c>
      <c r="C104" s="8" t="s">
        <v>224</v>
      </c>
      <c r="D104" s="9">
        <v>44.52</v>
      </c>
      <c r="E104" s="9">
        <v>47.34</v>
      </c>
      <c r="F104" s="9">
        <v>29.25</v>
      </c>
      <c r="G104" s="10">
        <v>50.9</v>
      </c>
      <c r="H104" s="15">
        <v>43.15</v>
      </c>
      <c r="I104" s="12" t="s">
        <v>23</v>
      </c>
      <c r="J104" s="14">
        <v>10</v>
      </c>
    </row>
    <row r="105" spans="1:10">
      <c r="A105" s="8" t="s">
        <v>225</v>
      </c>
      <c r="B105" s="8" t="s">
        <v>223</v>
      </c>
      <c r="C105" s="8" t="s">
        <v>226</v>
      </c>
      <c r="D105" s="9">
        <v>46.84</v>
      </c>
      <c r="E105" s="9">
        <v>59.17</v>
      </c>
      <c r="F105" s="9">
        <v>31.1</v>
      </c>
      <c r="G105" s="10">
        <v>53.65</v>
      </c>
      <c r="H105" s="15">
        <v>49.1</v>
      </c>
      <c r="I105" s="12" t="s">
        <v>23</v>
      </c>
      <c r="J105" s="14">
        <v>10</v>
      </c>
    </row>
    <row r="106" spans="1:10">
      <c r="A106" s="8" t="s">
        <v>227</v>
      </c>
      <c r="B106" s="8" t="s">
        <v>223</v>
      </c>
      <c r="C106" s="8" t="s">
        <v>228</v>
      </c>
      <c r="D106" s="9">
        <v>31.9</v>
      </c>
      <c r="E106" s="9">
        <v>52.91</v>
      </c>
      <c r="F106" s="9">
        <v>26.25</v>
      </c>
      <c r="G106" s="10">
        <v>52.58</v>
      </c>
      <c r="H106" s="15">
        <v>47.44</v>
      </c>
      <c r="I106" s="12" t="s">
        <v>13</v>
      </c>
      <c r="J106" s="14">
        <v>0</v>
      </c>
    </row>
    <row r="107" spans="1:10">
      <c r="A107" s="8" t="s">
        <v>229</v>
      </c>
      <c r="B107" s="8" t="s">
        <v>223</v>
      </c>
      <c r="C107" s="8" t="s">
        <v>230</v>
      </c>
      <c r="D107" s="9">
        <v>45.32</v>
      </c>
      <c r="E107" s="9">
        <v>57.97</v>
      </c>
      <c r="F107" s="9">
        <v>34.57</v>
      </c>
      <c r="G107" s="10">
        <v>52.75</v>
      </c>
      <c r="H107" s="15">
        <v>49.57</v>
      </c>
      <c r="I107" s="12" t="s">
        <v>18</v>
      </c>
      <c r="J107" s="14">
        <v>20</v>
      </c>
    </row>
    <row r="108" spans="1:10">
      <c r="A108" s="8" t="s">
        <v>231</v>
      </c>
      <c r="B108" s="8" t="s">
        <v>223</v>
      </c>
      <c r="C108" s="8" t="s">
        <v>232</v>
      </c>
      <c r="D108" s="9">
        <v>27.3</v>
      </c>
      <c r="E108" s="9">
        <v>55.31</v>
      </c>
      <c r="F108" s="9">
        <v>28.83</v>
      </c>
      <c r="G108" s="10">
        <v>51.83</v>
      </c>
      <c r="H108" s="15">
        <v>47.39</v>
      </c>
      <c r="I108" s="12" t="s">
        <v>13</v>
      </c>
      <c r="J108" s="14">
        <v>0</v>
      </c>
    </row>
    <row r="109" spans="1:10">
      <c r="A109" s="8" t="s">
        <v>233</v>
      </c>
      <c r="B109" s="8" t="s">
        <v>223</v>
      </c>
      <c r="C109" s="8" t="s">
        <v>223</v>
      </c>
      <c r="D109" s="9">
        <v>58.2</v>
      </c>
      <c r="E109" s="9">
        <v>56.26</v>
      </c>
      <c r="F109" s="9">
        <v>22.12</v>
      </c>
      <c r="G109" s="10">
        <v>49.5</v>
      </c>
      <c r="H109" s="15">
        <v>46.54</v>
      </c>
      <c r="I109" s="12" t="s">
        <v>18</v>
      </c>
      <c r="J109" s="13">
        <f>(1/9)*100</f>
        <v>11.111111111111111</v>
      </c>
    </row>
    <row r="110" spans="1:10">
      <c r="A110" s="8" t="s">
        <v>234</v>
      </c>
      <c r="B110" s="8" t="s">
        <v>223</v>
      </c>
      <c r="C110" s="8" t="s">
        <v>235</v>
      </c>
      <c r="D110" s="9">
        <v>58.87</v>
      </c>
      <c r="E110" s="9">
        <v>44.51</v>
      </c>
      <c r="F110" s="9">
        <v>22.46</v>
      </c>
      <c r="G110" s="10">
        <v>48.98</v>
      </c>
      <c r="H110" s="15">
        <v>43</v>
      </c>
      <c r="I110" s="12" t="s">
        <v>13</v>
      </c>
      <c r="J110" s="14">
        <v>0</v>
      </c>
    </row>
    <row r="111" spans="1:10">
      <c r="A111" s="8" t="s">
        <v>236</v>
      </c>
      <c r="B111" s="8" t="s">
        <v>223</v>
      </c>
      <c r="C111" s="8" t="s">
        <v>237</v>
      </c>
      <c r="D111" s="9">
        <v>31.02</v>
      </c>
      <c r="E111" s="9">
        <v>51.57</v>
      </c>
      <c r="F111" s="9">
        <v>30.93</v>
      </c>
      <c r="G111" s="10">
        <v>53.36</v>
      </c>
      <c r="H111" s="15">
        <v>46.97</v>
      </c>
      <c r="I111" s="12" t="s">
        <v>18</v>
      </c>
      <c r="J111" s="13">
        <f>(3/10)*100</f>
        <v>30</v>
      </c>
    </row>
    <row r="112" spans="1:10">
      <c r="A112" s="8" t="s">
        <v>238</v>
      </c>
      <c r="B112" s="8" t="s">
        <v>223</v>
      </c>
      <c r="C112" s="8" t="s">
        <v>239</v>
      </c>
      <c r="D112" s="9">
        <v>30.53</v>
      </c>
      <c r="E112" s="9">
        <v>61.48</v>
      </c>
      <c r="F112" s="9">
        <v>28.29</v>
      </c>
      <c r="G112" s="10">
        <v>49.75</v>
      </c>
      <c r="H112" s="15">
        <v>48.49</v>
      </c>
      <c r="I112" s="12" t="s">
        <v>18</v>
      </c>
      <c r="J112" s="14">
        <v>20</v>
      </c>
    </row>
    <row r="113" spans="1:10">
      <c r="A113" s="8" t="s">
        <v>240</v>
      </c>
      <c r="B113" s="8" t="s">
        <v>241</v>
      </c>
      <c r="C113" s="8" t="s">
        <v>242</v>
      </c>
      <c r="D113" s="9">
        <v>13.85</v>
      </c>
      <c r="E113" s="9">
        <v>57.75</v>
      </c>
      <c r="F113" s="9">
        <v>23.1</v>
      </c>
      <c r="G113" s="10">
        <v>50.89</v>
      </c>
      <c r="H113" s="15">
        <v>47.38</v>
      </c>
      <c r="I113" s="12" t="s">
        <v>13</v>
      </c>
      <c r="J113" s="14">
        <v>0</v>
      </c>
    </row>
    <row r="114" spans="1:10">
      <c r="A114" s="8" t="s">
        <v>243</v>
      </c>
      <c r="B114" s="8" t="s">
        <v>241</v>
      </c>
      <c r="C114" s="8" t="s">
        <v>244</v>
      </c>
      <c r="D114" s="9">
        <v>12.53</v>
      </c>
      <c r="E114" s="9">
        <v>33.22</v>
      </c>
      <c r="F114" s="9">
        <v>11.69</v>
      </c>
      <c r="G114" s="10">
        <v>49.78</v>
      </c>
      <c r="H114" s="15">
        <v>41.1</v>
      </c>
      <c r="I114" s="12" t="s">
        <v>13</v>
      </c>
      <c r="J114" s="14">
        <v>0</v>
      </c>
    </row>
    <row r="115" spans="1:10">
      <c r="A115" s="8" t="s">
        <v>245</v>
      </c>
      <c r="B115" s="8" t="s">
        <v>241</v>
      </c>
      <c r="C115" s="8" t="s">
        <v>246</v>
      </c>
      <c r="D115" s="9">
        <v>12.14</v>
      </c>
      <c r="E115" s="9">
        <v>53.49</v>
      </c>
      <c r="F115" s="9">
        <v>24.22</v>
      </c>
      <c r="G115" s="10">
        <v>52.7</v>
      </c>
      <c r="H115" s="15">
        <v>46.22</v>
      </c>
      <c r="I115" s="12" t="s">
        <v>23</v>
      </c>
      <c r="J115" s="14">
        <v>20</v>
      </c>
    </row>
    <row r="116" spans="1:10">
      <c r="A116" s="8" t="s">
        <v>247</v>
      </c>
      <c r="B116" s="8" t="s">
        <v>241</v>
      </c>
      <c r="C116" s="8" t="s">
        <v>248</v>
      </c>
      <c r="D116" s="9">
        <v>14.52</v>
      </c>
      <c r="E116" s="9">
        <v>40.21</v>
      </c>
      <c r="F116" s="9">
        <v>11.31</v>
      </c>
      <c r="G116" s="10">
        <v>50.39</v>
      </c>
      <c r="H116" s="15">
        <v>40.340000000000003</v>
      </c>
      <c r="I116" s="12" t="s">
        <v>13</v>
      </c>
      <c r="J116" s="14">
        <v>0</v>
      </c>
    </row>
    <row r="117" spans="1:10">
      <c r="A117" s="8" t="s">
        <v>249</v>
      </c>
      <c r="B117" s="8" t="s">
        <v>241</v>
      </c>
      <c r="C117" s="8" t="s">
        <v>250</v>
      </c>
      <c r="D117" s="9">
        <v>2.87</v>
      </c>
      <c r="E117" s="9">
        <v>39.549999999999997</v>
      </c>
      <c r="F117" s="9">
        <v>6.71</v>
      </c>
      <c r="G117" s="10">
        <v>49.71</v>
      </c>
      <c r="H117" s="15">
        <v>41.38</v>
      </c>
      <c r="I117" s="12" t="s">
        <v>13</v>
      </c>
      <c r="J117" s="14">
        <v>0</v>
      </c>
    </row>
    <row r="118" spans="1:10">
      <c r="A118" s="8" t="s">
        <v>251</v>
      </c>
      <c r="B118" s="8" t="s">
        <v>241</v>
      </c>
      <c r="C118" s="8" t="s">
        <v>252</v>
      </c>
      <c r="D118" s="9">
        <v>10.88</v>
      </c>
      <c r="E118" s="9">
        <v>40.28</v>
      </c>
      <c r="F118" s="9">
        <v>12.56</v>
      </c>
      <c r="G118" s="10">
        <v>52.09</v>
      </c>
      <c r="H118" s="15">
        <v>44.3</v>
      </c>
      <c r="I118" s="12" t="s">
        <v>13</v>
      </c>
      <c r="J118" s="14">
        <v>0</v>
      </c>
    </row>
    <row r="119" spans="1:10">
      <c r="A119" s="8" t="s">
        <v>253</v>
      </c>
      <c r="B119" s="8" t="s">
        <v>241</v>
      </c>
      <c r="C119" s="8" t="s">
        <v>254</v>
      </c>
      <c r="D119" s="9">
        <v>12.81</v>
      </c>
      <c r="E119" s="9">
        <v>53.02</v>
      </c>
      <c r="F119" s="9">
        <v>23.81</v>
      </c>
      <c r="G119" s="10">
        <v>52.47</v>
      </c>
      <c r="H119" s="15">
        <v>46.75</v>
      </c>
      <c r="I119" s="12" t="s">
        <v>23</v>
      </c>
      <c r="J119" s="14">
        <v>10</v>
      </c>
    </row>
    <row r="120" spans="1:10">
      <c r="A120" s="8" t="s">
        <v>255</v>
      </c>
      <c r="B120" s="8" t="s">
        <v>241</v>
      </c>
      <c r="C120" s="8" t="s">
        <v>256</v>
      </c>
      <c r="D120" s="9">
        <v>13.11</v>
      </c>
      <c r="E120" s="9">
        <v>36.61</v>
      </c>
      <c r="F120" s="9">
        <v>11.57</v>
      </c>
      <c r="G120" s="10">
        <v>47.56</v>
      </c>
      <c r="H120" s="15">
        <v>42.65</v>
      </c>
      <c r="I120" s="12" t="s">
        <v>18</v>
      </c>
      <c r="J120" s="14">
        <v>10</v>
      </c>
    </row>
    <row r="121" spans="1:10">
      <c r="A121" s="8" t="s">
        <v>257</v>
      </c>
      <c r="B121" s="8" t="s">
        <v>241</v>
      </c>
      <c r="C121" s="8" t="s">
        <v>258</v>
      </c>
      <c r="D121" s="9">
        <v>10.49</v>
      </c>
      <c r="E121" s="9">
        <v>37.76</v>
      </c>
      <c r="F121" s="9">
        <v>11.19</v>
      </c>
      <c r="G121" s="10">
        <v>52.05</v>
      </c>
      <c r="H121" s="15">
        <v>45.96</v>
      </c>
      <c r="I121" s="12" t="s">
        <v>13</v>
      </c>
      <c r="J121" s="14">
        <v>0</v>
      </c>
    </row>
    <row r="122" spans="1:10">
      <c r="A122" s="8" t="s">
        <v>259</v>
      </c>
      <c r="B122" s="8" t="s">
        <v>241</v>
      </c>
      <c r="C122" s="8" t="s">
        <v>260</v>
      </c>
      <c r="D122" s="9">
        <v>12.89</v>
      </c>
      <c r="E122" s="9">
        <v>39.54</v>
      </c>
      <c r="F122" s="9">
        <v>8.74</v>
      </c>
      <c r="G122" s="10">
        <v>50.97</v>
      </c>
      <c r="H122" s="15">
        <v>43.27</v>
      </c>
      <c r="I122" s="12" t="s">
        <v>13</v>
      </c>
      <c r="J122" s="14">
        <v>0</v>
      </c>
    </row>
    <row r="123" spans="1:10">
      <c r="A123" s="8" t="s">
        <v>261</v>
      </c>
      <c r="B123" s="8" t="s">
        <v>241</v>
      </c>
      <c r="C123" s="8" t="s">
        <v>262</v>
      </c>
      <c r="D123" s="9">
        <v>14.03</v>
      </c>
      <c r="E123" s="9">
        <v>57.97</v>
      </c>
      <c r="F123" s="9">
        <v>34.159999999999997</v>
      </c>
      <c r="G123" s="10">
        <v>52.56</v>
      </c>
      <c r="H123" s="15">
        <v>48.39</v>
      </c>
      <c r="I123" s="12" t="s">
        <v>23</v>
      </c>
      <c r="J123" s="13">
        <f>(4/10)*100</f>
        <v>40</v>
      </c>
    </row>
    <row r="124" spans="1:10">
      <c r="A124" s="8" t="s">
        <v>263</v>
      </c>
      <c r="B124" s="8" t="s">
        <v>241</v>
      </c>
      <c r="C124" s="8" t="s">
        <v>264</v>
      </c>
      <c r="D124" s="9">
        <v>19.13</v>
      </c>
      <c r="E124" s="9">
        <v>48.91</v>
      </c>
      <c r="F124" s="9">
        <v>27.61</v>
      </c>
      <c r="G124" s="10">
        <v>50.41</v>
      </c>
      <c r="H124" s="15">
        <v>49.85</v>
      </c>
      <c r="I124" s="12" t="s">
        <v>23</v>
      </c>
      <c r="J124" s="14">
        <v>10</v>
      </c>
    </row>
    <row r="125" spans="1:10">
      <c r="A125" s="8" t="s">
        <v>265</v>
      </c>
      <c r="B125" s="8" t="s">
        <v>266</v>
      </c>
      <c r="C125" s="8" t="s">
        <v>267</v>
      </c>
      <c r="D125" s="9">
        <v>14.45</v>
      </c>
      <c r="E125" s="9">
        <v>58.28</v>
      </c>
      <c r="F125" s="9">
        <v>30.04</v>
      </c>
      <c r="G125" s="16">
        <v>52.83</v>
      </c>
      <c r="H125" s="17">
        <v>46.6</v>
      </c>
      <c r="I125" s="12" t="s">
        <v>268</v>
      </c>
      <c r="J125" s="14">
        <v>20</v>
      </c>
    </row>
    <row r="126" spans="1:10">
      <c r="A126" s="8" t="s">
        <v>269</v>
      </c>
      <c r="B126" s="8" t="s">
        <v>266</v>
      </c>
      <c r="C126" s="8" t="s">
        <v>270</v>
      </c>
      <c r="D126" s="9">
        <v>31.7</v>
      </c>
      <c r="E126" s="9">
        <v>46.92</v>
      </c>
      <c r="F126" s="9">
        <v>18.32</v>
      </c>
      <c r="G126" s="10">
        <v>52.46</v>
      </c>
      <c r="H126" s="15">
        <v>44.18</v>
      </c>
      <c r="I126" s="12" t="s">
        <v>18</v>
      </c>
      <c r="J126" s="13">
        <f>(2/7)*100</f>
        <v>28.571428571428569</v>
      </c>
    </row>
    <row r="127" spans="1:10">
      <c r="A127" s="8" t="s">
        <v>271</v>
      </c>
      <c r="B127" s="8" t="s">
        <v>266</v>
      </c>
      <c r="C127" s="8" t="s">
        <v>266</v>
      </c>
      <c r="D127" s="9">
        <v>18</v>
      </c>
      <c r="E127" s="9">
        <v>53.05</v>
      </c>
      <c r="F127" s="9">
        <v>18.170000000000002</v>
      </c>
      <c r="G127" s="10">
        <v>51.91</v>
      </c>
      <c r="H127" s="15">
        <v>46.41</v>
      </c>
      <c r="I127" s="12" t="s">
        <v>23</v>
      </c>
      <c r="J127" s="14">
        <v>10</v>
      </c>
    </row>
    <row r="128" spans="1:10">
      <c r="A128" s="8" t="s">
        <v>272</v>
      </c>
      <c r="B128" s="8" t="s">
        <v>273</v>
      </c>
      <c r="C128" s="8" t="s">
        <v>274</v>
      </c>
      <c r="D128" s="9">
        <v>25.24</v>
      </c>
      <c r="E128" s="9">
        <v>57.07</v>
      </c>
      <c r="F128" s="9">
        <v>29.69</v>
      </c>
      <c r="G128" s="10">
        <v>51.25</v>
      </c>
      <c r="H128" s="15">
        <v>45.96</v>
      </c>
      <c r="I128" s="12" t="s">
        <v>13</v>
      </c>
      <c r="J128" s="14">
        <v>0</v>
      </c>
    </row>
    <row r="129" spans="1:10">
      <c r="A129" s="8" t="s">
        <v>275</v>
      </c>
      <c r="B129" s="8" t="s">
        <v>273</v>
      </c>
      <c r="C129" s="8" t="s">
        <v>276</v>
      </c>
      <c r="D129" s="9">
        <v>49.57</v>
      </c>
      <c r="E129" s="9">
        <v>48.64</v>
      </c>
      <c r="F129" s="9">
        <v>19.600000000000001</v>
      </c>
      <c r="G129" s="10">
        <v>54.55</v>
      </c>
      <c r="H129" s="15">
        <v>41.8</v>
      </c>
      <c r="I129" s="12" t="s">
        <v>23</v>
      </c>
      <c r="J129" s="13">
        <f>(1/6)*100</f>
        <v>16.666666666666664</v>
      </c>
    </row>
    <row r="130" spans="1:10">
      <c r="A130" s="8" t="s">
        <v>277</v>
      </c>
      <c r="B130" s="8" t="s">
        <v>273</v>
      </c>
      <c r="C130" s="8" t="s">
        <v>278</v>
      </c>
      <c r="D130" s="9">
        <v>22.2</v>
      </c>
      <c r="E130" s="9">
        <v>57.18</v>
      </c>
      <c r="F130" s="9">
        <v>34.89</v>
      </c>
      <c r="G130" s="10">
        <v>50.74</v>
      </c>
      <c r="H130" s="15">
        <v>44.66</v>
      </c>
      <c r="I130" s="12" t="s">
        <v>18</v>
      </c>
      <c r="J130" s="14">
        <v>20</v>
      </c>
    </row>
    <row r="131" spans="1:10">
      <c r="A131" s="8" t="s">
        <v>279</v>
      </c>
      <c r="B131" s="8" t="s">
        <v>273</v>
      </c>
      <c r="C131" s="8" t="s">
        <v>280</v>
      </c>
      <c r="D131" s="9">
        <v>20.77</v>
      </c>
      <c r="E131" s="9">
        <v>51.84</v>
      </c>
      <c r="F131" s="9">
        <v>33.42</v>
      </c>
      <c r="G131" s="10">
        <v>50.08</v>
      </c>
      <c r="H131" s="15">
        <v>40.69</v>
      </c>
      <c r="I131" s="12" t="s">
        <v>13</v>
      </c>
      <c r="J131" s="14">
        <v>0</v>
      </c>
    </row>
    <row r="132" spans="1:10">
      <c r="A132" s="8" t="s">
        <v>281</v>
      </c>
      <c r="B132" s="8" t="s">
        <v>273</v>
      </c>
      <c r="C132" s="8" t="s">
        <v>282</v>
      </c>
      <c r="D132" s="9">
        <v>27.94</v>
      </c>
      <c r="E132" s="9">
        <v>58.38</v>
      </c>
      <c r="F132" s="9">
        <v>31.42</v>
      </c>
      <c r="G132" s="10">
        <v>51.31</v>
      </c>
      <c r="H132" s="15">
        <v>45.73</v>
      </c>
      <c r="I132" s="12" t="s">
        <v>18</v>
      </c>
      <c r="J132" s="14">
        <v>10</v>
      </c>
    </row>
    <row r="133" spans="1:10">
      <c r="A133" s="8" t="s">
        <v>283</v>
      </c>
      <c r="B133" s="8" t="s">
        <v>273</v>
      </c>
      <c r="C133" s="8" t="s">
        <v>284</v>
      </c>
      <c r="D133" s="9">
        <v>22.79</v>
      </c>
      <c r="E133" s="9">
        <v>57.94</v>
      </c>
      <c r="F133" s="9">
        <v>32.56</v>
      </c>
      <c r="G133" s="10">
        <v>50.71</v>
      </c>
      <c r="H133" s="15">
        <v>42.86</v>
      </c>
      <c r="I133" s="12" t="s">
        <v>23</v>
      </c>
      <c r="J133" s="14">
        <v>10</v>
      </c>
    </row>
    <row r="134" spans="1:10">
      <c r="A134" s="8" t="s">
        <v>285</v>
      </c>
      <c r="B134" s="8" t="s">
        <v>273</v>
      </c>
      <c r="C134" s="8" t="s">
        <v>286</v>
      </c>
      <c r="D134" s="9">
        <v>24.31</v>
      </c>
      <c r="E134" s="9">
        <v>60.46</v>
      </c>
      <c r="F134" s="9">
        <v>33.090000000000003</v>
      </c>
      <c r="G134" s="10">
        <v>51.45</v>
      </c>
      <c r="H134" s="15">
        <v>45.54</v>
      </c>
      <c r="I134" s="12" t="s">
        <v>23</v>
      </c>
      <c r="J134" s="14">
        <v>20</v>
      </c>
    </row>
    <row r="135" spans="1:10" ht="33.75" customHeight="1">
      <c r="A135" s="8" t="s">
        <v>287</v>
      </c>
      <c r="B135" s="8" t="s">
        <v>273</v>
      </c>
      <c r="C135" s="8" t="s">
        <v>273</v>
      </c>
      <c r="D135" s="9">
        <v>24.82</v>
      </c>
      <c r="E135" s="9">
        <v>64.459999999999994</v>
      </c>
      <c r="F135" s="9">
        <v>39.46</v>
      </c>
      <c r="G135" s="10">
        <v>52</v>
      </c>
      <c r="H135" s="15">
        <v>47.45</v>
      </c>
      <c r="I135" s="12" t="s">
        <v>23</v>
      </c>
      <c r="J135" s="13">
        <f>(1/20)*100</f>
        <v>5</v>
      </c>
    </row>
    <row r="136" spans="1:10">
      <c r="A136" s="8" t="s">
        <v>288</v>
      </c>
      <c r="B136" s="8" t="s">
        <v>273</v>
      </c>
      <c r="C136" s="8" t="s">
        <v>289</v>
      </c>
      <c r="D136" s="9">
        <v>44.72</v>
      </c>
      <c r="E136" s="9">
        <v>52.42</v>
      </c>
      <c r="F136" s="9">
        <v>20.89</v>
      </c>
      <c r="G136" s="10">
        <v>50.27</v>
      </c>
      <c r="H136" s="15">
        <v>47.96</v>
      </c>
      <c r="I136" s="12" t="s">
        <v>13</v>
      </c>
      <c r="J136" s="14">
        <v>0</v>
      </c>
    </row>
    <row r="137" spans="1:10">
      <c r="A137" s="8" t="s">
        <v>290</v>
      </c>
      <c r="B137" s="8" t="s">
        <v>273</v>
      </c>
      <c r="C137" s="8" t="s">
        <v>291</v>
      </c>
      <c r="D137" s="9">
        <v>30.72</v>
      </c>
      <c r="E137" s="9">
        <v>51.81</v>
      </c>
      <c r="F137" s="9">
        <v>33.479999999999997</v>
      </c>
      <c r="G137" s="10">
        <v>46.94</v>
      </c>
      <c r="H137" s="15">
        <v>43.59</v>
      </c>
      <c r="I137" s="12" t="s">
        <v>13</v>
      </c>
      <c r="J137" s="14">
        <v>0</v>
      </c>
    </row>
    <row r="138" spans="1:10">
      <c r="A138" s="8" t="s">
        <v>292</v>
      </c>
      <c r="B138" s="8" t="s">
        <v>293</v>
      </c>
      <c r="C138" s="8" t="s">
        <v>294</v>
      </c>
      <c r="D138" s="9">
        <v>24.9</v>
      </c>
      <c r="E138" s="9">
        <v>37.950000000000003</v>
      </c>
      <c r="F138" s="9">
        <v>21</v>
      </c>
      <c r="G138" s="10">
        <v>51.58</v>
      </c>
      <c r="H138" s="15">
        <v>41.23</v>
      </c>
      <c r="I138" s="12" t="s">
        <v>13</v>
      </c>
      <c r="J138" s="14">
        <v>0</v>
      </c>
    </row>
    <row r="139" spans="1:10">
      <c r="A139" s="8" t="s">
        <v>295</v>
      </c>
      <c r="B139" s="8" t="s">
        <v>293</v>
      </c>
      <c r="C139" s="8" t="s">
        <v>296</v>
      </c>
      <c r="D139" s="9">
        <v>57.09</v>
      </c>
      <c r="E139" s="9">
        <v>27.93</v>
      </c>
      <c r="F139" s="9">
        <v>29.52</v>
      </c>
      <c r="G139" s="10">
        <v>46.77</v>
      </c>
      <c r="H139" s="15">
        <v>46.02</v>
      </c>
      <c r="I139" s="12" t="s">
        <v>13</v>
      </c>
      <c r="J139" s="14">
        <v>0</v>
      </c>
    </row>
    <row r="140" spans="1:10">
      <c r="A140" s="8" t="s">
        <v>297</v>
      </c>
      <c r="B140" s="8" t="s">
        <v>293</v>
      </c>
      <c r="C140" s="8" t="s">
        <v>293</v>
      </c>
      <c r="D140" s="9">
        <v>38.94</v>
      </c>
      <c r="E140" s="9">
        <v>30.83</v>
      </c>
      <c r="F140" s="9">
        <v>14.58</v>
      </c>
      <c r="G140" s="10">
        <v>51.93</v>
      </c>
      <c r="H140" s="15">
        <v>49.87</v>
      </c>
      <c r="I140" s="12" t="s">
        <v>18</v>
      </c>
      <c r="J140" s="13">
        <f>(1/12)*100</f>
        <v>8.3333333333333321</v>
      </c>
    </row>
    <row r="141" spans="1:10">
      <c r="A141" s="8" t="s">
        <v>298</v>
      </c>
      <c r="B141" s="8" t="s">
        <v>293</v>
      </c>
      <c r="C141" s="8" t="s">
        <v>299</v>
      </c>
      <c r="D141" s="9">
        <v>24.28</v>
      </c>
      <c r="E141" s="9">
        <v>31.91</v>
      </c>
      <c r="F141" s="9">
        <v>20.190000000000001</v>
      </c>
      <c r="G141" s="10">
        <v>48.01</v>
      </c>
      <c r="H141" s="15">
        <v>42.03</v>
      </c>
      <c r="I141" s="12" t="s">
        <v>18</v>
      </c>
      <c r="J141" s="13">
        <f>(2/9)*100</f>
        <v>22.222222222222221</v>
      </c>
    </row>
    <row r="142" spans="1:10">
      <c r="A142" s="8" t="s">
        <v>300</v>
      </c>
      <c r="B142" s="8" t="s">
        <v>293</v>
      </c>
      <c r="C142" s="8" t="s">
        <v>301</v>
      </c>
      <c r="D142" s="9">
        <v>16.3</v>
      </c>
      <c r="E142" s="9">
        <v>46.41</v>
      </c>
      <c r="F142" s="9">
        <v>37.79</v>
      </c>
      <c r="G142" s="10">
        <v>52.57</v>
      </c>
      <c r="H142" s="15">
        <v>42.81</v>
      </c>
      <c r="I142" s="12" t="s">
        <v>23</v>
      </c>
      <c r="J142" s="13">
        <f>(1/14)*100</f>
        <v>7.1428571428571423</v>
      </c>
    </row>
    <row r="143" spans="1:10">
      <c r="A143" s="8" t="s">
        <v>302</v>
      </c>
      <c r="B143" s="8" t="s">
        <v>293</v>
      </c>
      <c r="C143" s="8" t="s">
        <v>303</v>
      </c>
      <c r="D143" s="9">
        <v>13.92</v>
      </c>
      <c r="E143" s="9">
        <v>33.96</v>
      </c>
      <c r="F143" s="9">
        <v>16.64</v>
      </c>
      <c r="G143" s="10">
        <v>51.63</v>
      </c>
      <c r="H143" s="15">
        <v>37.159999999999997</v>
      </c>
      <c r="I143" s="12" t="s">
        <v>18</v>
      </c>
      <c r="J143" s="13">
        <f>(1/12)*100</f>
        <v>8.3333333333333321</v>
      </c>
    </row>
    <row r="144" spans="1:10">
      <c r="A144" s="8" t="s">
        <v>304</v>
      </c>
      <c r="B144" s="8" t="s">
        <v>293</v>
      </c>
      <c r="C144" s="8" t="s">
        <v>305</v>
      </c>
      <c r="D144" s="9">
        <v>18.59</v>
      </c>
      <c r="E144" s="9">
        <v>34.65</v>
      </c>
      <c r="F144" s="9">
        <v>17.239999999999998</v>
      </c>
      <c r="G144" s="10">
        <v>51.02</v>
      </c>
      <c r="H144" s="15">
        <v>39.82</v>
      </c>
      <c r="I144" s="12" t="s">
        <v>13</v>
      </c>
      <c r="J144" s="14">
        <v>0</v>
      </c>
    </row>
    <row r="145" spans="1:11">
      <c r="A145" s="8" t="s">
        <v>306</v>
      </c>
      <c r="B145" s="8" t="s">
        <v>307</v>
      </c>
      <c r="C145" s="8" t="s">
        <v>308</v>
      </c>
      <c r="D145" s="9">
        <v>76.33</v>
      </c>
      <c r="E145" s="9">
        <v>49.61</v>
      </c>
      <c r="F145" s="9" t="s">
        <v>309</v>
      </c>
      <c r="G145" s="10">
        <v>39.89</v>
      </c>
      <c r="H145" s="15">
        <v>40.17</v>
      </c>
      <c r="I145" s="12" t="s">
        <v>13</v>
      </c>
      <c r="J145" s="14">
        <v>0</v>
      </c>
    </row>
    <row r="146" spans="1:11">
      <c r="A146" s="8" t="s">
        <v>310</v>
      </c>
      <c r="B146" s="8" t="s">
        <v>307</v>
      </c>
      <c r="C146" s="8" t="s">
        <v>311</v>
      </c>
      <c r="D146" s="9">
        <v>28.16</v>
      </c>
      <c r="E146" s="9">
        <v>45.84</v>
      </c>
      <c r="F146" s="9">
        <v>27.45</v>
      </c>
      <c r="G146" s="10">
        <v>48.05</v>
      </c>
      <c r="H146" s="15">
        <v>38.32</v>
      </c>
      <c r="I146" s="12" t="s">
        <v>23</v>
      </c>
      <c r="J146" s="13">
        <f>(2/8)*100</f>
        <v>25</v>
      </c>
    </row>
    <row r="147" spans="1:11">
      <c r="A147" s="8" t="s">
        <v>312</v>
      </c>
      <c r="B147" s="8" t="s">
        <v>307</v>
      </c>
      <c r="C147" s="8" t="s">
        <v>313</v>
      </c>
      <c r="D147" s="9">
        <v>100</v>
      </c>
      <c r="E147" s="9">
        <v>49.03</v>
      </c>
      <c r="F147" s="9">
        <v>34.61</v>
      </c>
      <c r="G147" s="10">
        <v>49.37</v>
      </c>
      <c r="H147" s="15">
        <v>42.53</v>
      </c>
      <c r="I147" s="12" t="s">
        <v>23</v>
      </c>
      <c r="J147" s="13">
        <f>(2/13)*100</f>
        <v>15.384615384615385</v>
      </c>
    </row>
    <row r="148" spans="1:11">
      <c r="A148" s="8" t="s">
        <v>314</v>
      </c>
      <c r="B148" s="8" t="s">
        <v>315</v>
      </c>
      <c r="C148" s="8" t="s">
        <v>316</v>
      </c>
      <c r="D148" s="9">
        <v>66.67</v>
      </c>
      <c r="E148" s="9">
        <v>57.27</v>
      </c>
      <c r="F148" s="9">
        <v>27.38</v>
      </c>
      <c r="G148" s="10">
        <v>44.52</v>
      </c>
      <c r="H148" s="15">
        <v>42.16</v>
      </c>
      <c r="I148" s="12" t="s">
        <v>13</v>
      </c>
      <c r="J148" s="14">
        <v>0</v>
      </c>
    </row>
    <row r="149" spans="1:11">
      <c r="A149" s="8" t="s">
        <v>317</v>
      </c>
      <c r="B149" s="8" t="s">
        <v>315</v>
      </c>
      <c r="C149" s="8" t="s">
        <v>318</v>
      </c>
      <c r="D149" s="9">
        <v>34.28</v>
      </c>
      <c r="E149" s="9">
        <v>57.74</v>
      </c>
      <c r="F149" s="9">
        <v>35.67</v>
      </c>
      <c r="G149" s="10">
        <v>51.14</v>
      </c>
      <c r="H149" s="15">
        <v>45.77</v>
      </c>
      <c r="I149" s="12" t="s">
        <v>23</v>
      </c>
      <c r="J149" s="13">
        <f>(1/10)*100</f>
        <v>10</v>
      </c>
    </row>
    <row r="150" spans="1:11">
      <c r="A150" s="8" t="s">
        <v>319</v>
      </c>
      <c r="B150" s="8" t="s">
        <v>315</v>
      </c>
      <c r="C150" s="8" t="s">
        <v>320</v>
      </c>
      <c r="D150" s="9">
        <v>49.39</v>
      </c>
      <c r="E150" s="9">
        <v>57.37</v>
      </c>
      <c r="F150" s="9">
        <v>38.46</v>
      </c>
      <c r="G150" s="10">
        <v>51.5</v>
      </c>
      <c r="H150" s="15">
        <v>45.51</v>
      </c>
      <c r="I150" s="12" t="s">
        <v>13</v>
      </c>
      <c r="J150" s="14">
        <v>0</v>
      </c>
    </row>
    <row r="151" spans="1:11">
      <c r="A151" s="8" t="s">
        <v>321</v>
      </c>
      <c r="B151" s="8" t="s">
        <v>322</v>
      </c>
      <c r="C151" s="8" t="s">
        <v>323</v>
      </c>
      <c r="D151" s="9">
        <v>76.12</v>
      </c>
      <c r="E151" s="9">
        <v>67.94</v>
      </c>
      <c r="F151" s="9">
        <v>11.79</v>
      </c>
      <c r="G151" s="10">
        <v>51.2</v>
      </c>
      <c r="H151" s="15">
        <v>45.78</v>
      </c>
      <c r="I151" s="12" t="s">
        <v>13</v>
      </c>
      <c r="J151" s="14">
        <v>0</v>
      </c>
    </row>
    <row r="152" spans="1:11">
      <c r="A152" s="8" t="s">
        <v>324</v>
      </c>
      <c r="B152" s="8" t="s">
        <v>322</v>
      </c>
      <c r="C152" s="8" t="s">
        <v>325</v>
      </c>
      <c r="D152" s="9">
        <v>45.02</v>
      </c>
      <c r="E152" s="9">
        <v>41.93</v>
      </c>
      <c r="F152" s="9">
        <v>29.89</v>
      </c>
      <c r="G152" s="10">
        <v>50.27</v>
      </c>
      <c r="H152" s="15">
        <v>41.77</v>
      </c>
      <c r="I152" s="12" t="s">
        <v>23</v>
      </c>
      <c r="J152" s="14">
        <v>10</v>
      </c>
      <c r="K152" s="18"/>
    </row>
    <row r="153" spans="1:11">
      <c r="A153" s="8" t="s">
        <v>326</v>
      </c>
      <c r="B153" s="8" t="s">
        <v>322</v>
      </c>
      <c r="C153" s="8" t="s">
        <v>322</v>
      </c>
      <c r="D153" s="9">
        <v>50.3</v>
      </c>
      <c r="E153" s="9">
        <v>59.4</v>
      </c>
      <c r="F153" s="9">
        <v>23.41</v>
      </c>
      <c r="G153" s="10">
        <v>51.08</v>
      </c>
      <c r="H153" s="15">
        <v>47.11</v>
      </c>
      <c r="I153" s="12" t="s">
        <v>23</v>
      </c>
      <c r="J153" s="13">
        <f>(2/9)*100</f>
        <v>22.222222222222221</v>
      </c>
    </row>
    <row r="154" spans="1:11">
      <c r="A154" s="8" t="s">
        <v>327</v>
      </c>
      <c r="B154" s="8" t="s">
        <v>328</v>
      </c>
      <c r="C154" s="8" t="s">
        <v>329</v>
      </c>
      <c r="D154" s="9">
        <v>10.84</v>
      </c>
      <c r="E154" s="9">
        <v>38.32</v>
      </c>
      <c r="F154" s="9">
        <v>8.9700000000000006</v>
      </c>
      <c r="G154" s="10">
        <v>51.19</v>
      </c>
      <c r="H154" s="15">
        <v>40.97</v>
      </c>
      <c r="I154" s="12" t="s">
        <v>13</v>
      </c>
      <c r="J154" s="14">
        <v>0</v>
      </c>
    </row>
    <row r="155" spans="1:11">
      <c r="A155" s="8" t="s">
        <v>330</v>
      </c>
      <c r="B155" s="8" t="s">
        <v>328</v>
      </c>
      <c r="C155" s="8" t="s">
        <v>331</v>
      </c>
      <c r="D155" s="9">
        <v>18.29</v>
      </c>
      <c r="E155" s="9">
        <v>41.64</v>
      </c>
      <c r="F155" s="9">
        <v>13.31</v>
      </c>
      <c r="G155" s="10">
        <v>50.26</v>
      </c>
      <c r="H155" s="15">
        <v>39.29</v>
      </c>
      <c r="I155" s="12" t="s">
        <v>13</v>
      </c>
      <c r="J155" s="14">
        <v>0</v>
      </c>
    </row>
    <row r="156" spans="1:11">
      <c r="A156" s="8" t="s">
        <v>332</v>
      </c>
      <c r="B156" s="8" t="s">
        <v>328</v>
      </c>
      <c r="C156" s="8" t="s">
        <v>333</v>
      </c>
      <c r="D156" s="9">
        <v>16.61</v>
      </c>
      <c r="E156" s="9">
        <v>50.37</v>
      </c>
      <c r="F156" s="9">
        <v>14.71</v>
      </c>
      <c r="G156" s="10">
        <v>51.7</v>
      </c>
      <c r="H156" s="15">
        <v>43.67</v>
      </c>
      <c r="I156" s="12" t="s">
        <v>23</v>
      </c>
      <c r="J156" s="13">
        <f>(2/9)*100</f>
        <v>22.222222222222221</v>
      </c>
    </row>
    <row r="157" spans="1:11">
      <c r="A157" s="8" t="s">
        <v>334</v>
      </c>
      <c r="B157" s="8" t="s">
        <v>328</v>
      </c>
      <c r="C157" s="8" t="s">
        <v>335</v>
      </c>
      <c r="D157" s="9">
        <v>14.86</v>
      </c>
      <c r="E157" s="9">
        <v>49.12</v>
      </c>
      <c r="F157" s="9">
        <v>18.55</v>
      </c>
      <c r="G157" s="10">
        <v>50.81</v>
      </c>
      <c r="H157" s="15">
        <v>47.16</v>
      </c>
      <c r="I157" s="12" t="s">
        <v>13</v>
      </c>
      <c r="J157" s="14">
        <v>0</v>
      </c>
    </row>
    <row r="158" spans="1:11">
      <c r="A158" s="8" t="s">
        <v>336</v>
      </c>
      <c r="B158" s="8" t="s">
        <v>328</v>
      </c>
      <c r="C158" s="8" t="s">
        <v>328</v>
      </c>
      <c r="D158" s="9">
        <v>15.46</v>
      </c>
      <c r="E158" s="9">
        <v>54.93</v>
      </c>
      <c r="F158" s="9">
        <v>26.38</v>
      </c>
      <c r="G158" s="10">
        <v>52.41</v>
      </c>
      <c r="H158" s="15">
        <v>46.73</v>
      </c>
      <c r="I158" s="12" t="s">
        <v>13</v>
      </c>
      <c r="J158" s="14">
        <v>0</v>
      </c>
    </row>
    <row r="159" spans="1:11">
      <c r="A159" s="8" t="s">
        <v>337</v>
      </c>
      <c r="B159" s="8" t="s">
        <v>328</v>
      </c>
      <c r="C159" s="8" t="s">
        <v>338</v>
      </c>
      <c r="D159" s="9">
        <v>18.23</v>
      </c>
      <c r="E159" s="9">
        <v>55.68</v>
      </c>
      <c r="F159" s="9">
        <v>19.329999999999998</v>
      </c>
      <c r="G159" s="10">
        <v>49.98</v>
      </c>
      <c r="H159" s="15">
        <v>47.57</v>
      </c>
      <c r="I159" s="12" t="s">
        <v>13</v>
      </c>
      <c r="J159" s="14">
        <v>0</v>
      </c>
    </row>
    <row r="160" spans="1:11">
      <c r="A160" s="8" t="s">
        <v>339</v>
      </c>
      <c r="B160" s="8" t="s">
        <v>328</v>
      </c>
      <c r="C160" s="8" t="s">
        <v>340</v>
      </c>
      <c r="D160" s="9">
        <v>14.54</v>
      </c>
      <c r="E160" s="9">
        <v>45.15</v>
      </c>
      <c r="F160" s="9">
        <v>21.29</v>
      </c>
      <c r="G160" s="10">
        <v>51.96</v>
      </c>
      <c r="H160" s="15">
        <v>46.63</v>
      </c>
      <c r="I160" s="12" t="s">
        <v>13</v>
      </c>
      <c r="J160" s="14">
        <v>0</v>
      </c>
    </row>
    <row r="161" spans="1:10">
      <c r="A161" s="8" t="s">
        <v>341</v>
      </c>
      <c r="B161" s="8" t="s">
        <v>328</v>
      </c>
      <c r="C161" s="8" t="s">
        <v>342</v>
      </c>
      <c r="D161" s="9">
        <v>14.87</v>
      </c>
      <c r="E161" s="9">
        <v>54.98</v>
      </c>
      <c r="F161" s="9">
        <v>23.97</v>
      </c>
      <c r="G161" s="10">
        <v>50.42</v>
      </c>
      <c r="H161" s="15">
        <v>47.92</v>
      </c>
      <c r="I161" s="12" t="s">
        <v>13</v>
      </c>
      <c r="J161" s="14">
        <v>0</v>
      </c>
    </row>
    <row r="162" spans="1:10">
      <c r="A162" s="8" t="s">
        <v>343</v>
      </c>
      <c r="B162" s="8" t="s">
        <v>344</v>
      </c>
      <c r="C162" s="8" t="s">
        <v>344</v>
      </c>
      <c r="D162" s="9">
        <v>62.57</v>
      </c>
      <c r="E162" s="9">
        <v>12.3</v>
      </c>
      <c r="F162" s="9">
        <v>34.9</v>
      </c>
      <c r="G162" s="10">
        <v>51.59</v>
      </c>
      <c r="H162" s="15">
        <v>46.95</v>
      </c>
      <c r="I162" s="12" t="s">
        <v>23</v>
      </c>
      <c r="J162" s="13">
        <f>(2/14)*100</f>
        <v>14.285714285714285</v>
      </c>
    </row>
    <row r="163" spans="1:10">
      <c r="A163" s="8" t="s">
        <v>345</v>
      </c>
      <c r="B163" s="8" t="s">
        <v>346</v>
      </c>
      <c r="C163" s="8" t="s">
        <v>347</v>
      </c>
      <c r="D163" s="9">
        <v>98.17</v>
      </c>
      <c r="E163" s="9">
        <v>53.08</v>
      </c>
      <c r="F163" s="9">
        <v>13.4</v>
      </c>
      <c r="G163" s="10">
        <v>51.16</v>
      </c>
      <c r="H163" s="15">
        <v>45.11</v>
      </c>
      <c r="I163" s="12" t="s">
        <v>23</v>
      </c>
      <c r="J163" s="13">
        <f>(1/9)*100</f>
        <v>11.111111111111111</v>
      </c>
    </row>
    <row r="164" spans="1:10">
      <c r="A164" s="8" t="s">
        <v>348</v>
      </c>
      <c r="B164" s="8" t="s">
        <v>346</v>
      </c>
      <c r="C164" s="8" t="s">
        <v>349</v>
      </c>
      <c r="D164" s="9">
        <v>97.83</v>
      </c>
      <c r="E164" s="9">
        <v>49.85</v>
      </c>
      <c r="F164" s="9">
        <v>16.02</v>
      </c>
      <c r="G164" s="10">
        <v>47.81</v>
      </c>
      <c r="H164" s="15">
        <v>36.61</v>
      </c>
      <c r="I164" s="12" t="s">
        <v>13</v>
      </c>
      <c r="J164" s="14">
        <v>0</v>
      </c>
    </row>
    <row r="165" spans="1:10">
      <c r="A165" s="8" t="s">
        <v>350</v>
      </c>
      <c r="B165" s="8" t="s">
        <v>346</v>
      </c>
      <c r="C165" s="8" t="s">
        <v>351</v>
      </c>
      <c r="D165" s="9">
        <v>98.37</v>
      </c>
      <c r="E165" s="9">
        <v>60.11</v>
      </c>
      <c r="F165" s="9">
        <v>15.63</v>
      </c>
      <c r="G165" s="10">
        <v>49.65</v>
      </c>
      <c r="H165" s="15">
        <v>45.27</v>
      </c>
      <c r="I165" s="12" t="s">
        <v>13</v>
      </c>
      <c r="J165" s="14">
        <v>0</v>
      </c>
    </row>
    <row r="166" spans="1:10">
      <c r="A166" s="8" t="s">
        <v>352</v>
      </c>
      <c r="B166" s="8" t="s">
        <v>346</v>
      </c>
      <c r="C166" s="8" t="s">
        <v>353</v>
      </c>
      <c r="D166" s="9">
        <v>98.4</v>
      </c>
      <c r="E166" s="9">
        <v>60.02</v>
      </c>
      <c r="F166" s="9">
        <v>16.75</v>
      </c>
      <c r="G166" s="10">
        <v>49.8</v>
      </c>
      <c r="H166" s="15">
        <v>47.17</v>
      </c>
      <c r="I166" s="12" t="s">
        <v>13</v>
      </c>
      <c r="J166" s="14">
        <v>0</v>
      </c>
    </row>
    <row r="167" spans="1:10">
      <c r="A167" s="8" t="s">
        <v>354</v>
      </c>
      <c r="B167" s="8" t="s">
        <v>346</v>
      </c>
      <c r="C167" s="8" t="s">
        <v>355</v>
      </c>
      <c r="D167" s="9">
        <v>98.57</v>
      </c>
      <c r="E167" s="9">
        <v>57.3</v>
      </c>
      <c r="F167" s="9">
        <v>17.53</v>
      </c>
      <c r="G167" s="10">
        <v>47.98</v>
      </c>
      <c r="H167" s="15">
        <v>47</v>
      </c>
      <c r="I167" s="12" t="s">
        <v>23</v>
      </c>
      <c r="J167" s="13">
        <f>(1/6)*100</f>
        <v>16.666666666666664</v>
      </c>
    </row>
    <row r="168" spans="1:10">
      <c r="A168" s="8" t="s">
        <v>356</v>
      </c>
      <c r="B168" s="8" t="s">
        <v>346</v>
      </c>
      <c r="C168" s="8" t="s">
        <v>357</v>
      </c>
      <c r="D168" s="9">
        <v>96.94</v>
      </c>
      <c r="E168" s="9">
        <v>60.17</v>
      </c>
      <c r="F168" s="9">
        <v>21.73</v>
      </c>
      <c r="G168" s="10">
        <v>51.43</v>
      </c>
      <c r="H168" s="15">
        <v>47.13</v>
      </c>
      <c r="I168" s="12" t="s">
        <v>23</v>
      </c>
      <c r="J168" s="13">
        <f>(2/8)*100</f>
        <v>25</v>
      </c>
    </row>
    <row r="169" spans="1:10">
      <c r="A169" s="8" t="s">
        <v>358</v>
      </c>
      <c r="B169" s="8" t="s">
        <v>346</v>
      </c>
      <c r="C169" s="8" t="s">
        <v>359</v>
      </c>
      <c r="D169" s="9">
        <v>96.78</v>
      </c>
      <c r="E169" s="9">
        <v>51.54</v>
      </c>
      <c r="F169" s="9">
        <v>19.97</v>
      </c>
      <c r="G169" s="10">
        <v>48.37</v>
      </c>
      <c r="H169" s="15">
        <v>46.94</v>
      </c>
      <c r="I169" s="12" t="s">
        <v>13</v>
      </c>
      <c r="J169" s="14">
        <v>0</v>
      </c>
    </row>
    <row r="170" spans="1:10">
      <c r="A170" s="8" t="s">
        <v>360</v>
      </c>
      <c r="B170" s="8" t="s">
        <v>346</v>
      </c>
      <c r="C170" s="8" t="s">
        <v>361</v>
      </c>
      <c r="D170" s="9">
        <v>99.58</v>
      </c>
      <c r="E170" s="9">
        <v>55.22</v>
      </c>
      <c r="F170" s="9">
        <v>23.21</v>
      </c>
      <c r="G170" s="10">
        <v>51.69</v>
      </c>
      <c r="H170" s="15">
        <v>46.47</v>
      </c>
      <c r="I170" s="12" t="s">
        <v>13</v>
      </c>
      <c r="J170" s="14">
        <v>0</v>
      </c>
    </row>
    <row r="171" spans="1:10">
      <c r="A171" s="8" t="s">
        <v>362</v>
      </c>
      <c r="B171" s="8" t="s">
        <v>346</v>
      </c>
      <c r="C171" s="8" t="s">
        <v>346</v>
      </c>
      <c r="D171" s="9">
        <v>89.04</v>
      </c>
      <c r="E171" s="9">
        <v>60.36</v>
      </c>
      <c r="F171" s="9">
        <v>27.89</v>
      </c>
      <c r="G171" s="10">
        <v>51.16</v>
      </c>
      <c r="H171" s="15">
        <v>47.67</v>
      </c>
      <c r="I171" s="12" t="s">
        <v>23</v>
      </c>
      <c r="J171" s="13">
        <f>(1/12)*100</f>
        <v>8.3333333333333321</v>
      </c>
    </row>
    <row r="172" spans="1:10">
      <c r="A172" s="8" t="s">
        <v>363</v>
      </c>
      <c r="B172" s="8" t="s">
        <v>346</v>
      </c>
      <c r="C172" s="8" t="s">
        <v>364</v>
      </c>
      <c r="D172" s="9">
        <v>97.72</v>
      </c>
      <c r="E172" s="9">
        <v>60.66</v>
      </c>
      <c r="F172" s="9">
        <v>18.34</v>
      </c>
      <c r="G172" s="10">
        <v>46.55</v>
      </c>
      <c r="H172" s="15">
        <v>42.37</v>
      </c>
      <c r="I172" s="12" t="s">
        <v>23</v>
      </c>
      <c r="J172" s="13">
        <f>(1/9)*100</f>
        <v>11.111111111111111</v>
      </c>
    </row>
    <row r="173" spans="1:10">
      <c r="A173" s="8" t="s">
        <v>365</v>
      </c>
      <c r="B173" s="8" t="s">
        <v>346</v>
      </c>
      <c r="C173" s="8" t="s">
        <v>366</v>
      </c>
      <c r="D173" s="9">
        <v>90.5</v>
      </c>
      <c r="E173" s="9">
        <v>61.96</v>
      </c>
      <c r="F173" s="9">
        <v>31.33</v>
      </c>
      <c r="G173" s="10">
        <v>51.02</v>
      </c>
      <c r="H173" s="15">
        <v>49.26</v>
      </c>
      <c r="I173" s="12" t="s">
        <v>13</v>
      </c>
      <c r="J173" s="14">
        <v>0</v>
      </c>
    </row>
    <row r="174" spans="1:10">
      <c r="A174" s="8" t="s">
        <v>367</v>
      </c>
      <c r="B174" s="8" t="s">
        <v>346</v>
      </c>
      <c r="C174" s="8" t="s">
        <v>368</v>
      </c>
      <c r="D174" s="9">
        <v>97.77</v>
      </c>
      <c r="E174" s="9">
        <v>55.14</v>
      </c>
      <c r="F174" s="9">
        <v>27.17</v>
      </c>
      <c r="G174" s="10">
        <v>42.19</v>
      </c>
      <c r="H174" s="15">
        <v>37.130000000000003</v>
      </c>
      <c r="I174" s="12" t="s">
        <v>13</v>
      </c>
      <c r="J174" s="14">
        <v>0</v>
      </c>
    </row>
    <row r="175" spans="1:10">
      <c r="A175" s="8" t="s">
        <v>369</v>
      </c>
      <c r="B175" s="8" t="s">
        <v>346</v>
      </c>
      <c r="C175" s="8" t="s">
        <v>370</v>
      </c>
      <c r="D175" s="9">
        <v>97.8</v>
      </c>
      <c r="E175" s="9">
        <v>56.46</v>
      </c>
      <c r="F175" s="9">
        <v>19.350000000000001</v>
      </c>
      <c r="G175" s="10">
        <v>49.35</v>
      </c>
      <c r="H175" s="15">
        <v>48.1</v>
      </c>
      <c r="I175" s="12" t="s">
        <v>13</v>
      </c>
      <c r="J175" s="14">
        <v>0</v>
      </c>
    </row>
    <row r="176" spans="1:10">
      <c r="A176" s="8" t="s">
        <v>371</v>
      </c>
      <c r="B176" s="8" t="s">
        <v>372</v>
      </c>
      <c r="C176" s="8" t="s">
        <v>373</v>
      </c>
      <c r="D176" s="9">
        <v>11.95</v>
      </c>
      <c r="E176" s="9">
        <v>39.1</v>
      </c>
      <c r="F176" s="9">
        <v>20.350000000000001</v>
      </c>
      <c r="G176" s="10">
        <v>48.94</v>
      </c>
      <c r="H176" s="15">
        <v>41.54</v>
      </c>
      <c r="I176" s="12" t="s">
        <v>13</v>
      </c>
      <c r="J176" s="14">
        <v>0</v>
      </c>
    </row>
    <row r="177" spans="1:12">
      <c r="A177" s="8" t="s">
        <v>374</v>
      </c>
      <c r="B177" s="8" t="s">
        <v>372</v>
      </c>
      <c r="C177" s="8" t="s">
        <v>375</v>
      </c>
      <c r="D177" s="9">
        <v>30.68</v>
      </c>
      <c r="E177" s="9">
        <v>38.24</v>
      </c>
      <c r="F177" s="9">
        <v>21.66</v>
      </c>
      <c r="G177" s="10">
        <v>48.68</v>
      </c>
      <c r="H177" s="15">
        <v>37.51</v>
      </c>
      <c r="I177" s="12" t="s">
        <v>13</v>
      </c>
      <c r="J177" s="14">
        <v>0</v>
      </c>
    </row>
    <row r="178" spans="1:12">
      <c r="A178" s="8" t="s">
        <v>376</v>
      </c>
      <c r="B178" s="8" t="s">
        <v>372</v>
      </c>
      <c r="C178" s="8" t="s">
        <v>377</v>
      </c>
      <c r="D178" s="9">
        <v>8.4700000000000006</v>
      </c>
      <c r="E178" s="9">
        <v>41.85</v>
      </c>
      <c r="F178" s="9">
        <v>18.04</v>
      </c>
      <c r="G178" s="10">
        <v>46.83</v>
      </c>
      <c r="H178" s="15">
        <v>39.159999999999997</v>
      </c>
      <c r="I178" s="12" t="s">
        <v>13</v>
      </c>
      <c r="J178" s="14">
        <v>0</v>
      </c>
    </row>
    <row r="179" spans="1:12">
      <c r="A179" s="8" t="s">
        <v>378</v>
      </c>
      <c r="B179" s="8" t="s">
        <v>372</v>
      </c>
      <c r="C179" s="8" t="s">
        <v>379</v>
      </c>
      <c r="D179" s="9">
        <v>23.76</v>
      </c>
      <c r="E179" s="9">
        <v>38.44</v>
      </c>
      <c r="F179" s="9">
        <v>21.85</v>
      </c>
      <c r="G179" s="10">
        <v>50.43</v>
      </c>
      <c r="H179" s="15">
        <v>39.47</v>
      </c>
      <c r="I179" s="12" t="s">
        <v>13</v>
      </c>
      <c r="J179" s="14">
        <v>0</v>
      </c>
    </row>
    <row r="180" spans="1:12">
      <c r="A180" s="8" t="s">
        <v>380</v>
      </c>
      <c r="B180" s="8" t="s">
        <v>372</v>
      </c>
      <c r="C180" s="8" t="s">
        <v>381</v>
      </c>
      <c r="D180" s="9">
        <v>13.37</v>
      </c>
      <c r="E180" s="9">
        <v>42.96</v>
      </c>
      <c r="F180" s="9">
        <v>21.68</v>
      </c>
      <c r="G180" s="10">
        <v>51.42</v>
      </c>
      <c r="H180" s="15">
        <v>40.53</v>
      </c>
      <c r="I180" s="12" t="s">
        <v>13</v>
      </c>
      <c r="J180" s="14">
        <v>0</v>
      </c>
    </row>
    <row r="181" spans="1:12">
      <c r="A181" s="8" t="s">
        <v>382</v>
      </c>
      <c r="B181" s="8" t="s">
        <v>372</v>
      </c>
      <c r="C181" s="8" t="s">
        <v>383</v>
      </c>
      <c r="D181" s="9">
        <v>9.4</v>
      </c>
      <c r="E181" s="9">
        <v>43.74</v>
      </c>
      <c r="F181" s="9">
        <v>25.97</v>
      </c>
      <c r="G181" s="10">
        <v>50.76</v>
      </c>
      <c r="H181" s="15">
        <v>40.6</v>
      </c>
      <c r="I181" s="12" t="s">
        <v>13</v>
      </c>
      <c r="J181" s="14">
        <v>0</v>
      </c>
    </row>
    <row r="182" spans="1:12">
      <c r="A182" s="8" t="s">
        <v>384</v>
      </c>
      <c r="B182" s="8" t="s">
        <v>372</v>
      </c>
      <c r="C182" s="8" t="s">
        <v>385</v>
      </c>
      <c r="D182" s="9">
        <v>14.89</v>
      </c>
      <c r="E182" s="9">
        <v>41.1</v>
      </c>
      <c r="F182" s="9">
        <v>18.850000000000001</v>
      </c>
      <c r="G182" s="10">
        <v>50</v>
      </c>
      <c r="H182" s="15">
        <v>40.96</v>
      </c>
      <c r="I182" s="12" t="s">
        <v>13</v>
      </c>
      <c r="J182" s="14">
        <v>0</v>
      </c>
      <c r="L182" s="18"/>
    </row>
    <row r="183" spans="1:12">
      <c r="A183" s="8" t="s">
        <v>386</v>
      </c>
      <c r="B183" s="8" t="s">
        <v>372</v>
      </c>
      <c r="C183" s="8" t="s">
        <v>387</v>
      </c>
      <c r="D183" s="9">
        <v>11.95</v>
      </c>
      <c r="E183" s="9">
        <v>42.4</v>
      </c>
      <c r="F183" s="9">
        <v>20.54</v>
      </c>
      <c r="G183" s="10">
        <v>50.06</v>
      </c>
      <c r="H183" s="15">
        <v>41.33</v>
      </c>
      <c r="I183" s="12" t="s">
        <v>23</v>
      </c>
      <c r="J183" s="13">
        <f>(1/12)*100</f>
        <v>8.3333333333333321</v>
      </c>
    </row>
    <row r="184" spans="1:12">
      <c r="A184" s="8" t="s">
        <v>388</v>
      </c>
      <c r="B184" s="8" t="s">
        <v>372</v>
      </c>
      <c r="C184" s="8" t="s">
        <v>372</v>
      </c>
      <c r="D184" s="9">
        <v>14.76</v>
      </c>
      <c r="E184" s="9">
        <v>52.8</v>
      </c>
      <c r="F184" s="9">
        <v>32.04</v>
      </c>
      <c r="G184" s="10">
        <v>51.16</v>
      </c>
      <c r="H184" s="15">
        <v>44.6</v>
      </c>
      <c r="I184" s="12" t="s">
        <v>23</v>
      </c>
      <c r="J184" s="13">
        <f>(2/12)*100</f>
        <v>16.666666666666664</v>
      </c>
    </row>
    <row r="185" spans="1:12">
      <c r="A185" s="8" t="s">
        <v>389</v>
      </c>
      <c r="B185" s="8" t="s">
        <v>372</v>
      </c>
      <c r="C185" s="8" t="s">
        <v>390</v>
      </c>
      <c r="D185" s="9">
        <v>20.350000000000001</v>
      </c>
      <c r="E185" s="9">
        <v>43.82</v>
      </c>
      <c r="F185" s="9">
        <v>22.56</v>
      </c>
      <c r="G185" s="10">
        <v>49.19</v>
      </c>
      <c r="H185" s="15">
        <v>42.12</v>
      </c>
      <c r="I185" s="12" t="s">
        <v>23</v>
      </c>
      <c r="J185" s="13">
        <f>(2/11)*100</f>
        <v>18.181818181818183</v>
      </c>
    </row>
    <row r="186" spans="1:12">
      <c r="A186" s="8" t="s">
        <v>391</v>
      </c>
      <c r="B186" s="8" t="s">
        <v>392</v>
      </c>
      <c r="C186" s="8" t="s">
        <v>393</v>
      </c>
      <c r="D186" s="9">
        <v>74.66</v>
      </c>
      <c r="E186" s="9">
        <v>58.02</v>
      </c>
      <c r="F186" s="9">
        <v>34.44</v>
      </c>
      <c r="G186" s="10">
        <v>53.54</v>
      </c>
      <c r="H186" s="15">
        <v>38.770000000000003</v>
      </c>
      <c r="I186" s="12" t="s">
        <v>13</v>
      </c>
      <c r="J186" s="14">
        <v>0</v>
      </c>
    </row>
    <row r="187" spans="1:12">
      <c r="A187" s="8" t="s">
        <v>394</v>
      </c>
      <c r="B187" s="8" t="s">
        <v>392</v>
      </c>
      <c r="C187" s="8" t="s">
        <v>395</v>
      </c>
      <c r="D187" s="9">
        <v>38.6</v>
      </c>
      <c r="E187" s="9">
        <v>59.37</v>
      </c>
      <c r="F187" s="9">
        <v>37.770000000000003</v>
      </c>
      <c r="G187" s="10">
        <v>48.91</v>
      </c>
      <c r="H187" s="15">
        <v>47.02</v>
      </c>
      <c r="I187" s="12" t="s">
        <v>13</v>
      </c>
      <c r="J187" s="14">
        <v>0</v>
      </c>
    </row>
    <row r="188" spans="1:12">
      <c r="A188" s="8" t="s">
        <v>396</v>
      </c>
      <c r="B188" s="8" t="s">
        <v>392</v>
      </c>
      <c r="C188" s="8" t="s">
        <v>392</v>
      </c>
      <c r="D188" s="9">
        <v>46.85</v>
      </c>
      <c r="E188" s="9">
        <v>62.93</v>
      </c>
      <c r="F188" s="9">
        <v>42.14</v>
      </c>
      <c r="G188" s="10">
        <v>51.88</v>
      </c>
      <c r="H188" s="15">
        <v>47.65</v>
      </c>
      <c r="I188" s="12" t="s">
        <v>23</v>
      </c>
      <c r="J188" s="13">
        <f>(2/16)*100</f>
        <v>12.5</v>
      </c>
    </row>
    <row r="189" spans="1:12">
      <c r="A189" s="8" t="s">
        <v>397</v>
      </c>
      <c r="B189" s="8" t="s">
        <v>392</v>
      </c>
      <c r="C189" s="8" t="s">
        <v>398</v>
      </c>
      <c r="D189" s="9">
        <v>55.88</v>
      </c>
      <c r="E189" s="9">
        <v>57.14</v>
      </c>
      <c r="F189" s="9">
        <v>36.56</v>
      </c>
      <c r="G189" s="10">
        <v>48.51</v>
      </c>
      <c r="H189" s="15">
        <v>36.03</v>
      </c>
      <c r="I189" s="12" t="s">
        <v>13</v>
      </c>
      <c r="J189" s="14">
        <v>0</v>
      </c>
    </row>
    <row r="190" spans="1:12">
      <c r="A190" s="8" t="s">
        <v>399</v>
      </c>
      <c r="B190" s="8" t="s">
        <v>400</v>
      </c>
      <c r="C190" s="8" t="s">
        <v>401</v>
      </c>
      <c r="D190" s="9">
        <v>17.73</v>
      </c>
      <c r="E190" s="9">
        <v>50.52</v>
      </c>
      <c r="F190" s="9">
        <v>23.08</v>
      </c>
      <c r="G190" s="10">
        <v>48.66</v>
      </c>
      <c r="H190" s="15">
        <v>43.1</v>
      </c>
      <c r="I190" s="12" t="s">
        <v>23</v>
      </c>
      <c r="J190" s="13">
        <f>(1/4)*100</f>
        <v>25</v>
      </c>
    </row>
    <row r="191" spans="1:12">
      <c r="A191" s="8" t="s">
        <v>402</v>
      </c>
      <c r="B191" s="8" t="s">
        <v>400</v>
      </c>
      <c r="C191" s="8" t="s">
        <v>400</v>
      </c>
      <c r="D191" s="9">
        <v>15.72</v>
      </c>
      <c r="E191" s="9">
        <v>54.53</v>
      </c>
      <c r="F191" s="9">
        <v>26.78</v>
      </c>
      <c r="G191" s="10">
        <v>51.08</v>
      </c>
      <c r="H191" s="15">
        <v>42.21</v>
      </c>
      <c r="I191" s="12" t="s">
        <v>23</v>
      </c>
      <c r="J191" s="13">
        <f>(1/14)*100</f>
        <v>7.1428571428571423</v>
      </c>
    </row>
    <row r="192" spans="1:12">
      <c r="A192" s="8" t="s">
        <v>403</v>
      </c>
      <c r="B192" s="8" t="s">
        <v>400</v>
      </c>
      <c r="C192" s="8" t="s">
        <v>404</v>
      </c>
      <c r="D192" s="9">
        <v>18.59</v>
      </c>
      <c r="E192" s="9">
        <v>51.39</v>
      </c>
      <c r="F192" s="9">
        <v>25.89</v>
      </c>
      <c r="G192" s="10">
        <v>51.77</v>
      </c>
      <c r="H192" s="15">
        <v>43.89</v>
      </c>
      <c r="I192" s="12" t="s">
        <v>13</v>
      </c>
      <c r="J192" s="14">
        <v>0</v>
      </c>
    </row>
    <row r="193" spans="1:10">
      <c r="A193" s="8" t="s">
        <v>405</v>
      </c>
      <c r="B193" s="8" t="s">
        <v>305</v>
      </c>
      <c r="C193" s="8" t="s">
        <v>406</v>
      </c>
      <c r="D193" s="9">
        <v>67.760000000000005</v>
      </c>
      <c r="E193" s="9">
        <v>35.590000000000003</v>
      </c>
      <c r="F193" s="9">
        <v>21.94</v>
      </c>
      <c r="G193" s="10">
        <v>50.67</v>
      </c>
      <c r="H193" s="15">
        <v>43.47</v>
      </c>
      <c r="I193" s="12" t="s">
        <v>13</v>
      </c>
      <c r="J193" s="14">
        <v>0</v>
      </c>
    </row>
    <row r="194" spans="1:10">
      <c r="A194" s="8" t="s">
        <v>407</v>
      </c>
      <c r="B194" s="8" t="s">
        <v>305</v>
      </c>
      <c r="C194" s="8" t="s">
        <v>408</v>
      </c>
      <c r="D194" s="9">
        <v>15.77</v>
      </c>
      <c r="E194" s="9">
        <v>33.590000000000003</v>
      </c>
      <c r="F194" s="9">
        <v>27.02</v>
      </c>
      <c r="G194" s="10">
        <v>50.73</v>
      </c>
      <c r="H194" s="15">
        <v>42.87</v>
      </c>
      <c r="I194" s="12" t="s">
        <v>23</v>
      </c>
      <c r="J194" s="13">
        <f>(2/15)*100</f>
        <v>13.333333333333334</v>
      </c>
    </row>
    <row r="195" spans="1:10">
      <c r="A195" s="8" t="s">
        <v>409</v>
      </c>
      <c r="B195" s="8" t="s">
        <v>305</v>
      </c>
      <c r="C195" s="8" t="s">
        <v>410</v>
      </c>
      <c r="D195" s="9">
        <v>29.35</v>
      </c>
      <c r="E195" s="9">
        <v>38.380000000000003</v>
      </c>
      <c r="F195" s="9">
        <v>24.22</v>
      </c>
      <c r="G195" s="10">
        <v>48.89</v>
      </c>
      <c r="H195" s="15">
        <v>39.44</v>
      </c>
      <c r="I195" s="12" t="s">
        <v>23</v>
      </c>
      <c r="J195" s="13">
        <f>(1/11)*100</f>
        <v>9.0909090909090917</v>
      </c>
    </row>
    <row r="196" spans="1:10">
      <c r="A196" s="8" t="s">
        <v>411</v>
      </c>
      <c r="B196" s="8" t="s">
        <v>305</v>
      </c>
      <c r="C196" s="8" t="s">
        <v>412</v>
      </c>
      <c r="D196" s="9">
        <v>76.319999999999993</v>
      </c>
      <c r="E196" s="9">
        <v>38.619999999999997</v>
      </c>
      <c r="F196" s="9">
        <v>16.510000000000002</v>
      </c>
      <c r="G196" s="10">
        <v>66.67</v>
      </c>
      <c r="H196" s="15">
        <v>37.14</v>
      </c>
      <c r="I196" s="12" t="s">
        <v>13</v>
      </c>
      <c r="J196" s="14">
        <v>0</v>
      </c>
    </row>
    <row r="197" spans="1:10">
      <c r="D197" s="19"/>
      <c r="E197" s="20"/>
      <c r="F197" s="20"/>
      <c r="G197" s="21"/>
    </row>
    <row r="198" spans="1:10">
      <c r="D198" s="19"/>
      <c r="E198" s="20"/>
      <c r="F198" s="20"/>
      <c r="G198" s="21"/>
    </row>
    <row r="199" spans="1:10">
      <c r="D199" s="19"/>
      <c r="E199" s="20"/>
      <c r="F199" s="20"/>
      <c r="G199" s="21"/>
    </row>
    <row r="200" spans="1:10">
      <c r="D200" s="19"/>
      <c r="E200" s="20"/>
      <c r="F200" s="20"/>
      <c r="G200" s="21"/>
    </row>
    <row r="201" spans="1:10">
      <c r="D201" s="19"/>
      <c r="E201" s="20"/>
      <c r="F201" s="20"/>
      <c r="G201" s="21"/>
    </row>
    <row r="202" spans="1:10">
      <c r="D202" s="19"/>
      <c r="E202" s="20"/>
      <c r="F202" s="20"/>
      <c r="G202" s="21"/>
    </row>
    <row r="203" spans="1:10">
      <c r="D203" s="19"/>
      <c r="E203" s="20"/>
      <c r="F203" s="20"/>
      <c r="G203" s="21"/>
    </row>
    <row r="204" spans="1:10">
      <c r="D204" s="19"/>
      <c r="E204" s="20"/>
      <c r="F204" s="20"/>
      <c r="G204" s="21"/>
    </row>
    <row r="205" spans="1:10">
      <c r="D205" s="19"/>
      <c r="E205" s="20"/>
      <c r="F205" s="20"/>
      <c r="G205" s="21"/>
    </row>
    <row r="206" spans="1:10">
      <c r="D206" s="19"/>
      <c r="E206" s="20"/>
      <c r="F206" s="20"/>
      <c r="G206" s="21"/>
    </row>
    <row r="207" spans="1:10">
      <c r="D207" s="19"/>
      <c r="E207" s="20"/>
      <c r="F207" s="20"/>
      <c r="G207" s="21"/>
    </row>
    <row r="208" spans="1:10">
      <c r="D208" s="19"/>
      <c r="E208" s="20"/>
      <c r="F208" s="20"/>
      <c r="G208" s="21"/>
    </row>
    <row r="209" spans="4:7">
      <c r="D209" s="19"/>
      <c r="E209" s="20"/>
      <c r="F209" s="20"/>
      <c r="G209" s="21"/>
    </row>
    <row r="210" spans="4:7">
      <c r="D210" s="19"/>
      <c r="E210" s="20"/>
      <c r="F210" s="20"/>
      <c r="G210" s="21"/>
    </row>
    <row r="211" spans="4:7">
      <c r="D211" s="19"/>
      <c r="E211" s="20"/>
      <c r="F211" s="20"/>
      <c r="G211" s="21"/>
    </row>
    <row r="212" spans="4:7">
      <c r="D212" s="19"/>
      <c r="E212" s="20"/>
      <c r="F212" s="20"/>
      <c r="G212" s="21"/>
    </row>
    <row r="213" spans="4:7">
      <c r="D213" s="19"/>
      <c r="E213" s="20"/>
      <c r="F213" s="20"/>
      <c r="G213" s="21"/>
    </row>
    <row r="214" spans="4:7">
      <c r="D214" s="19"/>
      <c r="E214" s="20"/>
      <c r="F214" s="20"/>
      <c r="G214" s="21"/>
    </row>
    <row r="215" spans="4:7">
      <c r="D215" s="19"/>
      <c r="E215" s="20"/>
      <c r="F215" s="20"/>
      <c r="G215" s="21"/>
    </row>
    <row r="216" spans="4:7">
      <c r="D216" s="19"/>
      <c r="E216" s="20"/>
      <c r="F216" s="20"/>
      <c r="G216" s="21"/>
    </row>
    <row r="217" spans="4:7">
      <c r="D217" s="19"/>
      <c r="E217" s="20"/>
      <c r="F217" s="20"/>
      <c r="G217" s="21"/>
    </row>
    <row r="218" spans="4:7">
      <c r="D218" s="19"/>
      <c r="E218" s="20"/>
      <c r="F218" s="20"/>
      <c r="G218" s="21"/>
    </row>
    <row r="219" spans="4:7">
      <c r="D219" s="19"/>
      <c r="E219" s="20"/>
      <c r="F219" s="20"/>
      <c r="G219" s="21"/>
    </row>
    <row r="220" spans="4:7">
      <c r="D220" s="19"/>
      <c r="E220" s="20"/>
      <c r="F220" s="20"/>
      <c r="G220" s="21"/>
    </row>
    <row r="221" spans="4:7">
      <c r="D221" s="19"/>
      <c r="E221" s="20"/>
      <c r="F221" s="20"/>
      <c r="G221" s="21"/>
    </row>
    <row r="222" spans="4:7">
      <c r="D222" s="19"/>
      <c r="E222" s="20"/>
      <c r="F222" s="20"/>
      <c r="G222" s="21"/>
    </row>
    <row r="223" spans="4:7">
      <c r="D223" s="19"/>
      <c r="E223" s="20"/>
      <c r="F223" s="20"/>
      <c r="G223" s="21"/>
    </row>
    <row r="224" spans="4:7">
      <c r="D224" s="19"/>
      <c r="E224" s="20"/>
      <c r="F224" s="20"/>
      <c r="G224" s="21"/>
    </row>
    <row r="225" spans="4:7">
      <c r="D225" s="19"/>
      <c r="E225" s="20"/>
      <c r="F225" s="20"/>
      <c r="G225" s="21"/>
    </row>
    <row r="226" spans="4:7">
      <c r="D226" s="19"/>
      <c r="E226" s="20"/>
      <c r="F226" s="20"/>
      <c r="G226" s="21"/>
    </row>
    <row r="227" spans="4:7">
      <c r="D227" s="19"/>
      <c r="E227" s="20"/>
      <c r="F227" s="20"/>
      <c r="G227" s="21"/>
    </row>
    <row r="228" spans="4:7">
      <c r="D228" s="19"/>
      <c r="E228" s="20"/>
      <c r="F228" s="20"/>
      <c r="G228" s="21"/>
    </row>
    <row r="229" spans="4:7">
      <c r="D229" s="19"/>
      <c r="E229" s="20"/>
      <c r="F229" s="20"/>
      <c r="G229" s="21"/>
    </row>
    <row r="230" spans="4:7">
      <c r="D230" s="19"/>
      <c r="E230" s="20"/>
      <c r="F230" s="20"/>
      <c r="G230" s="21"/>
    </row>
    <row r="231" spans="4:7">
      <c r="D231" s="19"/>
      <c r="E231" s="20"/>
      <c r="F231" s="20"/>
      <c r="G231" s="21"/>
    </row>
    <row r="232" spans="4:7">
      <c r="D232" s="19"/>
      <c r="E232" s="20"/>
      <c r="F232" s="20"/>
      <c r="G232" s="21"/>
    </row>
    <row r="233" spans="4:7">
      <c r="D233" s="19"/>
      <c r="E233" s="20"/>
      <c r="F233" s="20"/>
      <c r="G233" s="21"/>
    </row>
    <row r="234" spans="4:7">
      <c r="D234" s="19"/>
      <c r="E234" s="20"/>
      <c r="F234" s="20"/>
      <c r="G234" s="21"/>
    </row>
    <row r="235" spans="4:7">
      <c r="D235" s="19"/>
      <c r="E235" s="20"/>
      <c r="F235" s="20"/>
      <c r="G235" s="21"/>
    </row>
    <row r="236" spans="4:7">
      <c r="D236" s="19"/>
      <c r="E236" s="20"/>
      <c r="F236" s="20"/>
      <c r="G236" s="21"/>
    </row>
    <row r="237" spans="4:7">
      <c r="D237" s="19"/>
      <c r="E237" s="20"/>
      <c r="F237" s="20"/>
      <c r="G237" s="21"/>
    </row>
    <row r="238" spans="4:7">
      <c r="D238" s="19"/>
      <c r="E238" s="20"/>
      <c r="F238" s="20"/>
      <c r="G238" s="21"/>
    </row>
    <row r="239" spans="4:7">
      <c r="D239" s="19"/>
      <c r="E239" s="20"/>
      <c r="F239" s="20"/>
      <c r="G239" s="21"/>
    </row>
    <row r="240" spans="4:7">
      <c r="D240" s="19"/>
      <c r="E240" s="20"/>
      <c r="F240" s="20"/>
      <c r="G240" s="21"/>
    </row>
    <row r="241" spans="4:7">
      <c r="D241" s="19"/>
      <c r="E241" s="20"/>
      <c r="F241" s="20"/>
      <c r="G241" s="21"/>
    </row>
    <row r="242" spans="4:7">
      <c r="D242" s="19"/>
      <c r="E242" s="20"/>
      <c r="F242" s="20"/>
      <c r="G242" s="21"/>
    </row>
    <row r="243" spans="4:7">
      <c r="D243" s="19"/>
      <c r="E243" s="20"/>
      <c r="F243" s="20"/>
      <c r="G243" s="21"/>
    </row>
    <row r="244" spans="4:7">
      <c r="D244" s="19"/>
      <c r="E244" s="20"/>
      <c r="F244" s="20"/>
      <c r="G244" s="21"/>
    </row>
    <row r="245" spans="4:7">
      <c r="D245" s="19"/>
      <c r="E245" s="20"/>
      <c r="F245" s="20"/>
      <c r="G245" s="21"/>
    </row>
    <row r="246" spans="4:7">
      <c r="D246" s="19"/>
      <c r="E246" s="20"/>
      <c r="F246" s="20"/>
      <c r="G246" s="21"/>
    </row>
    <row r="247" spans="4:7">
      <c r="D247" s="19"/>
      <c r="E247" s="20"/>
      <c r="F247" s="20"/>
      <c r="G247" s="21"/>
    </row>
    <row r="248" spans="4:7">
      <c r="D248" s="19"/>
      <c r="E248" s="20"/>
      <c r="F248" s="20"/>
      <c r="G248" s="21"/>
    </row>
    <row r="249" spans="4:7">
      <c r="D249" s="19"/>
      <c r="E249" s="20"/>
      <c r="F249" s="20"/>
      <c r="G249" s="21"/>
    </row>
    <row r="250" spans="4:7">
      <c r="D250" s="19"/>
      <c r="E250" s="20"/>
      <c r="F250" s="20"/>
      <c r="G250" s="21"/>
    </row>
    <row r="251" spans="4:7">
      <c r="D251" s="19"/>
      <c r="E251" s="20"/>
      <c r="F251" s="20"/>
      <c r="G251" s="21"/>
    </row>
    <row r="252" spans="4:7">
      <c r="D252" s="19"/>
      <c r="E252" s="20"/>
      <c r="F252" s="20"/>
      <c r="G252" s="21"/>
    </row>
    <row r="253" spans="4:7">
      <c r="D253" s="19"/>
      <c r="E253" s="20"/>
      <c r="F253" s="20"/>
      <c r="G253" s="21"/>
    </row>
    <row r="254" spans="4:7">
      <c r="D254" s="19"/>
      <c r="E254" s="20"/>
      <c r="F254" s="20"/>
      <c r="G254" s="21"/>
    </row>
    <row r="255" spans="4:7">
      <c r="D255" s="19"/>
      <c r="E255" s="20"/>
      <c r="F255" s="20"/>
      <c r="G255" s="21"/>
    </row>
    <row r="256" spans="4:7">
      <c r="D256" s="19"/>
      <c r="E256" s="20"/>
      <c r="F256" s="20"/>
      <c r="G256" s="21"/>
    </row>
    <row r="257" spans="4:7">
      <c r="D257" s="19"/>
      <c r="E257" s="20"/>
      <c r="F257" s="20"/>
      <c r="G257" s="21"/>
    </row>
    <row r="258" spans="4:7">
      <c r="D258" s="19"/>
      <c r="E258" s="20"/>
      <c r="F258" s="20"/>
      <c r="G258" s="21"/>
    </row>
    <row r="259" spans="4:7">
      <c r="D259" s="19"/>
      <c r="E259" s="20"/>
      <c r="F259" s="20"/>
      <c r="G259" s="21"/>
    </row>
    <row r="260" spans="4:7">
      <c r="D260" s="19"/>
      <c r="E260" s="20"/>
      <c r="F260" s="20"/>
      <c r="G260" s="21"/>
    </row>
    <row r="261" spans="4:7">
      <c r="D261" s="19"/>
      <c r="E261" s="20"/>
      <c r="F261" s="20"/>
      <c r="G261" s="21"/>
    </row>
    <row r="262" spans="4:7">
      <c r="D262" s="19"/>
      <c r="E262" s="20"/>
      <c r="F262" s="20"/>
      <c r="G262" s="21"/>
    </row>
    <row r="263" spans="4:7">
      <c r="D263" s="19"/>
      <c r="E263" s="20"/>
      <c r="F263" s="20"/>
      <c r="G263" s="21"/>
    </row>
    <row r="264" spans="4:7">
      <c r="D264" s="19"/>
      <c r="E264" s="20"/>
      <c r="F264" s="20"/>
      <c r="G264" s="21"/>
    </row>
    <row r="265" spans="4:7">
      <c r="D265" s="19"/>
      <c r="E265" s="20"/>
      <c r="F265" s="20"/>
      <c r="G265" s="21"/>
    </row>
    <row r="266" spans="4:7">
      <c r="D266" s="19"/>
      <c r="E266" s="20"/>
      <c r="F266" s="20"/>
      <c r="G266" s="21"/>
    </row>
    <row r="267" spans="4:7">
      <c r="D267" s="19"/>
      <c r="E267" s="20"/>
      <c r="F267" s="20"/>
      <c r="G267" s="21"/>
    </row>
    <row r="268" spans="4:7">
      <c r="D268" s="19"/>
      <c r="E268" s="20"/>
      <c r="F268" s="20"/>
      <c r="G268" s="21"/>
    </row>
    <row r="269" spans="4:7">
      <c r="D269" s="19"/>
      <c r="E269" s="20"/>
      <c r="F269" s="20"/>
      <c r="G269" s="21"/>
    </row>
    <row r="270" spans="4:7">
      <c r="D270" s="19"/>
      <c r="E270" s="20"/>
      <c r="F270" s="20"/>
      <c r="G270" s="21"/>
    </row>
    <row r="271" spans="4:7">
      <c r="D271" s="19"/>
      <c r="E271" s="20"/>
      <c r="F271" s="20"/>
      <c r="G271" s="21"/>
    </row>
    <row r="272" spans="4:7">
      <c r="D272" s="19"/>
      <c r="E272" s="20"/>
      <c r="F272" s="20"/>
      <c r="G272" s="21"/>
    </row>
    <row r="273" spans="4:7">
      <c r="D273" s="19"/>
      <c r="E273" s="20"/>
      <c r="F273" s="20"/>
      <c r="G273" s="21"/>
    </row>
    <row r="274" spans="4:7">
      <c r="D274" s="19"/>
      <c r="E274" s="20"/>
      <c r="F274" s="20"/>
      <c r="G274" s="21"/>
    </row>
    <row r="275" spans="4:7">
      <c r="D275" s="19"/>
      <c r="E275" s="20"/>
      <c r="F275" s="20"/>
      <c r="G275" s="21"/>
    </row>
    <row r="276" spans="4:7">
      <c r="D276" s="19"/>
      <c r="E276" s="20"/>
      <c r="F276" s="20"/>
      <c r="G276" s="21"/>
    </row>
    <row r="277" spans="4:7">
      <c r="D277" s="19"/>
      <c r="E277" s="20"/>
      <c r="F277" s="20"/>
      <c r="G277" s="21"/>
    </row>
    <row r="278" spans="4:7">
      <c r="D278" s="19"/>
      <c r="E278" s="20"/>
      <c r="F278" s="20"/>
      <c r="G278" s="21"/>
    </row>
    <row r="279" spans="4:7">
      <c r="D279" s="19"/>
      <c r="E279" s="20"/>
      <c r="F279" s="20"/>
      <c r="G279" s="21"/>
    </row>
    <row r="280" spans="4:7">
      <c r="D280" s="19"/>
      <c r="E280" s="20"/>
      <c r="F280" s="20"/>
      <c r="G280" s="21"/>
    </row>
    <row r="281" spans="4:7">
      <c r="D281" s="19"/>
      <c r="E281" s="20"/>
      <c r="F281" s="20"/>
      <c r="G281" s="21"/>
    </row>
    <row r="282" spans="4:7">
      <c r="D282" s="19"/>
      <c r="E282" s="20"/>
      <c r="F282" s="20"/>
      <c r="G282" s="21"/>
    </row>
    <row r="283" spans="4:7">
      <c r="D283" s="19"/>
      <c r="E283" s="20"/>
      <c r="F283" s="20"/>
      <c r="G283" s="21"/>
    </row>
    <row r="284" spans="4:7">
      <c r="D284" s="19"/>
      <c r="E284" s="20"/>
      <c r="F284" s="20"/>
      <c r="G284" s="21"/>
    </row>
    <row r="285" spans="4:7">
      <c r="D285" s="19"/>
      <c r="E285" s="20"/>
      <c r="F285" s="20"/>
      <c r="G285" s="21"/>
    </row>
    <row r="286" spans="4:7">
      <c r="D286" s="19"/>
      <c r="E286" s="20"/>
      <c r="F286" s="20"/>
      <c r="G286" s="21"/>
    </row>
    <row r="287" spans="4:7">
      <c r="D287" s="19"/>
      <c r="E287" s="20"/>
      <c r="F287" s="20"/>
      <c r="G287" s="21"/>
    </row>
    <row r="288" spans="4:7">
      <c r="D288" s="19"/>
      <c r="E288" s="20"/>
      <c r="F288" s="20"/>
      <c r="G288" s="21"/>
    </row>
    <row r="289" spans="4:7">
      <c r="D289" s="19"/>
      <c r="E289" s="20"/>
      <c r="F289" s="20"/>
      <c r="G289" s="21"/>
    </row>
    <row r="290" spans="4:7">
      <c r="D290" s="19"/>
      <c r="E290" s="20"/>
      <c r="F290" s="20"/>
      <c r="G290" s="21"/>
    </row>
    <row r="291" spans="4:7">
      <c r="D291" s="19"/>
      <c r="E291" s="20"/>
      <c r="F291" s="20"/>
      <c r="G291" s="21"/>
    </row>
    <row r="292" spans="4:7">
      <c r="D292" s="19"/>
      <c r="E292" s="20"/>
      <c r="F292" s="20"/>
      <c r="G292" s="21"/>
    </row>
    <row r="293" spans="4:7">
      <c r="D293" s="19"/>
      <c r="E293" s="20"/>
      <c r="F293" s="20"/>
      <c r="G293" s="21"/>
    </row>
    <row r="294" spans="4:7">
      <c r="D294" s="19"/>
      <c r="E294" s="20"/>
      <c r="F294" s="20"/>
      <c r="G294" s="21"/>
    </row>
    <row r="295" spans="4:7">
      <c r="D295" s="19"/>
      <c r="E295" s="20"/>
      <c r="F295" s="20"/>
      <c r="G295" s="21"/>
    </row>
    <row r="296" spans="4:7">
      <c r="D296" s="19"/>
      <c r="E296" s="20"/>
      <c r="F296" s="20"/>
      <c r="G296" s="21"/>
    </row>
    <row r="297" spans="4:7">
      <c r="D297" s="19"/>
      <c r="E297" s="20"/>
      <c r="F297" s="20"/>
      <c r="G297" s="21"/>
    </row>
    <row r="298" spans="4:7">
      <c r="D298" s="19"/>
      <c r="E298" s="20"/>
      <c r="F298" s="20"/>
      <c r="G298" s="21"/>
    </row>
    <row r="299" spans="4:7">
      <c r="D299" s="19"/>
      <c r="E299" s="20"/>
      <c r="F299" s="20"/>
      <c r="G299" s="21"/>
    </row>
    <row r="300" spans="4:7">
      <c r="D300" s="19"/>
      <c r="E300" s="20"/>
      <c r="F300" s="20"/>
      <c r="G300" s="21"/>
    </row>
    <row r="301" spans="4:7">
      <c r="D301" s="19"/>
      <c r="E301" s="20"/>
      <c r="F301" s="20"/>
      <c r="G301" s="21"/>
    </row>
    <row r="302" spans="4:7">
      <c r="D302" s="19"/>
      <c r="E302" s="20"/>
      <c r="F302" s="20"/>
      <c r="G302" s="21"/>
    </row>
    <row r="303" spans="4:7">
      <c r="D303" s="19"/>
      <c r="E303" s="20"/>
      <c r="F303" s="20"/>
      <c r="G303" s="21"/>
    </row>
    <row r="304" spans="4:7">
      <c r="D304" s="19"/>
      <c r="E304" s="20"/>
      <c r="F304" s="20"/>
      <c r="G304" s="21"/>
    </row>
    <row r="305" spans="4:7">
      <c r="D305" s="19"/>
      <c r="E305" s="20"/>
      <c r="F305" s="20"/>
      <c r="G305" s="21"/>
    </row>
    <row r="306" spans="4:7">
      <c r="D306" s="19"/>
      <c r="E306" s="20"/>
      <c r="F306" s="20"/>
      <c r="G306" s="21"/>
    </row>
    <row r="307" spans="4:7">
      <c r="D307" s="19"/>
      <c r="E307" s="20"/>
      <c r="F307" s="20"/>
      <c r="G307" s="21"/>
    </row>
    <row r="308" spans="4:7">
      <c r="D308" s="19"/>
      <c r="E308" s="20"/>
      <c r="F308" s="20"/>
      <c r="G308" s="21"/>
    </row>
    <row r="309" spans="4:7">
      <c r="D309" s="19"/>
      <c r="E309" s="20"/>
      <c r="F309" s="20"/>
      <c r="G309" s="21"/>
    </row>
    <row r="310" spans="4:7">
      <c r="D310" s="19"/>
      <c r="E310" s="20"/>
      <c r="F310" s="20"/>
      <c r="G310" s="21"/>
    </row>
    <row r="311" spans="4:7">
      <c r="D311" s="19"/>
      <c r="E311" s="20"/>
      <c r="F311" s="20"/>
      <c r="G311" s="21"/>
    </row>
    <row r="312" spans="4:7">
      <c r="D312" s="19"/>
      <c r="E312" s="20"/>
      <c r="F312" s="20"/>
      <c r="G312" s="21"/>
    </row>
    <row r="313" spans="4:7">
      <c r="D313" s="19"/>
      <c r="E313" s="20"/>
      <c r="F313" s="20"/>
      <c r="G313" s="21"/>
    </row>
    <row r="314" spans="4:7">
      <c r="D314" s="19"/>
      <c r="E314" s="20"/>
      <c r="F314" s="20"/>
      <c r="G314" s="21"/>
    </row>
    <row r="315" spans="4:7">
      <c r="D315" s="19"/>
      <c r="E315" s="20"/>
      <c r="F315" s="20"/>
      <c r="G315" s="21"/>
    </row>
    <row r="316" spans="4:7">
      <c r="D316" s="19"/>
      <c r="E316" s="20"/>
      <c r="F316" s="20"/>
      <c r="G316" s="21"/>
    </row>
    <row r="317" spans="4:7">
      <c r="D317" s="19"/>
      <c r="E317" s="20"/>
      <c r="F317" s="20"/>
      <c r="G317" s="21"/>
    </row>
    <row r="318" spans="4:7">
      <c r="D318" s="19"/>
      <c r="E318" s="20"/>
      <c r="F318" s="20"/>
      <c r="G318" s="21"/>
    </row>
    <row r="319" spans="4:7">
      <c r="D319" s="19"/>
      <c r="E319" s="20"/>
      <c r="F319" s="20"/>
      <c r="G319" s="21"/>
    </row>
    <row r="320" spans="4:7">
      <c r="D320" s="19"/>
      <c r="E320" s="20"/>
      <c r="F320" s="20"/>
      <c r="G320" s="21"/>
    </row>
    <row r="321" spans="4:7">
      <c r="D321" s="19"/>
      <c r="E321" s="20"/>
      <c r="F321" s="20"/>
      <c r="G321" s="21"/>
    </row>
    <row r="322" spans="4:7">
      <c r="D322" s="19"/>
      <c r="E322" s="20"/>
      <c r="F322" s="20"/>
      <c r="G322" s="21"/>
    </row>
    <row r="323" spans="4:7">
      <c r="D323" s="19"/>
      <c r="E323" s="20"/>
      <c r="F323" s="20"/>
      <c r="G323" s="21"/>
    </row>
    <row r="324" spans="4:7">
      <c r="D324" s="19"/>
      <c r="E324" s="20"/>
      <c r="F324" s="20"/>
      <c r="G324" s="21"/>
    </row>
    <row r="325" spans="4:7">
      <c r="D325" s="19"/>
      <c r="E325" s="20"/>
      <c r="F325" s="20"/>
      <c r="G325" s="21"/>
    </row>
    <row r="326" spans="4:7">
      <c r="D326" s="19"/>
      <c r="E326" s="20"/>
      <c r="F326" s="20"/>
      <c r="G326" s="21"/>
    </row>
    <row r="327" spans="4:7">
      <c r="D327" s="19"/>
      <c r="E327" s="20"/>
      <c r="F327" s="20"/>
      <c r="G327" s="21"/>
    </row>
    <row r="328" spans="4:7">
      <c r="D328" s="19"/>
      <c r="E328" s="20"/>
      <c r="F328" s="20"/>
      <c r="G328" s="21"/>
    </row>
    <row r="329" spans="4:7">
      <c r="D329" s="19"/>
      <c r="E329" s="20"/>
      <c r="F329" s="20"/>
      <c r="G329" s="21"/>
    </row>
    <row r="330" spans="4:7">
      <c r="D330" s="19"/>
      <c r="E330" s="20"/>
      <c r="F330" s="20"/>
      <c r="G330" s="21"/>
    </row>
    <row r="331" spans="4:7">
      <c r="D331" s="19"/>
      <c r="E331" s="20"/>
      <c r="F331" s="20"/>
      <c r="G331" s="21"/>
    </row>
    <row r="332" spans="4:7">
      <c r="D332" s="19"/>
      <c r="E332" s="20"/>
      <c r="F332" s="20"/>
      <c r="G332" s="21"/>
    </row>
    <row r="333" spans="4:7">
      <c r="D333" s="19"/>
      <c r="E333" s="20"/>
      <c r="F333" s="20"/>
      <c r="G333" s="21"/>
    </row>
    <row r="334" spans="4:7">
      <c r="D334" s="19"/>
      <c r="E334" s="20"/>
      <c r="F334" s="20"/>
      <c r="G334" s="21"/>
    </row>
    <row r="335" spans="4:7">
      <c r="D335" s="19"/>
      <c r="E335" s="20"/>
      <c r="F335" s="20"/>
      <c r="G335" s="21"/>
    </row>
    <row r="336" spans="4:7">
      <c r="D336" s="19"/>
      <c r="E336" s="20"/>
      <c r="F336" s="20"/>
      <c r="G336" s="21"/>
    </row>
    <row r="337" spans="4:7">
      <c r="D337" s="19"/>
      <c r="E337" s="20"/>
      <c r="F337" s="20"/>
      <c r="G337" s="21"/>
    </row>
    <row r="338" spans="4:7">
      <c r="D338" s="19"/>
      <c r="E338" s="20"/>
      <c r="F338" s="20"/>
      <c r="G338" s="21"/>
    </row>
    <row r="339" spans="4:7">
      <c r="D339" s="19"/>
      <c r="E339" s="20"/>
      <c r="F339" s="20"/>
      <c r="G339" s="21"/>
    </row>
    <row r="340" spans="4:7">
      <c r="D340" s="19"/>
      <c r="E340" s="20"/>
      <c r="F340" s="20"/>
      <c r="G340" s="21"/>
    </row>
    <row r="341" spans="4:7">
      <c r="D341" s="19"/>
      <c r="E341" s="20"/>
      <c r="F341" s="20"/>
      <c r="G341" s="21"/>
    </row>
    <row r="342" spans="4:7">
      <c r="D342" s="19"/>
      <c r="E342" s="20"/>
      <c r="F342" s="20"/>
      <c r="G342" s="21"/>
    </row>
    <row r="343" spans="4:7">
      <c r="D343" s="19"/>
      <c r="E343" s="20"/>
      <c r="F343" s="20"/>
      <c r="G343" s="21"/>
    </row>
    <row r="344" spans="4:7">
      <c r="D344" s="19"/>
      <c r="E344" s="20"/>
      <c r="F344" s="20"/>
      <c r="G344" s="21"/>
    </row>
    <row r="345" spans="4:7">
      <c r="D345" s="19"/>
      <c r="E345" s="20"/>
      <c r="F345" s="20"/>
      <c r="G345" s="21"/>
    </row>
    <row r="346" spans="4:7">
      <c r="D346" s="19"/>
      <c r="E346" s="20"/>
      <c r="F346" s="20"/>
      <c r="G346" s="21"/>
    </row>
    <row r="347" spans="4:7">
      <c r="D347" s="19"/>
      <c r="E347" s="20"/>
      <c r="F347" s="20"/>
      <c r="G347" s="21"/>
    </row>
    <row r="348" spans="4:7">
      <c r="D348" s="19"/>
      <c r="E348" s="20"/>
      <c r="F348" s="20"/>
      <c r="G348" s="21"/>
    </row>
    <row r="349" spans="4:7">
      <c r="D349" s="19"/>
      <c r="E349" s="20"/>
      <c r="F349" s="20"/>
      <c r="G349" s="21"/>
    </row>
    <row r="350" spans="4:7">
      <c r="D350" s="19"/>
      <c r="E350" s="20"/>
      <c r="F350" s="20"/>
      <c r="G350" s="21"/>
    </row>
    <row r="351" spans="4:7">
      <c r="D351" s="19"/>
      <c r="E351" s="20"/>
      <c r="F351" s="20"/>
      <c r="G351" s="21"/>
    </row>
    <row r="352" spans="4:7">
      <c r="D352" s="19"/>
      <c r="E352" s="20"/>
      <c r="F352" s="20"/>
      <c r="G352" s="21"/>
    </row>
    <row r="353" spans="4:7">
      <c r="D353" s="19"/>
      <c r="E353" s="20"/>
      <c r="F353" s="20"/>
      <c r="G353" s="21"/>
    </row>
    <row r="354" spans="4:7">
      <c r="D354" s="19"/>
      <c r="E354" s="20"/>
      <c r="F354" s="20"/>
      <c r="G354" s="21"/>
    </row>
    <row r="355" spans="4:7">
      <c r="D355" s="19"/>
      <c r="E355" s="20"/>
      <c r="F355" s="20"/>
      <c r="G355" s="21"/>
    </row>
    <row r="356" spans="4:7">
      <c r="D356" s="19"/>
      <c r="E356" s="20"/>
      <c r="F356" s="20"/>
      <c r="G356" s="21"/>
    </row>
    <row r="357" spans="4:7">
      <c r="D357" s="19"/>
      <c r="E357" s="20"/>
      <c r="F357" s="20"/>
      <c r="G357" s="21"/>
    </row>
    <row r="358" spans="4:7">
      <c r="D358" s="19"/>
      <c r="E358" s="20"/>
      <c r="F358" s="20"/>
      <c r="G358" s="21"/>
    </row>
    <row r="359" spans="4:7">
      <c r="D359" s="19"/>
      <c r="E359" s="20"/>
      <c r="F359" s="20"/>
      <c r="G359" s="21"/>
    </row>
    <row r="360" spans="4:7">
      <c r="D360" s="19"/>
      <c r="E360" s="20"/>
      <c r="F360" s="20"/>
      <c r="G360" s="21"/>
    </row>
    <row r="361" spans="4:7">
      <c r="D361" s="19"/>
      <c r="E361" s="20"/>
      <c r="F361" s="20"/>
      <c r="G361" s="21"/>
    </row>
    <row r="362" spans="4:7">
      <c r="D362" s="19"/>
      <c r="E362" s="20"/>
      <c r="F362" s="20"/>
      <c r="G362" s="21"/>
    </row>
    <row r="363" spans="4:7">
      <c r="D363" s="19"/>
      <c r="E363" s="20"/>
      <c r="F363" s="20"/>
      <c r="G363" s="21"/>
    </row>
    <row r="364" spans="4:7">
      <c r="D364" s="19"/>
      <c r="E364" s="20"/>
      <c r="F364" s="20"/>
      <c r="G364" s="21"/>
    </row>
    <row r="365" spans="4:7">
      <c r="D365" s="19"/>
      <c r="E365" s="20"/>
      <c r="F365" s="20"/>
      <c r="G365" s="21"/>
    </row>
    <row r="366" spans="4:7">
      <c r="D366" s="19"/>
      <c r="E366" s="20"/>
      <c r="F366" s="20"/>
      <c r="G366" s="21"/>
    </row>
    <row r="367" spans="4:7">
      <c r="D367" s="19"/>
      <c r="E367" s="20"/>
      <c r="F367" s="20"/>
      <c r="G367" s="21"/>
    </row>
    <row r="368" spans="4:7">
      <c r="D368" s="19"/>
      <c r="E368" s="20"/>
      <c r="F368" s="20"/>
      <c r="G368" s="21"/>
    </row>
    <row r="369" spans="4:7">
      <c r="D369" s="19"/>
      <c r="E369" s="20"/>
      <c r="F369" s="20"/>
      <c r="G369" s="21"/>
    </row>
    <row r="370" spans="4:7">
      <c r="D370" s="19"/>
      <c r="E370" s="20"/>
      <c r="F370" s="20"/>
      <c r="G370" s="21"/>
    </row>
    <row r="371" spans="4:7">
      <c r="D371" s="19"/>
      <c r="E371" s="20"/>
      <c r="F371" s="20"/>
      <c r="G371" s="21"/>
    </row>
    <row r="372" spans="4:7">
      <c r="D372" s="19"/>
      <c r="E372" s="20"/>
      <c r="F372" s="20"/>
      <c r="G372" s="21"/>
    </row>
    <row r="373" spans="4:7">
      <c r="D373" s="19"/>
      <c r="E373" s="20"/>
      <c r="F373" s="20"/>
      <c r="G373" s="21"/>
    </row>
    <row r="374" spans="4:7">
      <c r="D374" s="19"/>
      <c r="E374" s="20"/>
      <c r="F374" s="20"/>
      <c r="G374" s="21"/>
    </row>
    <row r="375" spans="4:7">
      <c r="D375" s="19"/>
      <c r="E375" s="20"/>
      <c r="F375" s="20"/>
      <c r="G375" s="21"/>
    </row>
    <row r="376" spans="4:7">
      <c r="D376" s="19"/>
      <c r="E376" s="20"/>
      <c r="F376" s="20"/>
      <c r="G376" s="21"/>
    </row>
    <row r="377" spans="4:7">
      <c r="D377" s="19"/>
      <c r="E377" s="20"/>
      <c r="F377" s="20"/>
      <c r="G377" s="21"/>
    </row>
    <row r="378" spans="4:7">
      <c r="D378" s="19"/>
      <c r="E378" s="20"/>
      <c r="F378" s="20"/>
      <c r="G378" s="21"/>
    </row>
    <row r="379" spans="4:7">
      <c r="D379" s="19"/>
      <c r="E379" s="20"/>
      <c r="F379" s="20"/>
      <c r="G379" s="21"/>
    </row>
    <row r="380" spans="4:7">
      <c r="D380" s="19"/>
      <c r="E380" s="20"/>
      <c r="F380" s="20"/>
      <c r="G380" s="21"/>
    </row>
    <row r="381" spans="4:7">
      <c r="D381" s="19"/>
      <c r="E381" s="20"/>
      <c r="F381" s="20"/>
      <c r="G381" s="21"/>
    </row>
    <row r="382" spans="4:7">
      <c r="D382" s="19"/>
      <c r="E382" s="20"/>
      <c r="F382" s="20"/>
      <c r="G382" s="21"/>
    </row>
    <row r="383" spans="4:7">
      <c r="D383" s="19"/>
      <c r="E383" s="20"/>
      <c r="F383" s="20"/>
      <c r="G383" s="21"/>
    </row>
    <row r="384" spans="4:7">
      <c r="D384" s="19"/>
      <c r="E384" s="20"/>
      <c r="F384" s="20"/>
      <c r="G384" s="21"/>
    </row>
    <row r="385" spans="4:7">
      <c r="D385" s="19"/>
      <c r="E385" s="20"/>
      <c r="F385" s="20"/>
      <c r="G385" s="21"/>
    </row>
    <row r="386" spans="4:7">
      <c r="D386" s="19"/>
      <c r="E386" s="20"/>
      <c r="F386" s="20"/>
      <c r="G386" s="21"/>
    </row>
    <row r="387" spans="4:7">
      <c r="D387" s="19"/>
      <c r="E387" s="20"/>
      <c r="F387" s="20"/>
      <c r="G387" s="21"/>
    </row>
    <row r="388" spans="4:7">
      <c r="D388" s="19"/>
      <c r="E388" s="20"/>
      <c r="F388" s="20"/>
      <c r="G388" s="21"/>
    </row>
    <row r="389" spans="4:7">
      <c r="D389" s="19"/>
      <c r="E389" s="20"/>
      <c r="F389" s="20"/>
      <c r="G389" s="21"/>
    </row>
    <row r="390" spans="4:7">
      <c r="D390" s="19"/>
      <c r="E390" s="20"/>
      <c r="F390" s="20"/>
      <c r="G390" s="21"/>
    </row>
    <row r="391" spans="4:7">
      <c r="D391" s="19"/>
      <c r="E391" s="20"/>
      <c r="F391" s="20"/>
      <c r="G391" s="21"/>
    </row>
    <row r="392" spans="4:7">
      <c r="D392" s="19"/>
      <c r="E392" s="20"/>
      <c r="F392" s="20"/>
      <c r="G392" s="21"/>
    </row>
    <row r="393" spans="4:7">
      <c r="D393" s="19"/>
      <c r="E393" s="20"/>
      <c r="F393" s="20"/>
      <c r="G393" s="21"/>
    </row>
    <row r="394" spans="4:7">
      <c r="D394" s="19"/>
      <c r="E394" s="20"/>
      <c r="F394" s="20"/>
      <c r="G394" s="21"/>
    </row>
    <row r="395" spans="4:7">
      <c r="D395" s="19"/>
      <c r="E395" s="20"/>
      <c r="F395" s="20"/>
      <c r="G395" s="21"/>
    </row>
    <row r="396" spans="4:7">
      <c r="D396" s="19"/>
      <c r="E396" s="20"/>
      <c r="F396" s="20"/>
      <c r="G396" s="21"/>
    </row>
    <row r="397" spans="4:7">
      <c r="D397" s="19"/>
      <c r="E397" s="20"/>
      <c r="F397" s="20"/>
      <c r="G397" s="21"/>
    </row>
    <row r="398" spans="4:7">
      <c r="D398" s="19"/>
      <c r="E398" s="20"/>
      <c r="F398" s="20"/>
      <c r="G398" s="21"/>
    </row>
    <row r="399" spans="4:7">
      <c r="D399" s="19"/>
      <c r="E399" s="20"/>
      <c r="F399" s="20"/>
      <c r="G399" s="21"/>
    </row>
    <row r="400" spans="4:7">
      <c r="D400" s="19"/>
      <c r="E400" s="20"/>
      <c r="F400" s="20"/>
      <c r="G400" s="21"/>
    </row>
    <row r="401" spans="4:7">
      <c r="D401" s="19"/>
      <c r="E401" s="20"/>
      <c r="F401" s="20"/>
      <c r="G401" s="21"/>
    </row>
    <row r="402" spans="4:7">
      <c r="D402" s="19"/>
      <c r="E402" s="20"/>
      <c r="F402" s="20"/>
      <c r="G402" s="21"/>
    </row>
    <row r="403" spans="4:7">
      <c r="D403" s="19"/>
      <c r="E403" s="20"/>
      <c r="F403" s="20"/>
      <c r="G403" s="21"/>
    </row>
    <row r="404" spans="4:7">
      <c r="D404" s="19"/>
      <c r="E404" s="20"/>
      <c r="F404" s="20"/>
      <c r="G404" s="21"/>
    </row>
    <row r="405" spans="4:7">
      <c r="D405" s="19"/>
      <c r="E405" s="20"/>
      <c r="F405" s="20"/>
      <c r="G405" s="21"/>
    </row>
    <row r="406" spans="4:7">
      <c r="D406" s="19"/>
      <c r="E406" s="20"/>
      <c r="F406" s="20"/>
      <c r="G406" s="21"/>
    </row>
    <row r="407" spans="4:7">
      <c r="D407" s="19"/>
      <c r="E407" s="20"/>
      <c r="F407" s="20"/>
      <c r="G407" s="21"/>
    </row>
    <row r="408" spans="4:7">
      <c r="D408" s="19"/>
      <c r="E408" s="20"/>
      <c r="F408" s="20"/>
      <c r="G408" s="21"/>
    </row>
    <row r="409" spans="4:7">
      <c r="D409" s="19"/>
      <c r="E409" s="20"/>
      <c r="F409" s="20"/>
      <c r="G409" s="21"/>
    </row>
    <row r="410" spans="4:7">
      <c r="D410" s="19"/>
      <c r="E410" s="20"/>
      <c r="F410" s="20"/>
      <c r="G410" s="21"/>
    </row>
    <row r="411" spans="4:7">
      <c r="D411" s="19"/>
      <c r="E411" s="20"/>
      <c r="F411" s="20"/>
      <c r="G411" s="21"/>
    </row>
    <row r="412" spans="4:7">
      <c r="D412" s="19"/>
      <c r="E412" s="20"/>
      <c r="F412" s="20"/>
      <c r="G412" s="21"/>
    </row>
    <row r="413" spans="4:7">
      <c r="D413" s="19"/>
      <c r="E413" s="20"/>
      <c r="F413" s="20"/>
      <c r="G413" s="21"/>
    </row>
    <row r="414" spans="4:7">
      <c r="D414" s="19"/>
      <c r="E414" s="20"/>
      <c r="F414" s="20"/>
      <c r="G414" s="21"/>
    </row>
    <row r="415" spans="4:7">
      <c r="D415" s="19"/>
      <c r="E415" s="20"/>
      <c r="F415" s="20"/>
      <c r="G415" s="21"/>
    </row>
    <row r="416" spans="4:7">
      <c r="D416" s="19"/>
      <c r="E416" s="20"/>
      <c r="F416" s="20"/>
      <c r="G416" s="21"/>
    </row>
    <row r="417" spans="4:7">
      <c r="D417" s="19"/>
      <c r="E417" s="20"/>
      <c r="F417" s="20"/>
      <c r="G417" s="21"/>
    </row>
    <row r="418" spans="4:7">
      <c r="D418" s="19"/>
      <c r="E418" s="20"/>
      <c r="F418" s="20"/>
      <c r="G418" s="21"/>
    </row>
    <row r="419" spans="4:7">
      <c r="D419" s="19"/>
      <c r="E419" s="20"/>
      <c r="F419" s="20"/>
      <c r="G419" s="21"/>
    </row>
    <row r="420" spans="4:7">
      <c r="D420" s="19"/>
      <c r="E420" s="20"/>
      <c r="F420" s="20"/>
      <c r="G420" s="21"/>
    </row>
    <row r="421" spans="4:7">
      <c r="D421" s="19"/>
      <c r="E421" s="20"/>
      <c r="F421" s="20"/>
      <c r="G421" s="21"/>
    </row>
    <row r="422" spans="4:7">
      <c r="D422" s="19"/>
      <c r="E422" s="20"/>
      <c r="F422" s="20"/>
      <c r="G422" s="21"/>
    </row>
    <row r="423" spans="4:7">
      <c r="D423" s="19"/>
      <c r="E423" s="20"/>
      <c r="F423" s="20"/>
      <c r="G423" s="21"/>
    </row>
    <row r="424" spans="4:7">
      <c r="D424" s="19"/>
      <c r="E424" s="20"/>
      <c r="F424" s="20"/>
      <c r="G424" s="21"/>
    </row>
    <row r="425" spans="4:7">
      <c r="D425" s="19"/>
      <c r="E425" s="20"/>
      <c r="F425" s="20"/>
      <c r="G425" s="21"/>
    </row>
    <row r="426" spans="4:7">
      <c r="D426" s="19"/>
      <c r="E426" s="20"/>
      <c r="F426" s="20"/>
      <c r="G426" s="21"/>
    </row>
    <row r="427" spans="4:7">
      <c r="D427" s="19"/>
      <c r="E427" s="20"/>
      <c r="F427" s="20"/>
      <c r="G427" s="21"/>
    </row>
    <row r="428" spans="4:7">
      <c r="D428" s="19"/>
      <c r="E428" s="20"/>
      <c r="F428" s="20"/>
      <c r="G428" s="21"/>
    </row>
    <row r="429" spans="4:7">
      <c r="D429" s="19"/>
      <c r="E429" s="20"/>
      <c r="F429" s="20"/>
      <c r="G429" s="21"/>
    </row>
    <row r="430" spans="4:7">
      <c r="D430" s="19"/>
      <c r="E430" s="20"/>
      <c r="F430" s="20"/>
      <c r="G430" s="21"/>
    </row>
    <row r="431" spans="4:7">
      <c r="D431" s="19"/>
      <c r="E431" s="20"/>
      <c r="F431" s="20"/>
      <c r="G431" s="21"/>
    </row>
    <row r="432" spans="4:7">
      <c r="D432" s="19"/>
      <c r="E432" s="20"/>
      <c r="F432" s="20"/>
      <c r="G432" s="21"/>
    </row>
    <row r="433" spans="4:7">
      <c r="D433" s="19"/>
      <c r="E433" s="20"/>
      <c r="F433" s="20"/>
      <c r="G433" s="21"/>
    </row>
    <row r="434" spans="4:7">
      <c r="D434" s="19"/>
      <c r="E434" s="20"/>
      <c r="F434" s="20"/>
      <c r="G434" s="21"/>
    </row>
    <row r="435" spans="4:7">
      <c r="D435" s="19"/>
      <c r="E435" s="20"/>
      <c r="F435" s="20"/>
      <c r="G435" s="21"/>
    </row>
    <row r="436" spans="4:7">
      <c r="D436" s="19"/>
      <c r="E436" s="20"/>
      <c r="F436" s="20"/>
      <c r="G436" s="21"/>
    </row>
    <row r="437" spans="4:7">
      <c r="D437" s="19"/>
      <c r="E437" s="20"/>
      <c r="F437" s="20"/>
      <c r="G437" s="21"/>
    </row>
    <row r="438" spans="4:7">
      <c r="D438" s="19"/>
      <c r="E438" s="20"/>
      <c r="F438" s="20"/>
      <c r="G438" s="21"/>
    </row>
    <row r="439" spans="4:7">
      <c r="D439" s="19"/>
      <c r="E439" s="20"/>
      <c r="F439" s="20"/>
      <c r="G439" s="21"/>
    </row>
    <row r="440" spans="4:7">
      <c r="D440" s="19"/>
      <c r="E440" s="20"/>
      <c r="F440" s="20"/>
      <c r="G440" s="21"/>
    </row>
    <row r="441" spans="4:7">
      <c r="D441" s="19"/>
      <c r="E441" s="20"/>
      <c r="F441" s="20"/>
      <c r="G441" s="21"/>
    </row>
    <row r="442" spans="4:7">
      <c r="D442" s="19"/>
      <c r="E442" s="20"/>
      <c r="F442" s="20"/>
      <c r="G442" s="21"/>
    </row>
    <row r="443" spans="4:7">
      <c r="D443" s="19"/>
      <c r="E443" s="20"/>
      <c r="F443" s="20"/>
      <c r="G443" s="21"/>
    </row>
    <row r="444" spans="4:7">
      <c r="D444" s="19"/>
      <c r="E444" s="20"/>
      <c r="F444" s="20"/>
      <c r="G444" s="21"/>
    </row>
    <row r="445" spans="4:7">
      <c r="D445" s="19"/>
      <c r="E445" s="20"/>
      <c r="F445" s="20"/>
      <c r="G445" s="21"/>
    </row>
    <row r="446" spans="4:7">
      <c r="D446" s="19"/>
      <c r="E446" s="20"/>
      <c r="F446" s="20"/>
      <c r="G446" s="21"/>
    </row>
    <row r="447" spans="4:7">
      <c r="D447" s="19"/>
      <c r="E447" s="20"/>
      <c r="F447" s="20"/>
      <c r="G447" s="21"/>
    </row>
    <row r="448" spans="4:7">
      <c r="D448" s="19"/>
      <c r="E448" s="20"/>
      <c r="F448" s="20"/>
      <c r="G448" s="21"/>
    </row>
    <row r="449" spans="4:7">
      <c r="D449" s="19"/>
      <c r="E449" s="20"/>
      <c r="F449" s="20"/>
      <c r="G449" s="21"/>
    </row>
    <row r="450" spans="4:7">
      <c r="D450" s="19"/>
      <c r="E450" s="20"/>
      <c r="F450" s="20"/>
      <c r="G450" s="21"/>
    </row>
    <row r="451" spans="4:7">
      <c r="D451" s="19"/>
      <c r="E451" s="20"/>
      <c r="F451" s="20"/>
      <c r="G451" s="21"/>
    </row>
    <row r="452" spans="4:7">
      <c r="D452" s="19"/>
      <c r="E452" s="20"/>
      <c r="F452" s="20"/>
      <c r="G452" s="21"/>
    </row>
    <row r="453" spans="4:7">
      <c r="D453" s="19"/>
      <c r="E453" s="20"/>
      <c r="F453" s="20"/>
      <c r="G453" s="21"/>
    </row>
    <row r="454" spans="4:7">
      <c r="D454" s="19"/>
      <c r="E454" s="20"/>
      <c r="F454" s="20"/>
      <c r="G454" s="21"/>
    </row>
    <row r="455" spans="4:7">
      <c r="D455" s="19"/>
      <c r="E455" s="20"/>
      <c r="F455" s="20"/>
      <c r="G455" s="21"/>
    </row>
    <row r="456" spans="4:7">
      <c r="D456" s="19"/>
      <c r="E456" s="20"/>
      <c r="F456" s="20"/>
      <c r="G456" s="21"/>
    </row>
    <row r="457" spans="4:7">
      <c r="D457" s="19"/>
      <c r="E457" s="20"/>
      <c r="F457" s="20"/>
      <c r="G457" s="21"/>
    </row>
    <row r="458" spans="4:7">
      <c r="D458" s="19"/>
      <c r="E458" s="20"/>
      <c r="F458" s="20"/>
      <c r="G458" s="21"/>
    </row>
    <row r="459" spans="4:7">
      <c r="D459" s="19"/>
      <c r="E459" s="20"/>
      <c r="F459" s="20"/>
      <c r="G459" s="21"/>
    </row>
    <row r="460" spans="4:7">
      <c r="D460" s="19"/>
      <c r="E460" s="20"/>
      <c r="F460" s="20"/>
      <c r="G460" s="21"/>
    </row>
    <row r="461" spans="4:7">
      <c r="D461" s="19"/>
      <c r="E461" s="20"/>
      <c r="F461" s="20"/>
      <c r="G461" s="21"/>
    </row>
    <row r="462" spans="4:7">
      <c r="D462" s="19"/>
      <c r="E462" s="20"/>
      <c r="F462" s="20"/>
      <c r="G462" s="21"/>
    </row>
    <row r="463" spans="4:7">
      <c r="D463" s="19"/>
      <c r="E463" s="20"/>
      <c r="F463" s="20"/>
      <c r="G463" s="21"/>
    </row>
    <row r="464" spans="4:7">
      <c r="D464" s="19"/>
      <c r="E464" s="20"/>
      <c r="F464" s="20"/>
      <c r="G464" s="21"/>
    </row>
    <row r="465" spans="4:7">
      <c r="D465" s="19"/>
      <c r="E465" s="20"/>
      <c r="F465" s="20"/>
      <c r="G465" s="21"/>
    </row>
    <row r="466" spans="4:7">
      <c r="D466" s="19"/>
      <c r="E466" s="20"/>
      <c r="F466" s="20"/>
      <c r="G466" s="21"/>
    </row>
    <row r="467" spans="4:7">
      <c r="D467" s="19"/>
      <c r="E467" s="20"/>
      <c r="F467" s="20"/>
      <c r="G467" s="21"/>
    </row>
    <row r="468" spans="4:7">
      <c r="D468" s="19"/>
      <c r="E468" s="20"/>
      <c r="F468" s="20"/>
      <c r="G468" s="21"/>
    </row>
    <row r="469" spans="4:7">
      <c r="D469" s="19"/>
      <c r="E469" s="20"/>
      <c r="F469" s="20"/>
      <c r="G469" s="21"/>
    </row>
    <row r="470" spans="4:7">
      <c r="D470" s="19"/>
      <c r="E470" s="20"/>
      <c r="F470" s="20"/>
      <c r="G470" s="21"/>
    </row>
    <row r="471" spans="4:7">
      <c r="D471" s="19"/>
      <c r="E471" s="20"/>
      <c r="F471" s="20"/>
      <c r="G471" s="21"/>
    </row>
    <row r="472" spans="4:7">
      <c r="D472" s="19"/>
      <c r="E472" s="20"/>
      <c r="F472" s="20"/>
      <c r="G472" s="21"/>
    </row>
    <row r="473" spans="4:7">
      <c r="D473" s="19"/>
      <c r="E473" s="20"/>
      <c r="F473" s="20"/>
      <c r="G473" s="21"/>
    </row>
    <row r="474" spans="4:7">
      <c r="D474" s="19"/>
      <c r="E474" s="20"/>
      <c r="F474" s="20"/>
      <c r="G474" s="21"/>
    </row>
    <row r="475" spans="4:7">
      <c r="D475" s="19"/>
      <c r="E475" s="20"/>
      <c r="F475" s="20"/>
      <c r="G475" s="21"/>
    </row>
    <row r="476" spans="4:7">
      <c r="D476" s="19"/>
      <c r="E476" s="20"/>
      <c r="F476" s="20"/>
      <c r="G476" s="21"/>
    </row>
    <row r="477" spans="4:7">
      <c r="D477" s="19"/>
      <c r="E477" s="20"/>
      <c r="F477" s="20"/>
      <c r="G477" s="21"/>
    </row>
    <row r="478" spans="4:7">
      <c r="D478" s="19"/>
      <c r="E478" s="20"/>
      <c r="F478" s="20"/>
      <c r="G478" s="21"/>
    </row>
    <row r="479" spans="4:7">
      <c r="D479" s="19"/>
      <c r="E479" s="20"/>
      <c r="F479" s="20"/>
      <c r="G479" s="21"/>
    </row>
    <row r="480" spans="4:7">
      <c r="D480" s="19"/>
      <c r="E480" s="20"/>
      <c r="F480" s="20"/>
      <c r="G480" s="21"/>
    </row>
    <row r="481" spans="4:7">
      <c r="D481" s="19"/>
      <c r="E481" s="20"/>
      <c r="F481" s="20"/>
      <c r="G481" s="21"/>
    </row>
    <row r="482" spans="4:7">
      <c r="D482" s="19"/>
      <c r="E482" s="20"/>
      <c r="F482" s="20"/>
      <c r="G482" s="21"/>
    </row>
    <row r="483" spans="4:7">
      <c r="D483" s="19"/>
      <c r="E483" s="20"/>
      <c r="F483" s="20"/>
      <c r="G483" s="21"/>
    </row>
    <row r="484" spans="4:7">
      <c r="D484" s="19"/>
      <c r="E484" s="20"/>
      <c r="F484" s="20"/>
      <c r="G484" s="21"/>
    </row>
    <row r="485" spans="4:7">
      <c r="D485" s="19"/>
      <c r="E485" s="20"/>
      <c r="F485" s="20"/>
      <c r="G485" s="21"/>
    </row>
    <row r="486" spans="4:7">
      <c r="D486" s="19"/>
      <c r="E486" s="20"/>
      <c r="F486" s="20"/>
      <c r="G486" s="21"/>
    </row>
    <row r="487" spans="4:7">
      <c r="D487" s="19"/>
      <c r="E487" s="20"/>
      <c r="F487" s="20"/>
      <c r="G487" s="21"/>
    </row>
    <row r="488" spans="4:7">
      <c r="D488" s="19"/>
      <c r="E488" s="20"/>
      <c r="F488" s="20"/>
      <c r="G488" s="21"/>
    </row>
    <row r="489" spans="4:7">
      <c r="D489" s="19"/>
      <c r="E489" s="20"/>
      <c r="F489" s="20"/>
      <c r="G489" s="21"/>
    </row>
    <row r="490" spans="4:7">
      <c r="D490" s="19"/>
      <c r="E490" s="20"/>
      <c r="F490" s="20"/>
      <c r="G490" s="21"/>
    </row>
    <row r="491" spans="4:7">
      <c r="D491" s="19"/>
      <c r="E491" s="20"/>
      <c r="F491" s="20"/>
      <c r="G491" s="21"/>
    </row>
    <row r="492" spans="4:7">
      <c r="D492" s="19"/>
      <c r="E492" s="20"/>
      <c r="F492" s="20"/>
      <c r="G492" s="21"/>
    </row>
    <row r="493" spans="4:7">
      <c r="D493" s="19"/>
      <c r="E493" s="20"/>
      <c r="F493" s="20"/>
      <c r="G493" s="21"/>
    </row>
    <row r="494" spans="4:7">
      <c r="D494" s="19"/>
      <c r="E494" s="20"/>
      <c r="F494" s="20"/>
      <c r="G494" s="21"/>
    </row>
    <row r="495" spans="4:7">
      <c r="D495" s="19"/>
      <c r="E495" s="20"/>
      <c r="F495" s="20"/>
      <c r="G495" s="21"/>
    </row>
    <row r="496" spans="4:7">
      <c r="D496" s="19"/>
      <c r="E496" s="20"/>
      <c r="F496" s="20"/>
      <c r="G496" s="21"/>
    </row>
    <row r="497" spans="4:7">
      <c r="D497" s="19"/>
      <c r="E497" s="20"/>
      <c r="F497" s="20"/>
      <c r="G497" s="21"/>
    </row>
    <row r="498" spans="4:7">
      <c r="D498" s="19"/>
      <c r="E498" s="20"/>
      <c r="F498" s="20"/>
      <c r="G498" s="21"/>
    </row>
    <row r="499" spans="4:7">
      <c r="D499" s="19"/>
      <c r="E499" s="20"/>
      <c r="F499" s="20"/>
      <c r="G499" s="21"/>
    </row>
    <row r="500" spans="4:7">
      <c r="D500" s="19"/>
      <c r="E500" s="20"/>
      <c r="F500" s="20"/>
      <c r="G500" s="21"/>
    </row>
    <row r="501" spans="4:7">
      <c r="D501" s="19"/>
      <c r="E501" s="20"/>
      <c r="F501" s="20"/>
      <c r="G501" s="21"/>
    </row>
    <row r="502" spans="4:7">
      <c r="D502" s="19"/>
      <c r="E502" s="20"/>
      <c r="F502" s="20"/>
      <c r="G502" s="21"/>
    </row>
    <row r="503" spans="4:7">
      <c r="D503" s="19"/>
      <c r="E503" s="20"/>
      <c r="F503" s="20"/>
      <c r="G503" s="21"/>
    </row>
    <row r="504" spans="4:7">
      <c r="D504" s="19"/>
      <c r="E504" s="20"/>
      <c r="F504" s="20"/>
      <c r="G504" s="21"/>
    </row>
    <row r="505" spans="4:7">
      <c r="D505" s="19"/>
      <c r="E505" s="20"/>
      <c r="F505" s="20"/>
      <c r="G505" s="21"/>
    </row>
    <row r="506" spans="4:7">
      <c r="D506" s="19"/>
      <c r="E506" s="20"/>
      <c r="F506" s="20"/>
      <c r="G506" s="21"/>
    </row>
    <row r="507" spans="4:7">
      <c r="D507" s="19"/>
      <c r="E507" s="20"/>
      <c r="F507" s="20"/>
      <c r="G507" s="21"/>
    </row>
    <row r="508" spans="4:7">
      <c r="D508" s="19"/>
      <c r="E508" s="20"/>
      <c r="F508" s="20"/>
      <c r="G508" s="21"/>
    </row>
    <row r="509" spans="4:7">
      <c r="D509" s="19"/>
      <c r="E509" s="20"/>
      <c r="F509" s="20"/>
      <c r="G509" s="21"/>
    </row>
    <row r="510" spans="4:7">
      <c r="D510" s="19"/>
      <c r="E510" s="20"/>
      <c r="F510" s="20"/>
      <c r="G510" s="21"/>
    </row>
    <row r="511" spans="4:7">
      <c r="D511" s="19"/>
      <c r="E511" s="20"/>
      <c r="F511" s="20"/>
      <c r="G511" s="21"/>
    </row>
    <row r="512" spans="4:7">
      <c r="D512" s="19"/>
      <c r="E512" s="20"/>
      <c r="F512" s="20"/>
      <c r="G512" s="21"/>
    </row>
    <row r="513" spans="4:7">
      <c r="D513" s="19"/>
      <c r="E513" s="20"/>
      <c r="F513" s="20"/>
      <c r="G513" s="21"/>
    </row>
    <row r="514" spans="4:7">
      <c r="D514" s="19"/>
      <c r="E514" s="20"/>
      <c r="F514" s="20"/>
      <c r="G514" s="21"/>
    </row>
    <row r="515" spans="4:7">
      <c r="D515" s="19"/>
      <c r="E515" s="20"/>
      <c r="F515" s="20"/>
      <c r="G515" s="21"/>
    </row>
    <row r="516" spans="4:7">
      <c r="D516" s="19"/>
      <c r="E516" s="20"/>
      <c r="F516" s="20"/>
      <c r="G516" s="21"/>
    </row>
    <row r="517" spans="4:7">
      <c r="D517" s="19"/>
      <c r="E517" s="20"/>
      <c r="F517" s="20"/>
      <c r="G517" s="21"/>
    </row>
    <row r="518" spans="4:7">
      <c r="D518" s="19"/>
      <c r="E518" s="20"/>
      <c r="F518" s="20"/>
      <c r="G518" s="21"/>
    </row>
    <row r="519" spans="4:7">
      <c r="D519" s="19"/>
      <c r="E519" s="20"/>
      <c r="F519" s="20"/>
      <c r="G519" s="21"/>
    </row>
    <row r="520" spans="4:7">
      <c r="D520" s="19"/>
      <c r="E520" s="20"/>
      <c r="F520" s="20"/>
      <c r="G520" s="21"/>
    </row>
    <row r="521" spans="4:7">
      <c r="D521" s="19"/>
      <c r="E521" s="20"/>
      <c r="F521" s="20"/>
      <c r="G521" s="21"/>
    </row>
    <row r="522" spans="4:7">
      <c r="D522" s="19"/>
      <c r="E522" s="20"/>
      <c r="F522" s="20"/>
      <c r="G522" s="21"/>
    </row>
    <row r="523" spans="4:7">
      <c r="D523" s="19"/>
      <c r="E523" s="20"/>
      <c r="F523" s="20"/>
      <c r="G523" s="21"/>
    </row>
    <row r="524" spans="4:7">
      <c r="D524" s="19"/>
      <c r="E524" s="20"/>
      <c r="F524" s="20"/>
      <c r="G524" s="21"/>
    </row>
    <row r="525" spans="4:7">
      <c r="D525" s="19"/>
      <c r="E525" s="20"/>
      <c r="F525" s="20"/>
      <c r="G525" s="21"/>
    </row>
    <row r="526" spans="4:7">
      <c r="D526" s="19"/>
      <c r="E526" s="20"/>
      <c r="F526" s="20"/>
      <c r="G526" s="21"/>
    </row>
    <row r="527" spans="4:7">
      <c r="D527" s="19"/>
      <c r="E527" s="20"/>
      <c r="F527" s="20"/>
      <c r="G527" s="21"/>
    </row>
    <row r="528" spans="4:7">
      <c r="D528" s="19"/>
      <c r="E528" s="20"/>
      <c r="F528" s="20"/>
      <c r="G528" s="21"/>
    </row>
    <row r="529" spans="4:7">
      <c r="D529" s="19"/>
      <c r="E529" s="20"/>
      <c r="F529" s="20"/>
      <c r="G529" s="21"/>
    </row>
    <row r="530" spans="4:7">
      <c r="D530" s="19"/>
      <c r="E530" s="20"/>
      <c r="F530" s="20"/>
      <c r="G530" s="21"/>
    </row>
    <row r="531" spans="4:7">
      <c r="D531" s="19"/>
      <c r="E531" s="20"/>
      <c r="F531" s="20"/>
      <c r="G531" s="21"/>
    </row>
    <row r="532" spans="4:7">
      <c r="D532" s="19"/>
      <c r="E532" s="20"/>
      <c r="F532" s="20"/>
      <c r="G532" s="21"/>
    </row>
    <row r="533" spans="4:7">
      <c r="D533" s="19"/>
      <c r="E533" s="20"/>
      <c r="F533" s="20"/>
      <c r="G533" s="21"/>
    </row>
    <row r="534" spans="4:7">
      <c r="D534" s="19"/>
      <c r="E534" s="20"/>
      <c r="F534" s="20"/>
      <c r="G534" s="21"/>
    </row>
    <row r="535" spans="4:7">
      <c r="D535" s="19"/>
      <c r="E535" s="20"/>
      <c r="F535" s="20"/>
      <c r="G535" s="21"/>
    </row>
    <row r="536" spans="4:7">
      <c r="D536" s="19"/>
      <c r="E536" s="20"/>
      <c r="F536" s="20"/>
      <c r="G536" s="21"/>
    </row>
    <row r="537" spans="4:7">
      <c r="D537" s="19"/>
      <c r="E537" s="20"/>
      <c r="F537" s="20"/>
      <c r="G537" s="21"/>
    </row>
    <row r="538" spans="4:7">
      <c r="D538" s="19"/>
      <c r="E538" s="20"/>
      <c r="F538" s="20"/>
      <c r="G538" s="21"/>
    </row>
    <row r="539" spans="4:7">
      <c r="D539" s="19"/>
      <c r="E539" s="20"/>
      <c r="F539" s="20"/>
      <c r="G539" s="21"/>
    </row>
    <row r="540" spans="4:7">
      <c r="D540" s="19"/>
      <c r="E540" s="20"/>
      <c r="F540" s="20"/>
      <c r="G540" s="21"/>
    </row>
    <row r="541" spans="4:7">
      <c r="D541" s="19"/>
      <c r="E541" s="20"/>
      <c r="F541" s="20"/>
      <c r="G541" s="21"/>
    </row>
    <row r="542" spans="4:7">
      <c r="D542" s="19"/>
      <c r="E542" s="20"/>
      <c r="F542" s="20"/>
      <c r="G542" s="21"/>
    </row>
    <row r="543" spans="4:7">
      <c r="D543" s="19"/>
      <c r="E543" s="20"/>
      <c r="F543" s="20"/>
      <c r="G543" s="21"/>
    </row>
    <row r="544" spans="4:7">
      <c r="D544" s="19"/>
      <c r="E544" s="20"/>
      <c r="F544" s="20"/>
      <c r="G544" s="21"/>
    </row>
    <row r="545" spans="4:7">
      <c r="D545" s="19"/>
      <c r="E545" s="20"/>
      <c r="F545" s="20"/>
      <c r="G545" s="21"/>
    </row>
    <row r="546" spans="4:7">
      <c r="D546" s="19"/>
      <c r="E546" s="20"/>
      <c r="F546" s="20"/>
      <c r="G546" s="21"/>
    </row>
    <row r="547" spans="4:7">
      <c r="D547" s="19"/>
      <c r="E547" s="20"/>
      <c r="F547" s="20"/>
      <c r="G547" s="21"/>
    </row>
    <row r="548" spans="4:7">
      <c r="D548" s="19"/>
      <c r="E548" s="20"/>
      <c r="F548" s="20"/>
      <c r="G548" s="21"/>
    </row>
    <row r="549" spans="4:7">
      <c r="D549" s="19"/>
      <c r="E549" s="20"/>
      <c r="F549" s="20"/>
      <c r="G549" s="21"/>
    </row>
    <row r="550" spans="4:7">
      <c r="D550" s="19"/>
      <c r="E550" s="20"/>
      <c r="F550" s="20"/>
      <c r="G550" s="21"/>
    </row>
    <row r="551" spans="4:7">
      <c r="D551" s="19"/>
      <c r="E551" s="20"/>
      <c r="F551" s="20"/>
      <c r="G551" s="21"/>
    </row>
    <row r="552" spans="4:7">
      <c r="D552" s="19"/>
      <c r="E552" s="20"/>
      <c r="F552" s="20"/>
      <c r="G552" s="21"/>
    </row>
    <row r="553" spans="4:7">
      <c r="D553" s="19"/>
      <c r="E553" s="20"/>
      <c r="F553" s="20"/>
      <c r="G553" s="21"/>
    </row>
    <row r="554" spans="4:7">
      <c r="D554" s="19"/>
      <c r="E554" s="20"/>
      <c r="F554" s="20"/>
      <c r="G554" s="21"/>
    </row>
    <row r="555" spans="4:7">
      <c r="D555" s="19"/>
      <c r="E555" s="20"/>
      <c r="F555" s="20"/>
      <c r="G555" s="21"/>
    </row>
    <row r="556" spans="4:7">
      <c r="D556" s="19"/>
      <c r="E556" s="20"/>
      <c r="F556" s="20"/>
      <c r="G556" s="21"/>
    </row>
    <row r="557" spans="4:7">
      <c r="D557" s="19"/>
      <c r="E557" s="20"/>
      <c r="F557" s="20"/>
      <c r="G557" s="21"/>
    </row>
    <row r="558" spans="4:7">
      <c r="D558" s="19"/>
      <c r="E558" s="20"/>
      <c r="F558" s="20"/>
      <c r="G558" s="21"/>
    </row>
    <row r="559" spans="4:7">
      <c r="D559" s="19"/>
      <c r="E559" s="20"/>
      <c r="F559" s="20"/>
      <c r="G559" s="21"/>
    </row>
    <row r="560" spans="4:7">
      <c r="D560" s="19"/>
      <c r="E560" s="20"/>
      <c r="F560" s="20"/>
      <c r="G560" s="21"/>
    </row>
    <row r="561" spans="4:7">
      <c r="D561" s="19"/>
      <c r="E561" s="20"/>
      <c r="F561" s="20"/>
      <c r="G561" s="21"/>
    </row>
    <row r="562" spans="4:7">
      <c r="D562" s="19"/>
      <c r="E562" s="20"/>
      <c r="F562" s="20"/>
      <c r="G562" s="21"/>
    </row>
    <row r="563" spans="4:7">
      <c r="D563" s="19"/>
      <c r="E563" s="20"/>
      <c r="F563" s="20"/>
      <c r="G563" s="21"/>
    </row>
    <row r="564" spans="4:7">
      <c r="D564" s="19"/>
      <c r="E564" s="20"/>
      <c r="F564" s="20"/>
      <c r="G564" s="21"/>
    </row>
    <row r="565" spans="4:7">
      <c r="D565" s="19"/>
      <c r="E565" s="20"/>
      <c r="F565" s="20"/>
      <c r="G565" s="21"/>
    </row>
    <row r="566" spans="4:7">
      <c r="D566" s="19"/>
      <c r="E566" s="20"/>
      <c r="F566" s="20"/>
      <c r="G566" s="21"/>
    </row>
    <row r="567" spans="4:7">
      <c r="D567" s="19"/>
      <c r="E567" s="20"/>
      <c r="F567" s="20"/>
      <c r="G567" s="21"/>
    </row>
    <row r="568" spans="4:7">
      <c r="D568" s="19"/>
      <c r="E568" s="20"/>
      <c r="F568" s="20"/>
      <c r="G568" s="21"/>
    </row>
    <row r="569" spans="4:7">
      <c r="D569" s="19"/>
      <c r="E569" s="20"/>
      <c r="F569" s="20"/>
      <c r="G569" s="21"/>
    </row>
    <row r="570" spans="4:7">
      <c r="D570" s="19"/>
      <c r="E570" s="20"/>
      <c r="F570" s="20"/>
      <c r="G570" s="21"/>
    </row>
    <row r="571" spans="4:7">
      <c r="D571" s="19"/>
      <c r="E571" s="20"/>
      <c r="F571" s="20"/>
      <c r="G571" s="21"/>
    </row>
    <row r="572" spans="4:7">
      <c r="D572" s="19"/>
      <c r="E572" s="20"/>
      <c r="F572" s="20"/>
      <c r="G572" s="21"/>
    </row>
    <row r="573" spans="4:7">
      <c r="D573" s="19"/>
      <c r="E573" s="20"/>
      <c r="F573" s="20"/>
      <c r="G573" s="21"/>
    </row>
    <row r="574" spans="4:7">
      <c r="D574" s="19"/>
      <c r="E574" s="20"/>
      <c r="F574" s="20"/>
      <c r="G574" s="21"/>
    </row>
    <row r="575" spans="4:7">
      <c r="D575" s="19"/>
      <c r="E575" s="20"/>
      <c r="F575" s="20"/>
      <c r="G575" s="21"/>
    </row>
    <row r="576" spans="4:7">
      <c r="D576" s="19"/>
      <c r="E576" s="20"/>
      <c r="F576" s="20"/>
      <c r="G576" s="21"/>
    </row>
    <row r="577" spans="4:7">
      <c r="D577" s="19"/>
      <c r="E577" s="20"/>
      <c r="F577" s="20"/>
      <c r="G577" s="21"/>
    </row>
    <row r="578" spans="4:7">
      <c r="D578" s="19"/>
      <c r="E578" s="20"/>
      <c r="F578" s="20"/>
      <c r="G578" s="21"/>
    </row>
    <row r="579" spans="4:7">
      <c r="D579" s="19"/>
      <c r="E579" s="20"/>
      <c r="F579" s="20"/>
      <c r="G579" s="21"/>
    </row>
    <row r="580" spans="4:7">
      <c r="D580" s="19"/>
      <c r="E580" s="20"/>
      <c r="F580" s="20"/>
      <c r="G580" s="21"/>
    </row>
    <row r="581" spans="4:7">
      <c r="D581" s="19"/>
      <c r="E581" s="20"/>
      <c r="F581" s="20"/>
      <c r="G581" s="21"/>
    </row>
    <row r="582" spans="4:7">
      <c r="D582" s="19"/>
      <c r="E582" s="20"/>
      <c r="F582" s="20"/>
      <c r="G582" s="21"/>
    </row>
    <row r="583" spans="4:7">
      <c r="D583" s="19"/>
      <c r="E583" s="20"/>
      <c r="F583" s="20"/>
      <c r="G583" s="21"/>
    </row>
    <row r="584" spans="4:7">
      <c r="D584" s="19"/>
      <c r="E584" s="20"/>
      <c r="F584" s="20"/>
      <c r="G584" s="21"/>
    </row>
    <row r="585" spans="4:7">
      <c r="D585" s="19"/>
      <c r="E585" s="20"/>
      <c r="F585" s="20"/>
      <c r="G585" s="21"/>
    </row>
    <row r="586" spans="4:7">
      <c r="D586" s="19"/>
      <c r="E586" s="20"/>
      <c r="F586" s="20"/>
      <c r="G586" s="21"/>
    </row>
    <row r="587" spans="4:7">
      <c r="D587" s="19"/>
      <c r="E587" s="20"/>
      <c r="F587" s="20"/>
      <c r="G587" s="21"/>
    </row>
    <row r="588" spans="4:7">
      <c r="D588" s="19"/>
      <c r="E588" s="20"/>
      <c r="F588" s="20"/>
      <c r="G588" s="21"/>
    </row>
    <row r="589" spans="4:7">
      <c r="D589" s="19"/>
      <c r="E589" s="20"/>
      <c r="F589" s="20"/>
      <c r="G589" s="21"/>
    </row>
    <row r="590" spans="4:7">
      <c r="D590" s="19"/>
      <c r="E590" s="20"/>
      <c r="F590" s="20"/>
      <c r="G590" s="21"/>
    </row>
    <row r="591" spans="4:7">
      <c r="D591" s="19"/>
      <c r="E591" s="20"/>
      <c r="F591" s="20"/>
      <c r="G591" s="21"/>
    </row>
    <row r="592" spans="4:7">
      <c r="D592" s="19"/>
      <c r="E592" s="20"/>
      <c r="F592" s="20"/>
      <c r="G592" s="21"/>
    </row>
    <row r="593" spans="4:7">
      <c r="D593" s="19"/>
      <c r="E593" s="20"/>
      <c r="F593" s="20"/>
      <c r="G593" s="21"/>
    </row>
    <row r="594" spans="4:7">
      <c r="D594" s="19"/>
      <c r="E594" s="20"/>
      <c r="F594" s="20"/>
      <c r="G594" s="21"/>
    </row>
    <row r="595" spans="4:7">
      <c r="D595" s="19"/>
      <c r="E595" s="20"/>
      <c r="F595" s="20"/>
      <c r="G595" s="21"/>
    </row>
    <row r="596" spans="4:7">
      <c r="D596" s="19"/>
      <c r="E596" s="20"/>
      <c r="F596" s="20"/>
      <c r="G596" s="21"/>
    </row>
    <row r="597" spans="4:7">
      <c r="D597" s="19"/>
      <c r="E597" s="20"/>
      <c r="F597" s="20"/>
      <c r="G597" s="21"/>
    </row>
    <row r="598" spans="4:7">
      <c r="D598" s="19"/>
      <c r="E598" s="20"/>
      <c r="F598" s="20"/>
      <c r="G598" s="21"/>
    </row>
    <row r="599" spans="4:7">
      <c r="D599" s="19"/>
      <c r="E599" s="20"/>
      <c r="F599" s="20"/>
      <c r="G599" s="21"/>
    </row>
    <row r="600" spans="4:7">
      <c r="D600" s="19"/>
      <c r="E600" s="20"/>
      <c r="F600" s="20"/>
      <c r="G600" s="21"/>
    </row>
    <row r="601" spans="4:7">
      <c r="D601" s="19"/>
      <c r="E601" s="20"/>
      <c r="F601" s="20"/>
      <c r="G601" s="21"/>
    </row>
    <row r="602" spans="4:7">
      <c r="D602" s="19"/>
      <c r="E602" s="20"/>
      <c r="F602" s="20"/>
      <c r="G602" s="21"/>
    </row>
    <row r="603" spans="4:7">
      <c r="D603" s="19"/>
      <c r="E603" s="20"/>
      <c r="F603" s="20"/>
      <c r="G603" s="21"/>
    </row>
    <row r="604" spans="4:7">
      <c r="D604" s="19"/>
      <c r="E604" s="20"/>
      <c r="F604" s="20"/>
      <c r="G604" s="21"/>
    </row>
    <row r="605" spans="4:7">
      <c r="D605" s="19"/>
      <c r="E605" s="20"/>
      <c r="F605" s="20"/>
      <c r="G605" s="21"/>
    </row>
    <row r="606" spans="4:7">
      <c r="D606" s="19"/>
      <c r="E606" s="20"/>
      <c r="F606" s="20"/>
      <c r="G606" s="21"/>
    </row>
    <row r="607" spans="4:7">
      <c r="D607" s="19"/>
      <c r="E607" s="20"/>
      <c r="F607" s="20"/>
      <c r="G607" s="21"/>
    </row>
    <row r="608" spans="4:7">
      <c r="D608" s="19"/>
      <c r="E608" s="20"/>
      <c r="F608" s="20"/>
      <c r="G608" s="21"/>
    </row>
    <row r="609" spans="4:7">
      <c r="D609" s="19"/>
      <c r="E609" s="20"/>
      <c r="F609" s="20"/>
      <c r="G609" s="21"/>
    </row>
    <row r="610" spans="4:7">
      <c r="D610" s="19"/>
      <c r="E610" s="20"/>
      <c r="F610" s="20"/>
      <c r="G610" s="21"/>
    </row>
    <row r="611" spans="4:7">
      <c r="D611" s="19"/>
      <c r="E611" s="20"/>
      <c r="F611" s="20"/>
      <c r="G611" s="21"/>
    </row>
    <row r="612" spans="4:7">
      <c r="D612" s="19"/>
      <c r="E612" s="20"/>
      <c r="F612" s="20"/>
      <c r="G612" s="21"/>
    </row>
    <row r="613" spans="4:7">
      <c r="D613" s="19"/>
      <c r="E613" s="20"/>
      <c r="F613" s="20"/>
      <c r="G613" s="21"/>
    </row>
    <row r="614" spans="4:7">
      <c r="D614" s="19"/>
      <c r="E614" s="20"/>
      <c r="F614" s="20"/>
      <c r="G614" s="21"/>
    </row>
    <row r="615" spans="4:7">
      <c r="D615" s="19"/>
      <c r="E615" s="20"/>
      <c r="F615" s="20"/>
      <c r="G615" s="21"/>
    </row>
    <row r="616" spans="4:7">
      <c r="D616" s="19"/>
      <c r="E616" s="20"/>
      <c r="F616" s="20"/>
      <c r="G616" s="21"/>
    </row>
    <row r="617" spans="4:7">
      <c r="D617" s="19"/>
      <c r="E617" s="20"/>
      <c r="F617" s="20"/>
      <c r="G617" s="21"/>
    </row>
    <row r="618" spans="4:7">
      <c r="D618" s="19"/>
      <c r="E618" s="20"/>
      <c r="F618" s="20"/>
      <c r="G618" s="21"/>
    </row>
    <row r="619" spans="4:7">
      <c r="D619" s="19"/>
      <c r="E619" s="20"/>
      <c r="F619" s="20"/>
      <c r="G619" s="21"/>
    </row>
    <row r="620" spans="4:7">
      <c r="D620" s="19"/>
      <c r="E620" s="20"/>
      <c r="F620" s="20"/>
      <c r="G620" s="21"/>
    </row>
    <row r="621" spans="4:7">
      <c r="D621" s="19"/>
      <c r="E621" s="20"/>
      <c r="F621" s="20"/>
      <c r="G621" s="21"/>
    </row>
    <row r="622" spans="4:7">
      <c r="D622" s="19"/>
      <c r="E622" s="20"/>
      <c r="F622" s="20"/>
      <c r="G622" s="21"/>
    </row>
    <row r="623" spans="4:7">
      <c r="D623" s="19"/>
      <c r="E623" s="20"/>
      <c r="F623" s="20"/>
      <c r="G623" s="21"/>
    </row>
    <row r="624" spans="4:7">
      <c r="D624" s="19"/>
      <c r="E624" s="20"/>
      <c r="F624" s="20"/>
      <c r="G624" s="21"/>
    </row>
    <row r="625" spans="4:7">
      <c r="D625" s="19"/>
      <c r="E625" s="20"/>
      <c r="F625" s="20"/>
      <c r="G625" s="21"/>
    </row>
    <row r="626" spans="4:7">
      <c r="D626" s="19"/>
      <c r="E626" s="20"/>
      <c r="F626" s="20"/>
      <c r="G626" s="21"/>
    </row>
    <row r="627" spans="4:7">
      <c r="D627" s="19"/>
      <c r="E627" s="20"/>
      <c r="F627" s="20"/>
      <c r="G627" s="21"/>
    </row>
    <row r="628" spans="4:7">
      <c r="D628" s="19"/>
      <c r="E628" s="20"/>
      <c r="F628" s="20"/>
      <c r="G628" s="21"/>
    </row>
    <row r="629" spans="4:7">
      <c r="D629" s="19"/>
      <c r="E629" s="20"/>
      <c r="F629" s="20"/>
      <c r="G629" s="21"/>
    </row>
    <row r="630" spans="4:7">
      <c r="D630" s="19"/>
      <c r="E630" s="20"/>
      <c r="F630" s="20"/>
      <c r="G630" s="21"/>
    </row>
    <row r="631" spans="4:7">
      <c r="D631" s="19"/>
      <c r="E631" s="20"/>
      <c r="F631" s="20"/>
      <c r="G631" s="21"/>
    </row>
    <row r="632" spans="4:7">
      <c r="D632" s="19"/>
      <c r="E632" s="20"/>
      <c r="F632" s="20"/>
      <c r="G632" s="21"/>
    </row>
    <row r="633" spans="4:7">
      <c r="D633" s="19"/>
      <c r="E633" s="20"/>
      <c r="F633" s="20"/>
      <c r="G633" s="21"/>
    </row>
    <row r="634" spans="4:7">
      <c r="D634" s="19"/>
      <c r="E634" s="20"/>
      <c r="F634" s="20"/>
      <c r="G634" s="21"/>
    </row>
    <row r="635" spans="4:7">
      <c r="D635" s="19"/>
      <c r="E635" s="20"/>
      <c r="F635" s="20"/>
      <c r="G635" s="21"/>
    </row>
    <row r="636" spans="4:7">
      <c r="D636" s="19"/>
      <c r="E636" s="20"/>
      <c r="F636" s="20"/>
      <c r="G636" s="21"/>
    </row>
    <row r="637" spans="4:7">
      <c r="D637" s="19"/>
      <c r="E637" s="20"/>
      <c r="F637" s="20"/>
      <c r="G637" s="21"/>
    </row>
    <row r="638" spans="4:7">
      <c r="D638" s="19"/>
      <c r="E638" s="20"/>
      <c r="F638" s="20"/>
      <c r="G638" s="21"/>
    </row>
    <row r="639" spans="4:7">
      <c r="D639" s="19"/>
      <c r="E639" s="20"/>
      <c r="F639" s="20"/>
      <c r="G639" s="21"/>
    </row>
    <row r="640" spans="4:7">
      <c r="D640" s="19"/>
      <c r="E640" s="20"/>
      <c r="F640" s="20"/>
      <c r="G640" s="21"/>
    </row>
    <row r="641" spans="4:7">
      <c r="D641" s="19"/>
      <c r="E641" s="20"/>
      <c r="F641" s="20"/>
      <c r="G641" s="21"/>
    </row>
    <row r="642" spans="4:7">
      <c r="D642" s="19"/>
      <c r="E642" s="20"/>
      <c r="F642" s="20"/>
      <c r="G642" s="21"/>
    </row>
    <row r="643" spans="4:7">
      <c r="D643" s="19"/>
      <c r="E643" s="20"/>
      <c r="F643" s="20"/>
      <c r="G643" s="21"/>
    </row>
    <row r="644" spans="4:7">
      <c r="D644" s="19"/>
      <c r="E644" s="20"/>
      <c r="F644" s="20"/>
      <c r="G644" s="21"/>
    </row>
    <row r="645" spans="4:7">
      <c r="D645" s="19"/>
      <c r="E645" s="20"/>
      <c r="F645" s="20"/>
      <c r="G645" s="21"/>
    </row>
    <row r="646" spans="4:7">
      <c r="D646" s="19"/>
      <c r="E646" s="20"/>
      <c r="F646" s="20"/>
      <c r="G646" s="21"/>
    </row>
    <row r="647" spans="4:7">
      <c r="D647" s="19"/>
      <c r="E647" s="20"/>
      <c r="F647" s="20"/>
      <c r="G647" s="21"/>
    </row>
    <row r="648" spans="4:7">
      <c r="D648" s="19"/>
      <c r="E648" s="20"/>
      <c r="F648" s="20"/>
      <c r="G648" s="21"/>
    </row>
    <row r="649" spans="4:7">
      <c r="D649" s="19"/>
      <c r="E649" s="20"/>
      <c r="F649" s="20"/>
      <c r="G649" s="21"/>
    </row>
    <row r="650" spans="4:7">
      <c r="D650" s="19"/>
      <c r="E650" s="20"/>
      <c r="F650" s="20"/>
      <c r="G650" s="21"/>
    </row>
    <row r="651" spans="4:7">
      <c r="D651" s="19"/>
      <c r="E651" s="20"/>
      <c r="F651" s="20"/>
      <c r="G651" s="21"/>
    </row>
    <row r="652" spans="4:7">
      <c r="D652" s="19"/>
      <c r="E652" s="20"/>
      <c r="F652" s="20"/>
      <c r="G652" s="21"/>
    </row>
    <row r="653" spans="4:7">
      <c r="D653" s="19"/>
      <c r="E653" s="20"/>
      <c r="F653" s="20"/>
      <c r="G653" s="21"/>
    </row>
    <row r="654" spans="4:7">
      <c r="D654" s="19"/>
      <c r="E654" s="20"/>
      <c r="F654" s="20"/>
      <c r="G654" s="21"/>
    </row>
    <row r="655" spans="4:7">
      <c r="D655" s="19"/>
      <c r="E655" s="20"/>
      <c r="F655" s="20"/>
      <c r="G655" s="21"/>
    </row>
    <row r="656" spans="4:7">
      <c r="D656" s="19"/>
      <c r="E656" s="20"/>
      <c r="F656" s="20"/>
      <c r="G656" s="21"/>
    </row>
    <row r="657" spans="4:7">
      <c r="D657" s="19"/>
      <c r="E657" s="20"/>
      <c r="F657" s="20"/>
      <c r="G657" s="21"/>
    </row>
    <row r="658" spans="4:7">
      <c r="D658" s="19"/>
      <c r="E658" s="20"/>
      <c r="F658" s="20"/>
      <c r="G658" s="21"/>
    </row>
    <row r="659" spans="4:7">
      <c r="D659" s="19"/>
      <c r="E659" s="20"/>
      <c r="F659" s="20"/>
      <c r="G659" s="21"/>
    </row>
    <row r="660" spans="4:7">
      <c r="D660" s="19"/>
      <c r="E660" s="20"/>
      <c r="F660" s="20"/>
      <c r="G660" s="21"/>
    </row>
    <row r="661" spans="4:7">
      <c r="D661" s="19"/>
      <c r="E661" s="20"/>
      <c r="F661" s="20"/>
      <c r="G661" s="21"/>
    </row>
    <row r="662" spans="4:7">
      <c r="D662" s="19"/>
      <c r="E662" s="20"/>
      <c r="F662" s="20"/>
      <c r="G662" s="21"/>
    </row>
    <row r="663" spans="4:7">
      <c r="D663" s="19"/>
      <c r="E663" s="20"/>
      <c r="F663" s="20"/>
      <c r="G663" s="21"/>
    </row>
    <row r="664" spans="4:7">
      <c r="D664" s="19"/>
      <c r="E664" s="20"/>
      <c r="F664" s="20"/>
      <c r="G664" s="21"/>
    </row>
    <row r="665" spans="4:7">
      <c r="D665" s="19"/>
      <c r="E665" s="20"/>
      <c r="F665" s="20"/>
      <c r="G665" s="21"/>
    </row>
    <row r="666" spans="4:7">
      <c r="D666" s="19"/>
      <c r="E666" s="20"/>
      <c r="F666" s="20"/>
      <c r="G666" s="21"/>
    </row>
    <row r="667" spans="4:7">
      <c r="D667" s="19"/>
      <c r="E667" s="20"/>
      <c r="F667" s="20"/>
      <c r="G667" s="21"/>
    </row>
    <row r="668" spans="4:7">
      <c r="D668" s="19"/>
      <c r="E668" s="20"/>
      <c r="F668" s="20"/>
      <c r="G668" s="21"/>
    </row>
    <row r="669" spans="4:7">
      <c r="D669" s="19"/>
      <c r="E669" s="20"/>
      <c r="F669" s="20"/>
      <c r="G669" s="21"/>
    </row>
    <row r="670" spans="4:7">
      <c r="D670" s="19"/>
      <c r="E670" s="20"/>
      <c r="F670" s="20"/>
      <c r="G670" s="21"/>
    </row>
    <row r="671" spans="4:7">
      <c r="D671" s="19"/>
      <c r="E671" s="20"/>
      <c r="F671" s="20"/>
      <c r="G671" s="21"/>
    </row>
    <row r="672" spans="4:7">
      <c r="D672" s="19"/>
      <c r="E672" s="20"/>
      <c r="F672" s="20"/>
      <c r="G672" s="21"/>
    </row>
    <row r="673" spans="4:7">
      <c r="D673" s="19"/>
      <c r="E673" s="20"/>
      <c r="F673" s="20"/>
      <c r="G673" s="21"/>
    </row>
    <row r="674" spans="4:7">
      <c r="D674" s="19"/>
      <c r="E674" s="20"/>
      <c r="F674" s="20"/>
      <c r="G674" s="21"/>
    </row>
    <row r="675" spans="4:7">
      <c r="D675" s="19"/>
      <c r="E675" s="20"/>
      <c r="F675" s="20"/>
      <c r="G675" s="21"/>
    </row>
    <row r="676" spans="4:7">
      <c r="D676" s="19"/>
      <c r="E676" s="20"/>
      <c r="F676" s="20"/>
      <c r="G676" s="21"/>
    </row>
    <row r="677" spans="4:7">
      <c r="D677" s="19"/>
      <c r="E677" s="20"/>
      <c r="F677" s="20"/>
      <c r="G677" s="21"/>
    </row>
    <row r="678" spans="4:7">
      <c r="D678" s="19"/>
      <c r="E678" s="20"/>
      <c r="F678" s="20"/>
      <c r="G678" s="21"/>
    </row>
    <row r="679" spans="4:7">
      <c r="D679" s="19"/>
      <c r="E679" s="20"/>
      <c r="F679" s="20"/>
      <c r="G679" s="21"/>
    </row>
    <row r="680" spans="4:7">
      <c r="D680" s="19"/>
      <c r="E680" s="20"/>
      <c r="F680" s="20"/>
      <c r="G680" s="21"/>
    </row>
    <row r="681" spans="4:7">
      <c r="D681" s="19"/>
      <c r="E681" s="20"/>
      <c r="F681" s="20"/>
      <c r="G681" s="21"/>
    </row>
    <row r="682" spans="4:7">
      <c r="D682" s="19"/>
      <c r="E682" s="20"/>
      <c r="F682" s="20"/>
      <c r="G682" s="21"/>
    </row>
    <row r="683" spans="4:7">
      <c r="D683" s="19"/>
      <c r="E683" s="20"/>
      <c r="F683" s="20"/>
      <c r="G683" s="21"/>
    </row>
    <row r="684" spans="4:7">
      <c r="D684" s="19"/>
      <c r="E684" s="20"/>
      <c r="F684" s="20"/>
      <c r="G684" s="21"/>
    </row>
    <row r="685" spans="4:7">
      <c r="D685" s="19"/>
      <c r="E685" s="20"/>
      <c r="F685" s="20"/>
      <c r="G685" s="21"/>
    </row>
    <row r="686" spans="4:7">
      <c r="D686" s="19"/>
      <c r="E686" s="20"/>
      <c r="F686" s="20"/>
      <c r="G686" s="21"/>
    </row>
    <row r="687" spans="4:7">
      <c r="D687" s="19"/>
      <c r="E687" s="20"/>
      <c r="F687" s="20"/>
      <c r="G687" s="21"/>
    </row>
    <row r="688" spans="4:7">
      <c r="D688" s="19"/>
      <c r="E688" s="20"/>
      <c r="F688" s="20"/>
      <c r="G688" s="21"/>
    </row>
    <row r="689" spans="4:7">
      <c r="D689" s="19"/>
      <c r="E689" s="20"/>
      <c r="F689" s="20"/>
      <c r="G689" s="21"/>
    </row>
    <row r="690" spans="4:7">
      <c r="D690" s="19"/>
      <c r="E690" s="20"/>
      <c r="F690" s="20"/>
      <c r="G690" s="21"/>
    </row>
    <row r="691" spans="4:7">
      <c r="D691" s="19"/>
      <c r="E691" s="20"/>
      <c r="F691" s="20"/>
      <c r="G691" s="21"/>
    </row>
    <row r="692" spans="4:7">
      <c r="D692" s="19"/>
      <c r="E692" s="20"/>
      <c r="F692" s="20"/>
      <c r="G692" s="21"/>
    </row>
    <row r="693" spans="4:7">
      <c r="D693" s="19"/>
      <c r="E693" s="20"/>
      <c r="F693" s="20"/>
      <c r="G693" s="21"/>
    </row>
    <row r="694" spans="4:7">
      <c r="D694" s="19"/>
      <c r="E694" s="20"/>
      <c r="F694" s="20"/>
      <c r="G694" s="21"/>
    </row>
    <row r="695" spans="4:7">
      <c r="D695" s="19"/>
      <c r="E695" s="20"/>
      <c r="F695" s="20"/>
      <c r="G695" s="21"/>
    </row>
    <row r="696" spans="4:7">
      <c r="D696" s="19"/>
      <c r="E696" s="20"/>
      <c r="F696" s="20"/>
      <c r="G696" s="21"/>
    </row>
    <row r="697" spans="4:7">
      <c r="D697" s="19"/>
      <c r="E697" s="20"/>
      <c r="F697" s="20"/>
      <c r="G697" s="21"/>
    </row>
    <row r="698" spans="4:7">
      <c r="D698" s="19"/>
      <c r="E698" s="20"/>
      <c r="F698" s="20"/>
      <c r="G698" s="21"/>
    </row>
    <row r="699" spans="4:7">
      <c r="D699" s="19"/>
      <c r="E699" s="20"/>
      <c r="F699" s="20"/>
      <c r="G699" s="21"/>
    </row>
    <row r="700" spans="4:7">
      <c r="D700" s="19"/>
      <c r="E700" s="20"/>
      <c r="F700" s="20"/>
      <c r="G700" s="21"/>
    </row>
    <row r="701" spans="4:7">
      <c r="D701" s="19"/>
      <c r="E701" s="20"/>
      <c r="F701" s="20"/>
      <c r="G701" s="21"/>
    </row>
    <row r="702" spans="4:7">
      <c r="D702" s="19"/>
      <c r="E702" s="20"/>
      <c r="F702" s="20"/>
      <c r="G702" s="21"/>
    </row>
    <row r="703" spans="4:7">
      <c r="D703" s="19"/>
      <c r="E703" s="20"/>
      <c r="F703" s="20"/>
      <c r="G703" s="21"/>
    </row>
    <row r="704" spans="4:7">
      <c r="D704" s="19"/>
      <c r="E704" s="20"/>
      <c r="F704" s="20"/>
      <c r="G704" s="21"/>
    </row>
    <row r="705" spans="4:7">
      <c r="D705" s="19"/>
      <c r="E705" s="20"/>
      <c r="F705" s="20"/>
      <c r="G705" s="21"/>
    </row>
    <row r="706" spans="4:7">
      <c r="D706" s="19"/>
      <c r="E706" s="20"/>
      <c r="F706" s="20"/>
      <c r="G706" s="21"/>
    </row>
    <row r="707" spans="4:7">
      <c r="D707" s="19"/>
      <c r="E707" s="20"/>
      <c r="F707" s="20"/>
      <c r="G707" s="21"/>
    </row>
    <row r="708" spans="4:7">
      <c r="D708" s="19"/>
      <c r="E708" s="20"/>
      <c r="F708" s="20"/>
      <c r="G708" s="21"/>
    </row>
    <row r="709" spans="4:7">
      <c r="D709" s="19"/>
      <c r="E709" s="20"/>
      <c r="F709" s="20"/>
      <c r="G709" s="21"/>
    </row>
    <row r="710" spans="4:7">
      <c r="D710" s="19"/>
      <c r="E710" s="20"/>
      <c r="F710" s="20"/>
      <c r="G710" s="21"/>
    </row>
    <row r="711" spans="4:7">
      <c r="D711" s="19"/>
      <c r="E711" s="20"/>
      <c r="F711" s="20"/>
      <c r="G711" s="21"/>
    </row>
    <row r="712" spans="4:7">
      <c r="D712" s="19"/>
      <c r="E712" s="20"/>
      <c r="F712" s="20"/>
      <c r="G712" s="21"/>
    </row>
    <row r="713" spans="4:7">
      <c r="D713" s="19"/>
      <c r="E713" s="20"/>
      <c r="F713" s="20"/>
      <c r="G713" s="21"/>
    </row>
    <row r="714" spans="4:7">
      <c r="D714" s="19"/>
      <c r="E714" s="20"/>
      <c r="F714" s="20"/>
      <c r="G714" s="21"/>
    </row>
    <row r="715" spans="4:7">
      <c r="D715" s="19"/>
      <c r="E715" s="20"/>
      <c r="F715" s="20"/>
      <c r="G715" s="21"/>
    </row>
    <row r="716" spans="4:7">
      <c r="D716" s="19"/>
      <c r="E716" s="20"/>
      <c r="F716" s="20"/>
      <c r="G716" s="21"/>
    </row>
    <row r="717" spans="4:7">
      <c r="D717" s="19"/>
      <c r="E717" s="20"/>
      <c r="F717" s="20"/>
      <c r="G717" s="21"/>
    </row>
    <row r="718" spans="4:7">
      <c r="D718" s="19"/>
      <c r="E718" s="20"/>
      <c r="F718" s="20"/>
      <c r="G718" s="21"/>
    </row>
    <row r="719" spans="4:7">
      <c r="D719" s="19"/>
      <c r="E719" s="20"/>
      <c r="F719" s="20"/>
      <c r="G719" s="21"/>
    </row>
    <row r="720" spans="4:7">
      <c r="D720" s="19"/>
      <c r="E720" s="20"/>
      <c r="F720" s="20"/>
      <c r="G720" s="21"/>
    </row>
    <row r="721" spans="4:7">
      <c r="D721" s="19"/>
      <c r="E721" s="20"/>
      <c r="F721" s="20"/>
      <c r="G721" s="21"/>
    </row>
    <row r="722" spans="4:7">
      <c r="D722" s="19"/>
      <c r="E722" s="20"/>
      <c r="F722" s="20"/>
      <c r="G722" s="21"/>
    </row>
    <row r="723" spans="4:7">
      <c r="D723" s="19"/>
      <c r="E723" s="20"/>
      <c r="F723" s="20"/>
      <c r="G723" s="21"/>
    </row>
    <row r="724" spans="4:7">
      <c r="D724" s="19"/>
      <c r="E724" s="20"/>
      <c r="F724" s="20"/>
      <c r="G724" s="21"/>
    </row>
    <row r="725" spans="4:7">
      <c r="D725" s="19"/>
      <c r="E725" s="20"/>
      <c r="F725" s="20"/>
      <c r="G725" s="21"/>
    </row>
    <row r="726" spans="4:7">
      <c r="D726" s="19"/>
      <c r="E726" s="20"/>
      <c r="F726" s="20"/>
      <c r="G726" s="21"/>
    </row>
    <row r="727" spans="4:7">
      <c r="D727" s="19"/>
      <c r="E727" s="20"/>
      <c r="F727" s="20"/>
      <c r="G727" s="21"/>
    </row>
    <row r="728" spans="4:7">
      <c r="D728" s="19"/>
      <c r="E728" s="20"/>
      <c r="F728" s="20"/>
      <c r="G728" s="21"/>
    </row>
    <row r="729" spans="4:7">
      <c r="D729" s="19"/>
      <c r="E729" s="20"/>
      <c r="F729" s="20"/>
      <c r="G729" s="21"/>
    </row>
    <row r="730" spans="4:7">
      <c r="D730" s="19"/>
      <c r="E730" s="20"/>
      <c r="F730" s="20"/>
      <c r="G730" s="21"/>
    </row>
    <row r="731" spans="4:7">
      <c r="D731" s="19"/>
      <c r="E731" s="20"/>
      <c r="F731" s="20"/>
      <c r="G731" s="21"/>
    </row>
    <row r="732" spans="4:7">
      <c r="D732" s="19"/>
      <c r="E732" s="20"/>
      <c r="F732" s="20"/>
      <c r="G732" s="21"/>
    </row>
    <row r="733" spans="4:7">
      <c r="D733" s="19"/>
      <c r="E733" s="20"/>
      <c r="F733" s="20"/>
      <c r="G733" s="21"/>
    </row>
    <row r="734" spans="4:7">
      <c r="D734" s="19"/>
      <c r="E734" s="20"/>
      <c r="F734" s="20"/>
      <c r="G734" s="21"/>
    </row>
    <row r="735" spans="4:7">
      <c r="D735" s="19"/>
      <c r="E735" s="20"/>
      <c r="F735" s="20"/>
      <c r="G735" s="21"/>
    </row>
    <row r="736" spans="4:7">
      <c r="D736" s="19"/>
      <c r="E736" s="20"/>
      <c r="F736" s="20"/>
      <c r="G736" s="21"/>
    </row>
    <row r="737" spans="4:7">
      <c r="D737" s="19"/>
      <c r="E737" s="20"/>
      <c r="F737" s="20"/>
      <c r="G737" s="21"/>
    </row>
    <row r="738" spans="4:7">
      <c r="D738" s="19"/>
      <c r="E738" s="20"/>
      <c r="F738" s="20"/>
      <c r="G738" s="21"/>
    </row>
    <row r="739" spans="4:7">
      <c r="D739" s="19"/>
      <c r="E739" s="20"/>
      <c r="F739" s="20"/>
      <c r="G739" s="21"/>
    </row>
    <row r="740" spans="4:7">
      <c r="D740" s="19"/>
      <c r="E740" s="20"/>
      <c r="F740" s="20"/>
      <c r="G740" s="21"/>
    </row>
    <row r="741" spans="4:7">
      <c r="D741" s="19"/>
      <c r="E741" s="20"/>
      <c r="F741" s="20"/>
      <c r="G741" s="21"/>
    </row>
    <row r="742" spans="4:7">
      <c r="D742" s="19"/>
      <c r="E742" s="20"/>
      <c r="F742" s="20"/>
      <c r="G742" s="21"/>
    </row>
    <row r="743" spans="4:7">
      <c r="D743" s="19"/>
      <c r="E743" s="20"/>
      <c r="F743" s="20"/>
      <c r="G743" s="21"/>
    </row>
    <row r="744" spans="4:7">
      <c r="D744" s="19"/>
      <c r="E744" s="20"/>
      <c r="F744" s="20"/>
      <c r="G744" s="21"/>
    </row>
    <row r="745" spans="4:7">
      <c r="D745" s="19"/>
      <c r="E745" s="20"/>
      <c r="F745" s="20"/>
      <c r="G745" s="21"/>
    </row>
    <row r="746" spans="4:7">
      <c r="D746" s="19"/>
      <c r="E746" s="20"/>
      <c r="F746" s="20"/>
      <c r="G746" s="21"/>
    </row>
    <row r="747" spans="4:7">
      <c r="D747" s="19"/>
      <c r="E747" s="20"/>
      <c r="F747" s="20"/>
      <c r="G747" s="21"/>
    </row>
    <row r="748" spans="4:7">
      <c r="D748" s="19"/>
      <c r="E748" s="20"/>
      <c r="F748" s="20"/>
      <c r="G748" s="21"/>
    </row>
    <row r="749" spans="4:7">
      <c r="D749" s="19"/>
      <c r="E749" s="20"/>
      <c r="F749" s="20"/>
      <c r="G749" s="21"/>
    </row>
    <row r="750" spans="4:7">
      <c r="D750" s="19"/>
      <c r="E750" s="20"/>
      <c r="F750" s="20"/>
      <c r="G750" s="21"/>
    </row>
    <row r="751" spans="4:7">
      <c r="D751" s="19"/>
      <c r="E751" s="20"/>
      <c r="F751" s="20"/>
      <c r="G751" s="21"/>
    </row>
    <row r="752" spans="4:7">
      <c r="D752" s="19"/>
      <c r="E752" s="20"/>
      <c r="F752" s="20"/>
      <c r="G752" s="21"/>
    </row>
    <row r="753" spans="4:7">
      <c r="D753" s="19"/>
      <c r="E753" s="20"/>
      <c r="F753" s="20"/>
      <c r="G753" s="21"/>
    </row>
    <row r="754" spans="4:7">
      <c r="D754" s="19"/>
      <c r="E754" s="20"/>
      <c r="F754" s="20"/>
      <c r="G754" s="21"/>
    </row>
    <row r="755" spans="4:7">
      <c r="D755" s="19"/>
      <c r="E755" s="20"/>
      <c r="F755" s="20"/>
      <c r="G755" s="21"/>
    </row>
    <row r="756" spans="4:7">
      <c r="D756" s="19"/>
      <c r="E756" s="20"/>
      <c r="F756" s="20"/>
      <c r="G756" s="21"/>
    </row>
    <row r="757" spans="4:7">
      <c r="D757" s="19"/>
      <c r="E757" s="20"/>
      <c r="F757" s="20"/>
      <c r="G757" s="21"/>
    </row>
    <row r="758" spans="4:7">
      <c r="D758" s="19"/>
      <c r="E758" s="20"/>
      <c r="F758" s="20"/>
      <c r="G758" s="21"/>
    </row>
    <row r="759" spans="4:7">
      <c r="D759" s="19"/>
      <c r="E759" s="20"/>
      <c r="F759" s="20"/>
      <c r="G759" s="21"/>
    </row>
    <row r="760" spans="4:7">
      <c r="D760" s="19"/>
      <c r="E760" s="20"/>
      <c r="F760" s="20"/>
      <c r="G760" s="21"/>
    </row>
    <row r="761" spans="4:7">
      <c r="D761" s="19"/>
      <c r="E761" s="20"/>
      <c r="F761" s="20"/>
      <c r="G761" s="21"/>
    </row>
    <row r="762" spans="4:7">
      <c r="D762" s="19"/>
      <c r="E762" s="20"/>
      <c r="F762" s="20"/>
      <c r="G762" s="21"/>
    </row>
    <row r="763" spans="4:7">
      <c r="D763" s="19"/>
      <c r="E763" s="20"/>
      <c r="F763" s="20"/>
      <c r="G763" s="21"/>
    </row>
    <row r="764" spans="4:7">
      <c r="D764" s="19"/>
      <c r="E764" s="20"/>
      <c r="F764" s="20"/>
      <c r="G764" s="21"/>
    </row>
    <row r="765" spans="4:7">
      <c r="D765" s="19"/>
      <c r="E765" s="20"/>
      <c r="F765" s="20"/>
      <c r="G765" s="21"/>
    </row>
    <row r="766" spans="4:7">
      <c r="D766" s="19"/>
      <c r="E766" s="20"/>
      <c r="F766" s="20"/>
      <c r="G766" s="21"/>
    </row>
    <row r="767" spans="4:7">
      <c r="D767" s="19"/>
      <c r="E767" s="20"/>
      <c r="F767" s="20"/>
      <c r="G767" s="21"/>
    </row>
    <row r="768" spans="4:7">
      <c r="D768" s="19"/>
      <c r="E768" s="20"/>
      <c r="F768" s="20"/>
      <c r="G768" s="21"/>
    </row>
    <row r="769" spans="4:7">
      <c r="D769" s="19"/>
      <c r="E769" s="20"/>
      <c r="F769" s="20"/>
      <c r="G769" s="21"/>
    </row>
    <row r="770" spans="4:7">
      <c r="D770" s="19"/>
      <c r="E770" s="20"/>
      <c r="F770" s="20"/>
      <c r="G770" s="21"/>
    </row>
    <row r="771" spans="4:7">
      <c r="D771" s="19"/>
      <c r="E771" s="20"/>
      <c r="F771" s="20"/>
      <c r="G771" s="21"/>
    </row>
    <row r="772" spans="4:7">
      <c r="D772" s="19"/>
      <c r="E772" s="20"/>
      <c r="F772" s="20"/>
      <c r="G772" s="21"/>
    </row>
    <row r="773" spans="4:7">
      <c r="D773" s="19"/>
      <c r="E773" s="20"/>
      <c r="F773" s="20"/>
      <c r="G773" s="21"/>
    </row>
    <row r="774" spans="4:7">
      <c r="D774" s="19"/>
      <c r="E774" s="20"/>
      <c r="F774" s="20"/>
      <c r="G774" s="21"/>
    </row>
    <row r="775" spans="4:7">
      <c r="D775" s="19"/>
      <c r="E775" s="20"/>
      <c r="F775" s="20"/>
      <c r="G775" s="21"/>
    </row>
    <row r="776" spans="4:7">
      <c r="D776" s="19"/>
      <c r="E776" s="20"/>
      <c r="F776" s="20"/>
      <c r="G776" s="21"/>
    </row>
    <row r="777" spans="4:7">
      <c r="D777" s="19"/>
      <c r="E777" s="20"/>
      <c r="F777" s="20"/>
      <c r="G777" s="21"/>
    </row>
    <row r="778" spans="4:7">
      <c r="D778" s="19"/>
      <c r="E778" s="20"/>
      <c r="F778" s="20"/>
      <c r="G778" s="21"/>
    </row>
    <row r="779" spans="4:7">
      <c r="D779" s="19"/>
      <c r="E779" s="20"/>
      <c r="F779" s="20"/>
      <c r="G779" s="21"/>
    </row>
    <row r="780" spans="4:7">
      <c r="D780" s="19"/>
      <c r="E780" s="20"/>
      <c r="F780" s="20"/>
      <c r="G780" s="21"/>
    </row>
    <row r="781" spans="4:7">
      <c r="D781" s="19"/>
      <c r="E781" s="20"/>
      <c r="F781" s="20"/>
      <c r="G781" s="21"/>
    </row>
    <row r="782" spans="4:7">
      <c r="D782" s="19"/>
      <c r="E782" s="20"/>
      <c r="F782" s="20"/>
      <c r="G782" s="21"/>
    </row>
    <row r="783" spans="4:7">
      <c r="D783" s="19"/>
      <c r="E783" s="20"/>
      <c r="F783" s="20"/>
      <c r="G783" s="21"/>
    </row>
    <row r="784" spans="4:7">
      <c r="D784" s="19"/>
      <c r="E784" s="20"/>
      <c r="F784" s="20"/>
      <c r="G784" s="21"/>
    </row>
    <row r="785" spans="4:7">
      <c r="D785" s="19"/>
      <c r="E785" s="20"/>
      <c r="F785" s="20"/>
      <c r="G785" s="21"/>
    </row>
    <row r="786" spans="4:7">
      <c r="D786" s="19"/>
      <c r="E786" s="20"/>
      <c r="F786" s="20"/>
      <c r="G786" s="21"/>
    </row>
    <row r="787" spans="4:7">
      <c r="D787" s="19"/>
      <c r="E787" s="20"/>
      <c r="F787" s="20"/>
      <c r="G787" s="21"/>
    </row>
    <row r="788" spans="4:7">
      <c r="D788" s="19"/>
      <c r="E788" s="20"/>
      <c r="F788" s="20"/>
      <c r="G788" s="21"/>
    </row>
    <row r="789" spans="4:7">
      <c r="D789" s="19"/>
      <c r="E789" s="20"/>
      <c r="F789" s="20"/>
      <c r="G789" s="21"/>
    </row>
    <row r="790" spans="4:7">
      <c r="D790" s="19"/>
      <c r="E790" s="20"/>
      <c r="F790" s="20"/>
      <c r="G790" s="21"/>
    </row>
    <row r="791" spans="4:7">
      <c r="D791" s="19"/>
      <c r="E791" s="20"/>
      <c r="F791" s="20"/>
      <c r="G791" s="21"/>
    </row>
    <row r="792" spans="4:7">
      <c r="D792" s="19"/>
      <c r="E792" s="20"/>
      <c r="F792" s="20"/>
      <c r="G792" s="21"/>
    </row>
    <row r="793" spans="4:7">
      <c r="D793" s="19"/>
      <c r="E793" s="20"/>
      <c r="F793" s="20"/>
      <c r="G793" s="21"/>
    </row>
    <row r="794" spans="4:7">
      <c r="D794" s="19"/>
      <c r="E794" s="20"/>
      <c r="F794" s="20"/>
      <c r="G794" s="21"/>
    </row>
    <row r="795" spans="4:7">
      <c r="D795" s="19"/>
      <c r="E795" s="20"/>
      <c r="F795" s="20"/>
      <c r="G795" s="21"/>
    </row>
    <row r="796" spans="4:7">
      <c r="D796" s="19"/>
      <c r="E796" s="20"/>
      <c r="F796" s="20"/>
      <c r="G796" s="21"/>
    </row>
    <row r="797" spans="4:7">
      <c r="D797" s="19"/>
      <c r="E797" s="20"/>
      <c r="F797" s="20"/>
      <c r="G797" s="21"/>
    </row>
    <row r="798" spans="4:7">
      <c r="D798" s="19"/>
      <c r="E798" s="20"/>
      <c r="F798" s="20"/>
      <c r="G798" s="21"/>
    </row>
    <row r="799" spans="4:7">
      <c r="D799" s="19"/>
      <c r="E799" s="20"/>
      <c r="F799" s="20"/>
      <c r="G799" s="21"/>
    </row>
    <row r="800" spans="4:7">
      <c r="D800" s="19"/>
      <c r="E800" s="20"/>
      <c r="F800" s="20"/>
      <c r="G800" s="21"/>
    </row>
    <row r="801" spans="4:7">
      <c r="D801" s="19"/>
      <c r="E801" s="20"/>
      <c r="F801" s="20"/>
      <c r="G801" s="21"/>
    </row>
    <row r="802" spans="4:7">
      <c r="D802" s="19"/>
      <c r="E802" s="20"/>
      <c r="F802" s="20"/>
      <c r="G802" s="21"/>
    </row>
    <row r="803" spans="4:7">
      <c r="D803" s="19"/>
      <c r="E803" s="20"/>
      <c r="F803" s="20"/>
      <c r="G803" s="21"/>
    </row>
    <row r="804" spans="4:7">
      <c r="D804" s="19"/>
      <c r="E804" s="20"/>
      <c r="F804" s="20"/>
      <c r="G804" s="21"/>
    </row>
    <row r="805" spans="4:7">
      <c r="D805" s="19"/>
      <c r="E805" s="20"/>
      <c r="F805" s="20"/>
      <c r="G805" s="21"/>
    </row>
    <row r="806" spans="4:7">
      <c r="D806" s="19"/>
      <c r="E806" s="20"/>
      <c r="F806" s="20"/>
      <c r="G806" s="21"/>
    </row>
    <row r="807" spans="4:7">
      <c r="D807" s="19"/>
      <c r="E807" s="20"/>
      <c r="F807" s="20"/>
      <c r="G807" s="21"/>
    </row>
    <row r="808" spans="4:7">
      <c r="D808" s="19"/>
      <c r="E808" s="20"/>
      <c r="F808" s="20"/>
      <c r="G808" s="21"/>
    </row>
    <row r="809" spans="4:7">
      <c r="D809" s="19"/>
      <c r="E809" s="20"/>
      <c r="F809" s="20"/>
      <c r="G809" s="21"/>
    </row>
    <row r="810" spans="4:7">
      <c r="D810" s="19"/>
      <c r="E810" s="20"/>
      <c r="F810" s="20"/>
      <c r="G810" s="21"/>
    </row>
    <row r="811" spans="4:7">
      <c r="D811" s="19"/>
      <c r="E811" s="20"/>
      <c r="F811" s="20"/>
      <c r="G811" s="21"/>
    </row>
    <row r="812" spans="4:7">
      <c r="D812" s="19"/>
      <c r="E812" s="20"/>
      <c r="F812" s="20"/>
      <c r="G812" s="21"/>
    </row>
    <row r="813" spans="4:7">
      <c r="D813" s="19"/>
      <c r="E813" s="20"/>
      <c r="F813" s="20"/>
      <c r="G813" s="21"/>
    </row>
    <row r="814" spans="4:7">
      <c r="D814" s="19"/>
      <c r="E814" s="20"/>
      <c r="F814" s="20"/>
      <c r="G814" s="21"/>
    </row>
    <row r="815" spans="4:7">
      <c r="D815" s="19"/>
      <c r="E815" s="20"/>
      <c r="F815" s="20"/>
      <c r="G815" s="21"/>
    </row>
    <row r="816" spans="4:7">
      <c r="D816" s="19"/>
      <c r="E816" s="20"/>
      <c r="F816" s="20"/>
      <c r="G816" s="21"/>
    </row>
    <row r="817" spans="4:7">
      <c r="D817" s="19"/>
      <c r="E817" s="20"/>
      <c r="F817" s="20"/>
      <c r="G817" s="21"/>
    </row>
    <row r="818" spans="4:7">
      <c r="D818" s="19"/>
      <c r="E818" s="20"/>
      <c r="F818" s="20"/>
      <c r="G818" s="21"/>
    </row>
    <row r="819" spans="4:7">
      <c r="D819" s="19"/>
      <c r="E819" s="20"/>
      <c r="F819" s="20"/>
      <c r="G819" s="21"/>
    </row>
    <row r="820" spans="4:7">
      <c r="D820" s="19"/>
      <c r="E820" s="20"/>
      <c r="F820" s="20"/>
      <c r="G820" s="21"/>
    </row>
    <row r="821" spans="4:7">
      <c r="D821" s="19"/>
      <c r="E821" s="20"/>
      <c r="F821" s="20"/>
      <c r="G821" s="21"/>
    </row>
    <row r="822" spans="4:7">
      <c r="D822" s="19"/>
      <c r="E822" s="20"/>
      <c r="F822" s="20"/>
      <c r="G822" s="21"/>
    </row>
    <row r="823" spans="4:7">
      <c r="D823" s="19"/>
      <c r="E823" s="20"/>
      <c r="F823" s="20"/>
      <c r="G823" s="21"/>
    </row>
    <row r="824" spans="4:7">
      <c r="D824" s="19"/>
      <c r="E824" s="20"/>
      <c r="F824" s="20"/>
      <c r="G824" s="21"/>
    </row>
    <row r="825" spans="4:7">
      <c r="D825" s="19"/>
      <c r="E825" s="20"/>
      <c r="F825" s="20"/>
      <c r="G825" s="21"/>
    </row>
    <row r="826" spans="4:7">
      <c r="D826" s="19"/>
      <c r="E826" s="20"/>
      <c r="F826" s="20"/>
      <c r="G826" s="21"/>
    </row>
    <row r="827" spans="4:7">
      <c r="D827" s="19"/>
      <c r="E827" s="20"/>
      <c r="F827" s="20"/>
      <c r="G827" s="21"/>
    </row>
    <row r="828" spans="4:7">
      <c r="D828" s="19"/>
      <c r="E828" s="20"/>
      <c r="F828" s="20"/>
      <c r="G828" s="21"/>
    </row>
    <row r="829" spans="4:7">
      <c r="D829" s="19"/>
      <c r="E829" s="20"/>
      <c r="F829" s="20"/>
      <c r="G829" s="21"/>
    </row>
    <row r="830" spans="4:7">
      <c r="D830" s="19"/>
      <c r="E830" s="20"/>
      <c r="F830" s="20"/>
      <c r="G830" s="21"/>
    </row>
    <row r="831" spans="4:7">
      <c r="D831" s="19"/>
      <c r="E831" s="20"/>
      <c r="F831" s="20"/>
      <c r="G831" s="21"/>
    </row>
    <row r="832" spans="4:7">
      <c r="D832" s="19"/>
      <c r="E832" s="20"/>
      <c r="F832" s="20"/>
      <c r="G832" s="21"/>
    </row>
    <row r="833" spans="4:7">
      <c r="D833" s="19"/>
      <c r="E833" s="20"/>
      <c r="F833" s="20"/>
      <c r="G833" s="21"/>
    </row>
    <row r="834" spans="4:7">
      <c r="D834" s="19"/>
      <c r="E834" s="20"/>
      <c r="F834" s="20"/>
      <c r="G834" s="21"/>
    </row>
    <row r="835" spans="4:7">
      <c r="D835" s="19"/>
      <c r="E835" s="20"/>
      <c r="F835" s="20"/>
      <c r="G835" s="21"/>
    </row>
    <row r="836" spans="4:7">
      <c r="D836" s="19"/>
      <c r="E836" s="20"/>
      <c r="F836" s="20"/>
      <c r="G836" s="21"/>
    </row>
    <row r="837" spans="4:7">
      <c r="D837" s="19"/>
      <c r="E837" s="20"/>
      <c r="F837" s="20"/>
      <c r="G837" s="21"/>
    </row>
    <row r="838" spans="4:7">
      <c r="D838" s="19"/>
      <c r="E838" s="20"/>
      <c r="F838" s="20"/>
      <c r="G838" s="21"/>
    </row>
    <row r="839" spans="4:7">
      <c r="D839" s="19"/>
      <c r="E839" s="20"/>
      <c r="F839" s="20"/>
      <c r="G839" s="21"/>
    </row>
    <row r="840" spans="4:7">
      <c r="D840" s="19"/>
      <c r="E840" s="20"/>
      <c r="F840" s="20"/>
      <c r="G840" s="21"/>
    </row>
    <row r="841" spans="4:7">
      <c r="D841" s="19"/>
      <c r="E841" s="20"/>
      <c r="F841" s="20"/>
      <c r="G841" s="21"/>
    </row>
    <row r="842" spans="4:7">
      <c r="D842" s="19"/>
      <c r="E842" s="20"/>
      <c r="F842" s="20"/>
      <c r="G842" s="21"/>
    </row>
    <row r="843" spans="4:7">
      <c r="D843" s="19"/>
      <c r="E843" s="20"/>
      <c r="F843" s="20"/>
      <c r="G843" s="21"/>
    </row>
    <row r="844" spans="4:7">
      <c r="D844" s="19"/>
      <c r="E844" s="20"/>
      <c r="F844" s="20"/>
      <c r="G844" s="21"/>
    </row>
    <row r="845" spans="4:7">
      <c r="D845" s="19"/>
      <c r="E845" s="20"/>
      <c r="F845" s="20"/>
      <c r="G845" s="21"/>
    </row>
    <row r="846" spans="4:7">
      <c r="D846" s="19"/>
      <c r="E846" s="20"/>
      <c r="F846" s="20"/>
      <c r="G846" s="21"/>
    </row>
    <row r="847" spans="4:7">
      <c r="D847" s="19"/>
      <c r="E847" s="20"/>
      <c r="F847" s="20"/>
      <c r="G847" s="21"/>
    </row>
    <row r="848" spans="4:7">
      <c r="D848" s="19"/>
      <c r="E848" s="20"/>
      <c r="F848" s="20"/>
      <c r="G848" s="21"/>
    </row>
    <row r="849" spans="4:7">
      <c r="D849" s="19"/>
      <c r="E849" s="20"/>
      <c r="F849" s="20"/>
      <c r="G849" s="21"/>
    </row>
    <row r="850" spans="4:7">
      <c r="D850" s="19"/>
      <c r="E850" s="20"/>
      <c r="F850" s="20"/>
      <c r="G850" s="21"/>
    </row>
    <row r="851" spans="4:7">
      <c r="D851" s="19"/>
      <c r="E851" s="20"/>
      <c r="F851" s="20"/>
      <c r="G851" s="21"/>
    </row>
    <row r="852" spans="4:7">
      <c r="D852" s="19"/>
      <c r="E852" s="20"/>
      <c r="F852" s="20"/>
      <c r="G852" s="21"/>
    </row>
    <row r="853" spans="4:7">
      <c r="D853" s="19"/>
      <c r="E853" s="20"/>
      <c r="F853" s="20"/>
      <c r="G853" s="21"/>
    </row>
    <row r="854" spans="4:7">
      <c r="D854" s="19"/>
      <c r="E854" s="20"/>
      <c r="F854" s="20"/>
      <c r="G854" s="21"/>
    </row>
    <row r="855" spans="4:7">
      <c r="D855" s="19"/>
      <c r="E855" s="20"/>
      <c r="F855" s="20"/>
      <c r="G855" s="21"/>
    </row>
    <row r="856" spans="4:7">
      <c r="D856" s="19"/>
      <c r="E856" s="20"/>
      <c r="F856" s="20"/>
      <c r="G856" s="21"/>
    </row>
    <row r="857" spans="4:7">
      <c r="D857" s="19"/>
      <c r="E857" s="20"/>
      <c r="F857" s="20"/>
      <c r="G857" s="21"/>
    </row>
    <row r="858" spans="4:7">
      <c r="D858" s="19"/>
      <c r="E858" s="20"/>
      <c r="F858" s="20"/>
      <c r="G858" s="21"/>
    </row>
    <row r="859" spans="4:7">
      <c r="D859" s="19"/>
      <c r="E859" s="20"/>
      <c r="F859" s="20"/>
      <c r="G859" s="21"/>
    </row>
    <row r="860" spans="4:7">
      <c r="D860" s="19"/>
      <c r="E860" s="20"/>
      <c r="F860" s="20"/>
      <c r="G860" s="21"/>
    </row>
    <row r="861" spans="4:7">
      <c r="D861" s="19"/>
      <c r="E861" s="20"/>
      <c r="F861" s="20"/>
      <c r="G861" s="21"/>
    </row>
    <row r="862" spans="4:7">
      <c r="D862" s="19"/>
      <c r="E862" s="20"/>
      <c r="F862" s="20"/>
      <c r="G862" s="21"/>
    </row>
    <row r="863" spans="4:7">
      <c r="D863" s="19"/>
      <c r="E863" s="20"/>
      <c r="F863" s="20"/>
      <c r="G863" s="21"/>
    </row>
    <row r="864" spans="4:7">
      <c r="D864" s="19"/>
      <c r="E864" s="20"/>
      <c r="F864" s="20"/>
      <c r="G864" s="21"/>
    </row>
    <row r="865" spans="4:7">
      <c r="D865" s="19"/>
      <c r="E865" s="20"/>
      <c r="F865" s="20"/>
      <c r="G865" s="21"/>
    </row>
    <row r="866" spans="4:7">
      <c r="D866" s="19"/>
      <c r="E866" s="20"/>
      <c r="F866" s="20"/>
      <c r="G866" s="21"/>
    </row>
    <row r="867" spans="4:7">
      <c r="D867" s="19"/>
      <c r="E867" s="20"/>
      <c r="F867" s="20"/>
      <c r="G867" s="21"/>
    </row>
    <row r="868" spans="4:7">
      <c r="D868" s="19"/>
      <c r="E868" s="20"/>
      <c r="F868" s="20"/>
      <c r="G868" s="21"/>
    </row>
    <row r="869" spans="4:7">
      <c r="D869" s="19"/>
      <c r="E869" s="20"/>
      <c r="F869" s="20"/>
      <c r="G869" s="21"/>
    </row>
    <row r="870" spans="4:7">
      <c r="D870" s="19"/>
      <c r="E870" s="20"/>
      <c r="F870" s="20"/>
      <c r="G870" s="21"/>
    </row>
    <row r="871" spans="4:7">
      <c r="D871" s="19"/>
      <c r="E871" s="20"/>
      <c r="F871" s="20"/>
      <c r="G871" s="21"/>
    </row>
    <row r="872" spans="4:7">
      <c r="D872" s="19"/>
      <c r="E872" s="20"/>
      <c r="F872" s="20"/>
      <c r="G872" s="21"/>
    </row>
    <row r="873" spans="4:7">
      <c r="D873" s="19"/>
      <c r="E873" s="20"/>
      <c r="F873" s="20"/>
      <c r="G873" s="21"/>
    </row>
    <row r="874" spans="4:7">
      <c r="D874" s="19"/>
      <c r="E874" s="20"/>
      <c r="F874" s="20"/>
      <c r="G874" s="21"/>
    </row>
    <row r="875" spans="4:7">
      <c r="D875" s="19"/>
      <c r="E875" s="20"/>
      <c r="F875" s="20"/>
      <c r="G875" s="21"/>
    </row>
    <row r="876" spans="4:7">
      <c r="D876" s="19"/>
      <c r="E876" s="20"/>
      <c r="F876" s="20"/>
      <c r="G876" s="21"/>
    </row>
    <row r="877" spans="4:7">
      <c r="D877" s="19"/>
      <c r="E877" s="20"/>
      <c r="F877" s="20"/>
      <c r="G877" s="21"/>
    </row>
    <row r="878" spans="4:7">
      <c r="D878" s="19"/>
      <c r="E878" s="20"/>
      <c r="F878" s="20"/>
      <c r="G878" s="21"/>
    </row>
    <row r="879" spans="4:7">
      <c r="D879" s="19"/>
      <c r="E879" s="20"/>
      <c r="F879" s="20"/>
      <c r="G879" s="21"/>
    </row>
    <row r="880" spans="4:7">
      <c r="D880" s="19"/>
      <c r="E880" s="20"/>
      <c r="F880" s="20"/>
      <c r="G880" s="21"/>
    </row>
    <row r="881" spans="4:7">
      <c r="D881" s="19"/>
      <c r="E881" s="20"/>
      <c r="F881" s="20"/>
      <c r="G881" s="21"/>
    </row>
    <row r="882" spans="4:7">
      <c r="D882" s="19"/>
      <c r="E882" s="20"/>
      <c r="F882" s="20"/>
      <c r="G882" s="21"/>
    </row>
    <row r="883" spans="4:7">
      <c r="D883" s="19"/>
      <c r="E883" s="20"/>
      <c r="F883" s="20"/>
      <c r="G883" s="21"/>
    </row>
    <row r="884" spans="4:7">
      <c r="D884" s="19"/>
      <c r="E884" s="20"/>
      <c r="F884" s="20"/>
      <c r="G884" s="21"/>
    </row>
    <row r="885" spans="4:7">
      <c r="D885" s="19"/>
      <c r="E885" s="20"/>
      <c r="F885" s="20"/>
      <c r="G885" s="21"/>
    </row>
    <row r="886" spans="4:7">
      <c r="D886" s="19"/>
      <c r="E886" s="20"/>
      <c r="F886" s="20"/>
      <c r="G886" s="21"/>
    </row>
    <row r="887" spans="4:7">
      <c r="D887" s="19"/>
      <c r="E887" s="20"/>
      <c r="F887" s="20"/>
      <c r="G887" s="21"/>
    </row>
    <row r="888" spans="4:7">
      <c r="D888" s="19"/>
      <c r="E888" s="20"/>
      <c r="F888" s="20"/>
      <c r="G888" s="21"/>
    </row>
    <row r="889" spans="4:7">
      <c r="D889" s="19"/>
      <c r="E889" s="20"/>
      <c r="F889" s="20"/>
      <c r="G889" s="21"/>
    </row>
    <row r="890" spans="4:7">
      <c r="D890" s="19"/>
      <c r="E890" s="20"/>
      <c r="F890" s="20"/>
      <c r="G890" s="21"/>
    </row>
    <row r="891" spans="4:7">
      <c r="D891" s="19"/>
      <c r="E891" s="20"/>
      <c r="F891" s="20"/>
      <c r="G891" s="21"/>
    </row>
    <row r="892" spans="4:7">
      <c r="D892" s="19"/>
      <c r="E892" s="20"/>
      <c r="F892" s="20"/>
      <c r="G892" s="21"/>
    </row>
    <row r="893" spans="4:7">
      <c r="D893" s="19"/>
      <c r="E893" s="20"/>
      <c r="F893" s="20"/>
      <c r="G893" s="21"/>
    </row>
    <row r="894" spans="4:7">
      <c r="D894" s="19"/>
      <c r="E894" s="20"/>
      <c r="F894" s="20"/>
      <c r="G894" s="21"/>
    </row>
    <row r="895" spans="4:7">
      <c r="D895" s="19"/>
      <c r="E895" s="20"/>
      <c r="F895" s="20"/>
      <c r="G895" s="21"/>
    </row>
    <row r="896" spans="4:7">
      <c r="D896" s="19"/>
      <c r="E896" s="20"/>
      <c r="F896" s="20"/>
      <c r="G896" s="21"/>
    </row>
    <row r="897" spans="4:7">
      <c r="D897" s="19"/>
      <c r="E897" s="20"/>
      <c r="F897" s="20"/>
      <c r="G897" s="21"/>
    </row>
    <row r="898" spans="4:7">
      <c r="D898" s="19"/>
      <c r="E898" s="20"/>
      <c r="F898" s="20"/>
      <c r="G898" s="21"/>
    </row>
    <row r="899" spans="4:7">
      <c r="D899" s="19"/>
      <c r="E899" s="20"/>
      <c r="F899" s="20"/>
      <c r="G899" s="21"/>
    </row>
    <row r="900" spans="4:7">
      <c r="D900" s="19"/>
      <c r="E900" s="20"/>
      <c r="F900" s="20"/>
      <c r="G900" s="21"/>
    </row>
    <row r="901" spans="4:7">
      <c r="D901" s="19"/>
      <c r="E901" s="20"/>
      <c r="F901" s="20"/>
      <c r="G901" s="21"/>
    </row>
    <row r="902" spans="4:7">
      <c r="D902" s="19"/>
      <c r="E902" s="20"/>
      <c r="F902" s="20"/>
      <c r="G902" s="21"/>
    </row>
    <row r="903" spans="4:7">
      <c r="D903" s="19"/>
      <c r="E903" s="20"/>
      <c r="F903" s="20"/>
      <c r="G903" s="21"/>
    </row>
    <row r="904" spans="4:7">
      <c r="D904" s="19"/>
      <c r="E904" s="20"/>
      <c r="F904" s="20"/>
      <c r="G904" s="21"/>
    </row>
    <row r="905" spans="4:7">
      <c r="D905" s="19"/>
      <c r="E905" s="20"/>
      <c r="F905" s="20"/>
      <c r="G905" s="21"/>
    </row>
    <row r="906" spans="4:7">
      <c r="D906" s="19"/>
      <c r="E906" s="20"/>
      <c r="F906" s="20"/>
      <c r="G906" s="21"/>
    </row>
    <row r="907" spans="4:7">
      <c r="D907" s="19"/>
      <c r="E907" s="20"/>
      <c r="F907" s="20"/>
      <c r="G907" s="21"/>
    </row>
    <row r="908" spans="4:7">
      <c r="D908" s="19"/>
      <c r="E908" s="20"/>
      <c r="F908" s="20"/>
      <c r="G908" s="21"/>
    </row>
    <row r="909" spans="4:7">
      <c r="D909" s="19"/>
      <c r="E909" s="20"/>
      <c r="F909" s="20"/>
      <c r="G909" s="21"/>
    </row>
    <row r="910" spans="4:7">
      <c r="D910" s="19"/>
      <c r="E910" s="20"/>
      <c r="F910" s="20"/>
      <c r="G910" s="21"/>
    </row>
    <row r="911" spans="4:7">
      <c r="D911" s="19"/>
      <c r="E911" s="20"/>
      <c r="F911" s="20"/>
      <c r="G911" s="21"/>
    </row>
    <row r="912" spans="4:7">
      <c r="D912" s="19"/>
      <c r="E912" s="20"/>
      <c r="F912" s="20"/>
      <c r="G912" s="21"/>
    </row>
    <row r="913" spans="4:7">
      <c r="D913" s="19"/>
      <c r="E913" s="20"/>
      <c r="F913" s="20"/>
      <c r="G913" s="21"/>
    </row>
    <row r="914" spans="4:7">
      <c r="D914" s="19"/>
      <c r="E914" s="20"/>
      <c r="F914" s="20"/>
      <c r="G914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</dc:creator>
  <cp:lastModifiedBy>VALERIE</cp:lastModifiedBy>
  <dcterms:created xsi:type="dcterms:W3CDTF">2019-12-04T21:57:58Z</dcterms:created>
  <dcterms:modified xsi:type="dcterms:W3CDTF">2019-12-04T21:59:06Z</dcterms:modified>
</cp:coreProperties>
</file>