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sibilla/Documents/Università-ESP2/ESP2-GR1-FISICA-UNITO-20-21/Fisica - Esperimentazioni 2/Misure e dati sperimentali/Presa dati esperienze 1 e 2/"/>
    </mc:Choice>
  </mc:AlternateContent>
  <xr:revisionPtr revIDLastSave="0" documentId="13_ncr:1_{EDD172FE-BF06-9F47-86E6-A248BD3FB5BD}" xr6:coauthVersionLast="45" xr6:coauthVersionMax="45" xr10:uidLastSave="{00000000-0000-0000-0000-000000000000}"/>
  <bookViews>
    <workbookView xWindow="0" yWindow="460" windowWidth="28800" windowHeight="15760" xr2:uid="{8C014577-2F01-5B45-A000-73D0F1D22E8C}"/>
  </bookViews>
  <sheets>
    <sheet name="Presa dati 11-12-2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2" l="1"/>
  <c r="H40" i="2" l="1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43" i="2"/>
  <c r="H61" i="2"/>
  <c r="H62" i="2"/>
  <c r="H63" i="2"/>
  <c r="H60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1" i="2"/>
  <c r="J41" i="2"/>
  <c r="H42" i="2"/>
  <c r="K40" i="2"/>
  <c r="J40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F40" i="2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L39" i="2"/>
</calcChain>
</file>

<file path=xl/sharedStrings.xml><?xml version="1.0" encoding="utf-8"?>
<sst xmlns="http://schemas.openxmlformats.org/spreadsheetml/2006/main" count="138" uniqueCount="96">
  <si>
    <t>Federica Sibilla - Valerio Pagliarino - Filippo Oreglia</t>
  </si>
  <si>
    <t>Esp. 1 - Resistenza interna strumenti</t>
  </si>
  <si>
    <t>Esp. 1 - IV Lampadina</t>
  </si>
  <si>
    <t>Vgen (V)</t>
  </si>
  <si>
    <t>V (V)</t>
  </si>
  <si>
    <t>P=VI (W)</t>
  </si>
  <si>
    <t>Esp. 2  -  Ciclo di Isteresi nucleo trasformatore</t>
  </si>
  <si>
    <t>Vy</t>
  </si>
  <si>
    <t>Esp. 2  -  Resistenza interna oscilloscopio</t>
  </si>
  <si>
    <t>Laboratorio di Esperimentazioni II - Esp. 1 e 2 {RAW DATA}</t>
  </si>
  <si>
    <t>Corso di Esperimentazioni 2</t>
  </si>
  <si>
    <t>Prof. R. Bellan</t>
  </si>
  <si>
    <t>Valore della resistenza R1 (470K) kΩ:</t>
  </si>
  <si>
    <t>±</t>
  </si>
  <si>
    <t>Le misure del ponte sono a 1KHz</t>
  </si>
  <si>
    <t>Alimentatore impostato a 8V 100 mA max</t>
  </si>
  <si>
    <t>RESISTENZA INTERNA VOLTMETRO</t>
  </si>
  <si>
    <t>Vag (V)</t>
  </si>
  <si>
    <t>ANALOGICO SCALA 10V</t>
  </si>
  <si>
    <t>DIGITALE</t>
  </si>
  <si>
    <t>Vbg (V)</t>
  </si>
  <si>
    <t>RESISTENZA INTERNA AMPEROMETRO</t>
  </si>
  <si>
    <t>Vtot (V)</t>
  </si>
  <si>
    <t>I  (mA)</t>
  </si>
  <si>
    <t>Vamp (mV)</t>
  </si>
  <si>
    <t>R (Ω)</t>
  </si>
  <si>
    <t>R a freddo (Ω)</t>
  </si>
  <si>
    <t>Ponte LCR</t>
  </si>
  <si>
    <t>Errore (V)</t>
  </si>
  <si>
    <t>I (mA)</t>
  </si>
  <si>
    <t>Errore (mA)</t>
  </si>
  <si>
    <t>R=V/I (Ω)</t>
  </si>
  <si>
    <t>?</t>
  </si>
  <si>
    <r>
      <rPr>
        <sz val="12"/>
        <color theme="1"/>
        <rFont val="Calibri"/>
        <family val="2"/>
      </rPr>
      <t xml:space="preserve">← </t>
    </r>
    <r>
      <rPr>
        <sz val="12"/>
        <color theme="1"/>
        <rFont val="Calibri"/>
        <family val="2"/>
        <scheme val="minor"/>
      </rPr>
      <t xml:space="preserve"> luce emessa rilevabile ad occhio</t>
    </r>
  </si>
  <si>
    <t>Multimetro Amprobe 37XR-A</t>
  </si>
  <si>
    <t>R1 (Ω)</t>
  </si>
  <si>
    <t>R2 (kΩ)</t>
  </si>
  <si>
    <t>Multimetro ICE Supertester 680R</t>
  </si>
  <si>
    <t>Dati di targa</t>
  </si>
  <si>
    <t>Oscilloscopio Tektronics TDS 2002C</t>
  </si>
  <si>
    <t>C (uF)</t>
  </si>
  <si>
    <t>Vin PP (V)</t>
  </si>
  <si>
    <t>Vab PP (V)</t>
  </si>
  <si>
    <t>Vx PP (V)</t>
  </si>
  <si>
    <t>5V / DIV</t>
  </si>
  <si>
    <t>V1 PP (V)</t>
  </si>
  <si>
    <t>V2 PP (V)</t>
  </si>
  <si>
    <t>1V / DIV</t>
  </si>
  <si>
    <t>2V / DIV</t>
  </si>
  <si>
    <t>Vy (mV)</t>
  </si>
  <si>
    <t>Base dei tempi sempre a 5ms / div</t>
  </si>
  <si>
    <t>2mV / DIV</t>
  </si>
  <si>
    <t>Vdg (V)</t>
  </si>
  <si>
    <t>1V / div</t>
  </si>
  <si>
    <t>R1 (kΩ)</t>
  </si>
  <si>
    <t xml:space="preserve">C </t>
  </si>
  <si>
    <t>Scala</t>
  </si>
  <si>
    <t>Filename</t>
  </si>
  <si>
    <t>Err su C</t>
  </si>
  <si>
    <t>Err su Vy</t>
  </si>
  <si>
    <t>5,074 uF</t>
  </si>
  <si>
    <t>13,5 mV</t>
  </si>
  <si>
    <t>2 mV/DIV</t>
  </si>
  <si>
    <t>TEK0001</t>
  </si>
  <si>
    <t>0,013 uF</t>
  </si>
  <si>
    <t>0,4 mV</t>
  </si>
  <si>
    <t>1,024 uF</t>
  </si>
  <si>
    <t>56,4 mV</t>
  </si>
  <si>
    <t>10 mV/DIV</t>
  </si>
  <si>
    <t>TEK0002</t>
  </si>
  <si>
    <t>0,005 uF</t>
  </si>
  <si>
    <t>143,22 nF</t>
  </si>
  <si>
    <t>378 mV</t>
  </si>
  <si>
    <t>50 mV/DIV</t>
  </si>
  <si>
    <t>TEK0003</t>
  </si>
  <si>
    <t>0,32 nF</t>
  </si>
  <si>
    <t>10 mV</t>
  </si>
  <si>
    <t>46,98 nF</t>
  </si>
  <si>
    <t>1,17 V</t>
  </si>
  <si>
    <t>200 mV/DIV</t>
  </si>
  <si>
    <t>TEK0004</t>
  </si>
  <si>
    <t>0,12 nF</t>
  </si>
  <si>
    <t xml:space="preserve">      ^ I files bitmap delle acquisizioni con oscilloscopio sono salvati nel repository GIT</t>
  </si>
  <si>
    <t>Dati fornitore di energia</t>
  </si>
  <si>
    <t>Gen. di funzioni GW-Instek GFC-3015</t>
  </si>
  <si>
    <t>Dispositivi di misura e generatori</t>
  </si>
  <si>
    <t>Esp. 2  -  Prove con altri condensatori - integratore (resistenza R2 invariata)</t>
  </si>
  <si>
    <t>2,0 mV</t>
  </si>
  <si>
    <t>0,04 V</t>
  </si>
  <si>
    <t>Multimetro analogico scala 50 mA</t>
  </si>
  <si>
    <t>Multimetro digitale</t>
  </si>
  <si>
    <t>Misura con voltmetro digitale - Ri amperometro analogico</t>
  </si>
  <si>
    <t>Misura con voltmetro digitale - Ri amperometro digitale</t>
  </si>
  <si>
    <t>Misura con ponte LCR (Ri Amp. analogico)</t>
  </si>
  <si>
    <t>Assorbimento corrente su display alimentatore: 1 mA</t>
  </si>
  <si>
    <t>Alimetatore da lab PS-305D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</si>
</sst>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"/>
    <numFmt numFmtId="166" formatCode="_-* #,##0.000_-;\-* #,##0.000_-;_-* &quot;-&quot;??_-;_-@_-"/>
    <numFmt numFmtId="167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/>
    <xf numFmtId="0" fontId="3" fillId="5" borderId="4" xfId="0" applyFont="1" applyFill="1" applyBorder="1"/>
    <xf numFmtId="0" fontId="0" fillId="0" borderId="0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9" xfId="0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2" xfId="0" applyBorder="1"/>
    <xf numFmtId="0" fontId="0" fillId="0" borderId="24" xfId="0" applyBorder="1"/>
    <xf numFmtId="0" fontId="0" fillId="8" borderId="1" xfId="0" applyFill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0" fillId="0" borderId="25" xfId="0" applyBorder="1"/>
    <xf numFmtId="0" fontId="0" fillId="0" borderId="14" xfId="0" applyBorder="1"/>
    <xf numFmtId="0" fontId="3" fillId="0" borderId="12" xfId="0" applyFont="1" applyBorder="1"/>
    <xf numFmtId="0" fontId="7" fillId="0" borderId="0" xfId="0" applyFont="1" applyBorder="1"/>
    <xf numFmtId="0" fontId="0" fillId="8" borderId="14" xfId="0" applyFill="1" applyBorder="1"/>
    <xf numFmtId="0" fontId="0" fillId="8" borderId="0" xfId="0" applyFill="1" applyBorder="1"/>
    <xf numFmtId="0" fontId="0" fillId="8" borderId="22" xfId="0" applyFill="1" applyBorder="1"/>
    <xf numFmtId="0" fontId="0" fillId="8" borderId="25" xfId="0" applyFill="1" applyBorder="1"/>
    <xf numFmtId="0" fontId="0" fillId="8" borderId="19" xfId="0" applyFill="1" applyBorder="1"/>
    <xf numFmtId="0" fontId="0" fillId="8" borderId="24" xfId="0" applyFill="1" applyBorder="1"/>
    <xf numFmtId="0" fontId="7" fillId="8" borderId="0" xfId="0" applyFont="1" applyFill="1" applyBorder="1"/>
    <xf numFmtId="0" fontId="0" fillId="0" borderId="0" xfId="0" applyFont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Border="1"/>
    <xf numFmtId="167" fontId="3" fillId="5" borderId="4" xfId="0" applyNumberFormat="1" applyFont="1" applyFill="1" applyBorder="1"/>
    <xf numFmtId="0" fontId="0" fillId="7" borderId="32" xfId="0" applyFill="1" applyBorder="1" applyAlignment="1">
      <alignment horizontal="center"/>
    </xf>
    <xf numFmtId="165" fontId="0" fillId="2" borderId="32" xfId="0" applyNumberFormat="1" applyFill="1" applyBorder="1"/>
    <xf numFmtId="164" fontId="0" fillId="2" borderId="32" xfId="0" applyNumberFormat="1" applyFill="1" applyBorder="1"/>
    <xf numFmtId="0" fontId="0" fillId="7" borderId="2" xfId="0" applyFill="1" applyBorder="1" applyAlignment="1">
      <alignment horizontal="center"/>
    </xf>
    <xf numFmtId="167" fontId="0" fillId="0" borderId="2" xfId="0" applyNumberFormat="1" applyBorder="1"/>
    <xf numFmtId="0" fontId="0" fillId="7" borderId="4" xfId="0" applyFill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166" fontId="0" fillId="0" borderId="32" xfId="1" applyNumberFormat="1" applyFont="1" applyBorder="1"/>
    <xf numFmtId="0" fontId="0" fillId="9" borderId="34" xfId="0" applyFill="1" applyBorder="1"/>
    <xf numFmtId="2" fontId="0" fillId="2" borderId="32" xfId="0" applyNumberFormat="1" applyFill="1" applyBorder="1"/>
    <xf numFmtId="2" fontId="0" fillId="2" borderId="34" xfId="0" applyNumberFormat="1" applyFill="1" applyBorder="1"/>
    <xf numFmtId="164" fontId="0" fillId="2" borderId="34" xfId="0" applyNumberFormat="1" applyFill="1" applyBorder="1"/>
    <xf numFmtId="165" fontId="0" fillId="2" borderId="34" xfId="0" applyNumberFormat="1" applyFill="1" applyBorder="1"/>
    <xf numFmtId="2" fontId="0" fillId="2" borderId="1" xfId="0" applyNumberFormat="1" applyFill="1" applyBorder="1" applyAlignment="1">
      <alignment horizontal="right"/>
    </xf>
    <xf numFmtId="0" fontId="0" fillId="8" borderId="2" xfId="0" applyFill="1" applyBorder="1"/>
    <xf numFmtId="0" fontId="0" fillId="2" borderId="2" xfId="0" applyFill="1" applyBorder="1"/>
    <xf numFmtId="0" fontId="0" fillId="0" borderId="0" xfId="0" applyFill="1" applyBorder="1"/>
    <xf numFmtId="0" fontId="0" fillId="8" borderId="32" xfId="0" applyFill="1" applyBorder="1"/>
    <xf numFmtId="0" fontId="0" fillId="2" borderId="32" xfId="0" applyFill="1" applyBorder="1"/>
    <xf numFmtId="2" fontId="0" fillId="2" borderId="1" xfId="0" applyNumberFormat="1" applyFill="1" applyBorder="1"/>
    <xf numFmtId="167" fontId="0" fillId="2" borderId="1" xfId="0" applyNumberFormat="1" applyFill="1" applyBorder="1"/>
    <xf numFmtId="2" fontId="3" fillId="5" borderId="4" xfId="0" applyNumberFormat="1" applyFont="1" applyFill="1" applyBorder="1"/>
    <xf numFmtId="0" fontId="0" fillId="0" borderId="4" xfId="0" applyBorder="1" applyAlignment="1">
      <alignment horizontal="right"/>
    </xf>
    <xf numFmtId="0" fontId="0" fillId="0" borderId="19" xfId="0" applyFill="1" applyBorder="1"/>
    <xf numFmtId="0" fontId="0" fillId="0" borderId="6" xfId="0" applyFill="1" applyBorder="1" applyAlignment="1">
      <alignment horizontal="right"/>
    </xf>
    <xf numFmtId="0" fontId="0" fillId="0" borderId="2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7" fillId="0" borderId="0" xfId="0" applyFont="1" applyFill="1" applyBorder="1"/>
    <xf numFmtId="2" fontId="0" fillId="0" borderId="4" xfId="0" applyNumberFormat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8" borderId="37" xfId="0" applyFill="1" applyBorder="1" applyAlignment="1">
      <alignment horizontal="left" vertical="top"/>
    </xf>
    <xf numFmtId="0" fontId="0" fillId="8" borderId="38" xfId="0" applyFill="1" applyBorder="1" applyAlignment="1">
      <alignment horizontal="left" vertical="top"/>
    </xf>
    <xf numFmtId="0" fontId="0" fillId="8" borderId="39" xfId="0" applyFill="1" applyBorder="1" applyAlignment="1">
      <alignment horizontal="left" vertical="top"/>
    </xf>
    <xf numFmtId="0" fontId="0" fillId="8" borderId="40" xfId="0" applyFill="1" applyBorder="1" applyAlignment="1">
      <alignment horizontal="left" vertical="top"/>
    </xf>
    <xf numFmtId="0" fontId="0" fillId="8" borderId="33" xfId="0" applyFill="1" applyBorder="1" applyAlignment="1">
      <alignment horizontal="left" vertical="top"/>
    </xf>
    <xf numFmtId="0" fontId="0" fillId="8" borderId="41" xfId="0" applyFill="1" applyBorder="1" applyAlignment="1">
      <alignment horizontal="left" vertical="top"/>
    </xf>
    <xf numFmtId="1" fontId="3" fillId="5" borderId="2" xfId="0" applyNumberFormat="1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167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I(V)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'Presa dati 11-12-20'!$G$38:$G$63</c:f>
              <c:strCache>
                <c:ptCount val="26"/>
                <c:pt idx="0">
                  <c:v>V (V)</c:v>
                </c:pt>
                <c:pt idx="1">
                  <c:v>0,0000</c:v>
                </c:pt>
                <c:pt idx="2">
                  <c:v>0,4060</c:v>
                </c:pt>
                <c:pt idx="3">
                  <c:v>0,8996</c:v>
                </c:pt>
                <c:pt idx="4">
                  <c:v>1,385</c:v>
                </c:pt>
                <c:pt idx="5">
                  <c:v>1,806</c:v>
                </c:pt>
                <c:pt idx="6">
                  <c:v>2,308</c:v>
                </c:pt>
                <c:pt idx="7">
                  <c:v>2,780</c:v>
                </c:pt>
                <c:pt idx="8">
                  <c:v>3,271</c:v>
                </c:pt>
                <c:pt idx="9">
                  <c:v>3,750</c:v>
                </c:pt>
                <c:pt idx="10">
                  <c:v>4,280</c:v>
                </c:pt>
                <c:pt idx="11">
                  <c:v>4,702</c:v>
                </c:pt>
                <c:pt idx="12">
                  <c:v>5,176</c:v>
                </c:pt>
                <c:pt idx="13">
                  <c:v>5,733</c:v>
                </c:pt>
                <c:pt idx="14">
                  <c:v>6,227</c:v>
                </c:pt>
                <c:pt idx="15">
                  <c:v>6,743</c:v>
                </c:pt>
                <c:pt idx="16">
                  <c:v>7,205</c:v>
                </c:pt>
                <c:pt idx="17">
                  <c:v>7,720</c:v>
                </c:pt>
                <c:pt idx="18">
                  <c:v>8,212</c:v>
                </c:pt>
                <c:pt idx="19">
                  <c:v>8,702</c:v>
                </c:pt>
                <c:pt idx="20">
                  <c:v>9,190</c:v>
                </c:pt>
                <c:pt idx="21">
                  <c:v>9,684</c:v>
                </c:pt>
                <c:pt idx="22">
                  <c:v>10,12</c:v>
                </c:pt>
                <c:pt idx="23">
                  <c:v>10,58</c:v>
                </c:pt>
                <c:pt idx="24">
                  <c:v>11,15</c:v>
                </c:pt>
                <c:pt idx="25">
                  <c:v>11,56</c:v>
                </c:pt>
              </c:strCache>
            </c:strRef>
          </c:cat>
          <c:val>
            <c:numRef>
              <c:f>'Presa dati 11-12-20'!$I$39:$I$63</c:f>
              <c:numCache>
                <c:formatCode>0.000</c:formatCode>
                <c:ptCount val="25"/>
                <c:pt idx="0">
                  <c:v>0</c:v>
                </c:pt>
                <c:pt idx="1">
                  <c:v>4.9290000000000003</c:v>
                </c:pt>
                <c:pt idx="2">
                  <c:v>7.4329999999999998</c:v>
                </c:pt>
                <c:pt idx="3">
                  <c:v>9.24</c:v>
                </c:pt>
                <c:pt idx="4" formatCode="0.00">
                  <c:v>10.72</c:v>
                </c:pt>
                <c:pt idx="5" formatCode="0.00">
                  <c:v>12.35</c:v>
                </c:pt>
                <c:pt idx="6" formatCode="0.00">
                  <c:v>13.73</c:v>
                </c:pt>
                <c:pt idx="7" formatCode="0.00">
                  <c:v>15.06</c:v>
                </c:pt>
                <c:pt idx="8" formatCode="0.00">
                  <c:v>16.36</c:v>
                </c:pt>
                <c:pt idx="9" formatCode="0.00">
                  <c:v>17.649999999999999</c:v>
                </c:pt>
                <c:pt idx="10" formatCode="0.00">
                  <c:v>18.64</c:v>
                </c:pt>
                <c:pt idx="11" formatCode="0.00">
                  <c:v>19.690000000000001</c:v>
                </c:pt>
                <c:pt idx="12" formatCode="0.00">
                  <c:v>20.92</c:v>
                </c:pt>
                <c:pt idx="13" formatCode="0.00">
                  <c:v>21.95</c:v>
                </c:pt>
                <c:pt idx="14" formatCode="0.00">
                  <c:v>22.96</c:v>
                </c:pt>
                <c:pt idx="15" formatCode="0.00">
                  <c:v>23.85</c:v>
                </c:pt>
                <c:pt idx="16" formatCode="0.00">
                  <c:v>24.77</c:v>
                </c:pt>
                <c:pt idx="17" formatCode="0.00">
                  <c:v>25.69</c:v>
                </c:pt>
                <c:pt idx="18" formatCode="0.00">
                  <c:v>26.58</c:v>
                </c:pt>
                <c:pt idx="19" formatCode="0.00">
                  <c:v>27.45</c:v>
                </c:pt>
                <c:pt idx="20" formatCode="0.00">
                  <c:v>28.3</c:v>
                </c:pt>
                <c:pt idx="21" formatCode="0.00">
                  <c:v>29.08</c:v>
                </c:pt>
                <c:pt idx="22" formatCode="0.00">
                  <c:v>29.86</c:v>
                </c:pt>
                <c:pt idx="23" formatCode="0.00">
                  <c:v>30.8</c:v>
                </c:pt>
                <c:pt idx="24" formatCode="0.00">
                  <c:v>31.45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F-2B44-A9D4-D5C915772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38848"/>
        <c:axId val="339647728"/>
      </c:lineChart>
      <c:catAx>
        <c:axId val="3438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647728"/>
        <c:crosses val="autoZero"/>
        <c:auto val="1"/>
        <c:lblAlgn val="ctr"/>
        <c:lblOffset val="100"/>
        <c:noMultiLvlLbl val="0"/>
      </c:catAx>
      <c:valAx>
        <c:axId val="3396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38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P(R)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'Presa dati 11-12-20'!$K$39:$K$63</c:f>
              <c:strCache>
                <c:ptCount val="25"/>
                <c:pt idx="0">
                  <c:v>?</c:v>
                </c:pt>
                <c:pt idx="1">
                  <c:v> 0,082 </c:v>
                </c:pt>
                <c:pt idx="2">
                  <c:v> 0,121 </c:v>
                </c:pt>
                <c:pt idx="3">
                  <c:v> 0,150 </c:v>
                </c:pt>
                <c:pt idx="4">
                  <c:v> 0,168 </c:v>
                </c:pt>
                <c:pt idx="5">
                  <c:v> 0,187 </c:v>
                </c:pt>
                <c:pt idx="6">
                  <c:v> 0,202 </c:v>
                </c:pt>
                <c:pt idx="7">
                  <c:v> 0,217 </c:v>
                </c:pt>
                <c:pt idx="8">
                  <c:v> 0,229 </c:v>
                </c:pt>
                <c:pt idx="9">
                  <c:v> 0,242 </c:v>
                </c:pt>
                <c:pt idx="10">
                  <c:v> 0,252 </c:v>
                </c:pt>
                <c:pt idx="11">
                  <c:v> 0,263 </c:v>
                </c:pt>
                <c:pt idx="12">
                  <c:v> 0,274 </c:v>
                </c:pt>
                <c:pt idx="13">
                  <c:v> 0,284 </c:v>
                </c:pt>
                <c:pt idx="14">
                  <c:v> 0,294 </c:v>
                </c:pt>
                <c:pt idx="15">
                  <c:v> 0,302 </c:v>
                </c:pt>
                <c:pt idx="16">
                  <c:v> 0,312 </c:v>
                </c:pt>
                <c:pt idx="17">
                  <c:v> 0,320 </c:v>
                </c:pt>
                <c:pt idx="18">
                  <c:v> 0,327 </c:v>
                </c:pt>
                <c:pt idx="19">
                  <c:v> 0,335 </c:v>
                </c:pt>
                <c:pt idx="20">
                  <c:v> 0,342 </c:v>
                </c:pt>
                <c:pt idx="21">
                  <c:v> 0,348 </c:v>
                </c:pt>
                <c:pt idx="22">
                  <c:v> 0,354 </c:v>
                </c:pt>
                <c:pt idx="23">
                  <c:v> 0,362 </c:v>
                </c:pt>
                <c:pt idx="24">
                  <c:v> 0,368 </c:v>
                </c:pt>
              </c:strCache>
            </c:strRef>
          </c:cat>
          <c:val>
            <c:numRef>
              <c:f>'Presa dati 11-12-20'!$L$39:$L$63</c:f>
              <c:numCache>
                <c:formatCode>0.00</c:formatCode>
                <c:ptCount val="25"/>
                <c:pt idx="0">
                  <c:v>0</c:v>
                </c:pt>
                <c:pt idx="1">
                  <c:v>2.0011740000000002</c:v>
                </c:pt>
                <c:pt idx="2">
                  <c:v>6.6867267999999997</c:v>
                </c:pt>
                <c:pt idx="3">
                  <c:v>12.7974</c:v>
                </c:pt>
                <c:pt idx="4">
                  <c:v>19.360320000000002</c:v>
                </c:pt>
                <c:pt idx="5">
                  <c:v>28.503799999999998</c:v>
                </c:pt>
                <c:pt idx="6">
                  <c:v>38.169399999999996</c:v>
                </c:pt>
                <c:pt idx="7">
                  <c:v>49.26126</c:v>
                </c:pt>
                <c:pt idx="8">
                  <c:v>61.349999999999994</c:v>
                </c:pt>
                <c:pt idx="9">
                  <c:v>75.542000000000002</c:v>
                </c:pt>
                <c:pt idx="10">
                  <c:v>87.64528</c:v>
                </c:pt>
                <c:pt idx="11">
                  <c:v>101.91544</c:v>
                </c:pt>
                <c:pt idx="12">
                  <c:v>119.93436</c:v>
                </c:pt>
                <c:pt idx="13">
                  <c:v>136.68265</c:v>
                </c:pt>
                <c:pt idx="14">
                  <c:v>154.81928000000002</c:v>
                </c:pt>
                <c:pt idx="15">
                  <c:v>171.83925000000002</c:v>
                </c:pt>
                <c:pt idx="16">
                  <c:v>191.2244</c:v>
                </c:pt>
                <c:pt idx="17">
                  <c:v>210.96628000000001</c:v>
                </c:pt>
                <c:pt idx="18">
                  <c:v>231.29915999999997</c:v>
                </c:pt>
                <c:pt idx="19">
                  <c:v>252.26549999999997</c:v>
                </c:pt>
                <c:pt idx="20">
                  <c:v>274.05719999999997</c:v>
                </c:pt>
                <c:pt idx="21">
                  <c:v>294.28959999999995</c:v>
                </c:pt>
                <c:pt idx="22">
                  <c:v>315.91879999999998</c:v>
                </c:pt>
                <c:pt idx="23">
                  <c:v>343.42</c:v>
                </c:pt>
                <c:pt idx="24">
                  <c:v>363.56200000000001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E-4846-A71C-8055F2A9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3232"/>
        <c:axId val="354434944"/>
      </c:lineChart>
      <c:catAx>
        <c:axId val="2169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34944"/>
        <c:crosses val="autoZero"/>
        <c:auto val="1"/>
        <c:lblAlgn val="ctr"/>
        <c:lblOffset val="100"/>
        <c:noMultiLvlLbl val="0"/>
      </c:catAx>
      <c:valAx>
        <c:axId val="354434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9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84412</xdr:colOff>
      <xdr:row>8</xdr:row>
      <xdr:rowOff>33867</xdr:rowOff>
    </xdr:from>
    <xdr:to>
      <xdr:col>4</xdr:col>
      <xdr:colOff>482600</xdr:colOff>
      <xdr:row>25</xdr:row>
      <xdr:rowOff>99878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F0F5A1-B828-1D43-9594-F04142E81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2" y="1659467"/>
          <a:ext cx="3750988" cy="3530599"/>
        </a:xfrm>
        <a:prstGeom prst="rect">
          <a:avLst/>
        </a:prstGeom>
      </xdr:spPr>
    </xdr:pic>
    <xdr:clientData/>
  </xdr:twoCellAnchor>
  <xdr:twoCellAnchor editAs="oneCell">
    <xdr:from>
      <xdr:col>0</xdr:col>
      <xdr:colOff>59266</xdr:colOff>
      <xdr:row>31</xdr:row>
      <xdr:rowOff>103613</xdr:rowOff>
    </xdr:from>
    <xdr:to>
      <xdr:col>4</xdr:col>
      <xdr:colOff>791246</xdr:colOff>
      <xdr:row>43</xdr:row>
      <xdr:rowOff>59265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724110-FF0D-E642-B784-F93E3FD99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66" y="5793213"/>
          <a:ext cx="4084780" cy="239405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44</xdr:row>
      <xdr:rowOff>12700</xdr:rowOff>
    </xdr:from>
    <xdr:to>
      <xdr:col>4</xdr:col>
      <xdr:colOff>698500</xdr:colOff>
      <xdr:row>54</xdr:row>
      <xdr:rowOff>186267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1947D0BE-78EF-9E4C-A7F5-A1E771591300}"/>
            </a:ext>
            <a:ext uri="{147F2762-F138-4A5C-976F-8EAC2B608ADB}">
              <a16:predDERef xmlns:a16="http://schemas.microsoft.com/office/drawing/2014/main" pred="{FE724110-FF0D-E642-B784-F93E3FD99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23283</xdr:colOff>
      <xdr:row>55</xdr:row>
      <xdr:rowOff>31750</xdr:rowOff>
    </xdr:from>
    <xdr:to>
      <xdr:col>4</xdr:col>
      <xdr:colOff>690033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7B56ED-B027-9B4A-AFA7-008E57316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121776</xdr:colOff>
      <xdr:row>81</xdr:row>
      <xdr:rowOff>132080</xdr:rowOff>
    </xdr:from>
    <xdr:to>
      <xdr:col>9</xdr:col>
      <xdr:colOff>659056</xdr:colOff>
      <xdr:row>95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762D87-C9FA-8C4D-9930-F077F1D58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76" y="15810230"/>
          <a:ext cx="7910991" cy="2773045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104</xdr:row>
      <xdr:rowOff>193040</xdr:rowOff>
    </xdr:from>
    <xdr:to>
      <xdr:col>8</xdr:col>
      <xdr:colOff>535849</xdr:colOff>
      <xdr:row>127</xdr:row>
      <xdr:rowOff>96871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8592A7-97B1-A049-985A-31D60A8DA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" y="21122640"/>
          <a:ext cx="6949440" cy="4577431"/>
        </a:xfrm>
        <a:prstGeom prst="rect">
          <a:avLst/>
        </a:prstGeom>
      </xdr:spPr>
    </xdr:pic>
    <xdr:clientData/>
  </xdr:twoCellAnchor>
  <xdr:twoCellAnchor editAs="oneCell">
    <xdr:from>
      <xdr:col>12</xdr:col>
      <xdr:colOff>765271</xdr:colOff>
      <xdr:row>30</xdr:row>
      <xdr:rowOff>40569</xdr:rowOff>
    </xdr:from>
    <xdr:to>
      <xdr:col>14</xdr:col>
      <xdr:colOff>828674</xdr:colOff>
      <xdr:row>42</xdr:row>
      <xdr:rowOff>181313</xdr:rowOff>
    </xdr:to>
    <xdr:pic>
      <xdr:nvPicPr>
        <xdr:cNvPr id="16" name="Immagine 7">
          <a:extLst>
            <a:ext uri="{FF2B5EF4-FFF2-40B4-BE49-F238E27FC236}">
              <a16:creationId xmlns:a16="http://schemas.microsoft.com/office/drawing/2014/main" id="{09398BBE-2867-4731-98EF-459C17F274CA}"/>
            </a:ext>
            <a:ext uri="{147F2762-F138-4A5C-976F-8EAC2B608ADB}">
              <a16:predDERef xmlns:a16="http://schemas.microsoft.com/office/drawing/2014/main" pred="{FC8592A7-97B1-A049-985A-31D60A8DA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23671" y="5574594"/>
          <a:ext cx="1739804" cy="2541044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</xdr:colOff>
      <xdr:row>0</xdr:row>
      <xdr:rowOff>38100</xdr:rowOff>
    </xdr:from>
    <xdr:to>
      <xdr:col>12</xdr:col>
      <xdr:colOff>736600</xdr:colOff>
      <xdr:row>3</xdr:row>
      <xdr:rowOff>6350</xdr:rowOff>
    </xdr:to>
    <xdr:pic>
      <xdr:nvPicPr>
        <xdr:cNvPr id="9" name="Picture 8" descr="orientamento-ph.unito.it - Home | Facebook">
          <a:extLst>
            <a:ext uri="{FF2B5EF4-FFF2-40B4-BE49-F238E27FC236}">
              <a16:creationId xmlns:a16="http://schemas.microsoft.com/office/drawing/2014/main" id="{501ED46B-A561-F34E-960E-264338D1A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400" y="38100"/>
          <a:ext cx="711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457199</xdr:colOff>
      <xdr:row>8</xdr:row>
      <xdr:rowOff>190500</xdr:rowOff>
    </xdr:from>
    <xdr:to>
      <xdr:col>4</xdr:col>
      <xdr:colOff>713224</xdr:colOff>
      <xdr:row>28</xdr:row>
      <xdr:rowOff>12700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173E5B35-CBD1-A748-AF24-3F7B7F09F055}"/>
            </a:ext>
          </a:extLst>
        </xdr:cNvPr>
        <xdr:cNvSpPr/>
      </xdr:nvSpPr>
      <xdr:spPr>
        <a:xfrm>
          <a:off x="3807054" y="1824014"/>
          <a:ext cx="256025" cy="3305498"/>
        </a:xfrm>
        <a:prstGeom prst="rightBrace">
          <a:avLst>
            <a:gd name="adj1" fmla="val 8333"/>
            <a:gd name="adj2" fmla="val 2234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832553</xdr:colOff>
      <xdr:row>29</xdr:row>
      <xdr:rowOff>143603</xdr:rowOff>
    </xdr:from>
    <xdr:to>
      <xdr:col>15</xdr:col>
      <xdr:colOff>14110</xdr:colOff>
      <xdr:row>30</xdr:row>
      <xdr:rowOff>129491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32771731-2224-6C48-A288-2463FC5A27EB}"/>
            </a:ext>
          </a:extLst>
        </xdr:cNvPr>
        <xdr:cNvSpPr/>
      </xdr:nvSpPr>
      <xdr:spPr>
        <a:xfrm rot="5400000">
          <a:off x="11484991" y="5403518"/>
          <a:ext cx="187594" cy="1702881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BB87-7719-E44C-B16B-A4E12FF33813}">
  <sheetPr>
    <pageSetUpPr fitToPage="1"/>
  </sheetPr>
  <dimension ref="A1:W144"/>
  <sheetViews>
    <sheetView tabSelected="1" zoomScale="85" zoomScaleNormal="85" workbookViewId="0">
      <selection activeCell="P35" sqref="P35"/>
    </sheetView>
  </sheetViews>
  <sheetFormatPr baseColWidth="10" defaultColWidth="0" defaultRowHeight="16" zeroHeight="1" x14ac:dyDescent="0.2"/>
  <cols>
    <col min="1" max="5" width="11" customWidth="1"/>
    <col min="6" max="6" width="12.33203125" customWidth="1"/>
    <col min="7" max="7" width="7.1640625" customWidth="1"/>
    <col min="8" max="15" width="11" customWidth="1"/>
    <col min="16" max="16" width="11.6640625" customWidth="1"/>
    <col min="17" max="17" width="0.5" customWidth="1"/>
    <col min="18" max="18" width="0.6640625" customWidth="1"/>
    <col min="19" max="19" width="3.6640625" customWidth="1"/>
    <col min="20" max="16384" width="11" hidden="1"/>
  </cols>
  <sheetData>
    <row r="1" spans="1:23" ht="21" x14ac:dyDescent="0.2">
      <c r="A1" s="108" t="s">
        <v>9</v>
      </c>
      <c r="B1" s="109"/>
      <c r="C1" s="109"/>
      <c r="D1" s="109"/>
      <c r="E1" s="109"/>
      <c r="F1" s="109"/>
      <c r="G1" s="109"/>
      <c r="H1" s="109"/>
      <c r="I1" s="109"/>
      <c r="J1" s="46"/>
      <c r="K1" s="112">
        <v>44176</v>
      </c>
      <c r="L1" s="10"/>
      <c r="M1" s="10"/>
      <c r="N1" s="10"/>
      <c r="O1" s="10"/>
      <c r="P1" s="10"/>
      <c r="Q1" s="10"/>
      <c r="R1" s="11"/>
    </row>
    <row r="2" spans="1:23" ht="21" x14ac:dyDescent="0.2">
      <c r="A2" s="110"/>
      <c r="B2" s="111"/>
      <c r="C2" s="111"/>
      <c r="D2" s="111"/>
      <c r="E2" s="111"/>
      <c r="F2" s="111"/>
      <c r="G2" s="111"/>
      <c r="H2" s="111"/>
      <c r="I2" s="111"/>
      <c r="J2" s="47"/>
      <c r="K2" s="113"/>
      <c r="L2" s="5"/>
      <c r="M2" s="5"/>
      <c r="N2" s="38" t="s">
        <v>10</v>
      </c>
      <c r="O2" s="5"/>
      <c r="P2" s="5"/>
      <c r="Q2" s="5"/>
      <c r="R2" s="19"/>
    </row>
    <row r="3" spans="1:23" x14ac:dyDescent="0.2">
      <c r="A3" s="2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5" t="s">
        <v>11</v>
      </c>
      <c r="O3" s="5"/>
      <c r="P3" s="5"/>
      <c r="Q3" s="5"/>
      <c r="R3" s="19"/>
    </row>
    <row r="4" spans="1:23" x14ac:dyDescent="0.2">
      <c r="A4" s="115" t="s">
        <v>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5"/>
      <c r="M4" s="5"/>
      <c r="N4" s="5"/>
      <c r="O4" s="5"/>
      <c r="P4" s="5"/>
      <c r="Q4" s="5"/>
      <c r="R4" s="19"/>
    </row>
    <row r="5" spans="1:23" x14ac:dyDescent="0.2">
      <c r="A5" s="2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9"/>
    </row>
    <row r="6" spans="1:23" x14ac:dyDescent="0.2">
      <c r="A6" s="94" t="s">
        <v>1</v>
      </c>
      <c r="B6" s="95"/>
      <c r="C6" s="95"/>
      <c r="D6" s="95"/>
      <c r="E6" s="95"/>
      <c r="F6" s="95"/>
      <c r="G6" s="95"/>
      <c r="H6" s="95"/>
      <c r="I6" s="95"/>
      <c r="J6" s="95"/>
      <c r="K6" s="96"/>
      <c r="L6" s="5"/>
      <c r="P6" s="5"/>
      <c r="Q6" s="5"/>
      <c r="R6" s="19"/>
    </row>
    <row r="7" spans="1:23" ht="17" thickBot="1" x14ac:dyDescent="0.25">
      <c r="A7" s="2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9"/>
      <c r="U7" s="23"/>
    </row>
    <row r="8" spans="1:23" x14ac:dyDescent="0.2">
      <c r="A8" s="114" t="s">
        <v>12</v>
      </c>
      <c r="B8" s="115"/>
      <c r="C8" s="115"/>
      <c r="D8" s="2">
        <v>485.3</v>
      </c>
      <c r="E8" s="22" t="s">
        <v>13</v>
      </c>
      <c r="F8" s="74">
        <v>2.9</v>
      </c>
      <c r="G8" s="75"/>
      <c r="H8" s="116" t="s">
        <v>14</v>
      </c>
      <c r="I8" s="117"/>
      <c r="J8" s="117"/>
      <c r="K8" s="118"/>
      <c r="L8" s="5"/>
      <c r="M8" s="9" t="s">
        <v>15</v>
      </c>
      <c r="N8" s="10"/>
      <c r="O8" s="10"/>
      <c r="P8" s="11"/>
      <c r="Q8" s="5"/>
      <c r="R8" s="19"/>
    </row>
    <row r="9" spans="1:23" x14ac:dyDescent="0.2">
      <c r="A9" s="2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24" t="s">
        <v>94</v>
      </c>
      <c r="N9" s="16"/>
      <c r="O9" s="16"/>
      <c r="P9" s="20"/>
      <c r="Q9" s="5"/>
      <c r="R9" s="19"/>
    </row>
    <row r="10" spans="1:23" x14ac:dyDescent="0.2">
      <c r="A10" s="25"/>
      <c r="B10" s="5"/>
      <c r="C10" s="5"/>
      <c r="D10" s="5"/>
      <c r="E10" s="5"/>
      <c r="F10" s="9" t="s">
        <v>16</v>
      </c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5"/>
      <c r="R10" s="19"/>
    </row>
    <row r="11" spans="1:23" x14ac:dyDescent="0.2">
      <c r="A11" s="25"/>
      <c r="B11" s="5"/>
      <c r="C11" s="5"/>
      <c r="D11" s="5"/>
      <c r="E11" s="5"/>
      <c r="F11" s="12" t="s">
        <v>17</v>
      </c>
      <c r="G11" s="74">
        <v>7.9</v>
      </c>
      <c r="H11" s="75"/>
      <c r="I11" s="22" t="s">
        <v>13</v>
      </c>
      <c r="J11" s="74">
        <v>0.1</v>
      </c>
      <c r="K11" s="75"/>
      <c r="L11" s="5"/>
      <c r="M11" s="1" t="s">
        <v>17</v>
      </c>
      <c r="N11" s="2">
        <v>7.9939999999999998</v>
      </c>
      <c r="O11" s="22" t="s">
        <v>13</v>
      </c>
      <c r="P11" s="13">
        <v>1.2999999999999999E-2</v>
      </c>
      <c r="Q11" s="5"/>
      <c r="R11" s="19"/>
    </row>
    <row r="12" spans="1:23" x14ac:dyDescent="0.2">
      <c r="A12" s="25"/>
      <c r="B12" s="5"/>
      <c r="C12" s="5"/>
      <c r="D12" s="5"/>
      <c r="E12" s="5"/>
      <c r="F12" s="89" t="s">
        <v>18</v>
      </c>
      <c r="G12" s="123"/>
      <c r="H12" s="84"/>
      <c r="I12" s="84"/>
      <c r="J12" s="84"/>
      <c r="K12" s="84"/>
      <c r="L12" s="5"/>
      <c r="M12" s="84" t="s">
        <v>19</v>
      </c>
      <c r="N12" s="84"/>
      <c r="O12" s="84"/>
      <c r="P12" s="85"/>
      <c r="Q12" s="5"/>
      <c r="R12" s="19"/>
    </row>
    <row r="13" spans="1:23" x14ac:dyDescent="0.2">
      <c r="A13" s="25"/>
      <c r="B13" s="5"/>
      <c r="C13" s="5"/>
      <c r="D13" s="5"/>
      <c r="E13" s="5"/>
      <c r="F13" s="14"/>
      <c r="G13" s="3"/>
      <c r="H13" s="4"/>
      <c r="I13" s="4"/>
      <c r="J13" s="4"/>
      <c r="K13" s="4"/>
      <c r="L13" s="5"/>
      <c r="M13" s="3"/>
      <c r="N13" s="4"/>
      <c r="O13" s="4"/>
      <c r="P13" s="15"/>
      <c r="Q13" s="5"/>
      <c r="R13" s="19"/>
    </row>
    <row r="14" spans="1:23" x14ac:dyDescent="0.2">
      <c r="A14" s="25"/>
      <c r="B14" s="5"/>
      <c r="C14" s="5"/>
      <c r="D14" s="5"/>
      <c r="E14" s="5"/>
      <c r="F14" s="12" t="s">
        <v>20</v>
      </c>
      <c r="G14" s="74">
        <v>2.2000000000000002</v>
      </c>
      <c r="H14" s="75"/>
      <c r="I14" s="22" t="s">
        <v>13</v>
      </c>
      <c r="J14" s="74">
        <v>0.1</v>
      </c>
      <c r="K14" s="75"/>
      <c r="L14" s="5"/>
      <c r="M14" s="1" t="s">
        <v>20</v>
      </c>
      <c r="N14" s="2">
        <v>7.593</v>
      </c>
      <c r="O14" s="22" t="s">
        <v>13</v>
      </c>
      <c r="P14" s="13">
        <v>1.2999999999999999E-2</v>
      </c>
      <c r="Q14" s="5"/>
      <c r="R14" s="19"/>
      <c r="W14" s="23"/>
    </row>
    <row r="15" spans="1:23" x14ac:dyDescent="0.2">
      <c r="A15" s="25"/>
      <c r="B15" s="5"/>
      <c r="C15" s="5"/>
      <c r="D15" s="5"/>
      <c r="E15" s="5"/>
      <c r="F15" s="124" t="s">
        <v>18</v>
      </c>
      <c r="G15" s="87"/>
      <c r="H15" s="87"/>
      <c r="I15" s="87"/>
      <c r="J15" s="87"/>
      <c r="K15" s="125"/>
      <c r="L15" s="16"/>
      <c r="M15" s="86" t="s">
        <v>19</v>
      </c>
      <c r="N15" s="87"/>
      <c r="O15" s="87"/>
      <c r="P15" s="88"/>
      <c r="Q15" s="5"/>
      <c r="R15" s="19"/>
      <c r="V15" s="23"/>
    </row>
    <row r="16" spans="1:23" x14ac:dyDescent="0.2">
      <c r="A16" s="2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9"/>
    </row>
    <row r="17" spans="1:18" ht="17" thickBot="1" x14ac:dyDescent="0.25">
      <c r="A17" s="25"/>
      <c r="B17" s="5"/>
      <c r="C17" s="5"/>
      <c r="D17" s="5"/>
      <c r="E17" s="5"/>
      <c r="F17" s="8"/>
      <c r="G17" s="8"/>
      <c r="H17" s="8"/>
      <c r="I17" s="8"/>
      <c r="J17" s="8"/>
      <c r="K17" s="8"/>
      <c r="L17" s="5"/>
      <c r="M17" s="5"/>
      <c r="N17" s="5"/>
      <c r="O17" s="5"/>
      <c r="P17" s="5"/>
      <c r="Q17" s="5"/>
      <c r="R17" s="19"/>
    </row>
    <row r="18" spans="1:18" x14ac:dyDescent="0.2">
      <c r="A18" s="25"/>
      <c r="B18" s="5"/>
      <c r="C18" s="5"/>
      <c r="D18" s="5"/>
      <c r="E18" s="5"/>
      <c r="F18" s="17" t="s">
        <v>21</v>
      </c>
      <c r="G18" s="18"/>
      <c r="H18" s="18"/>
      <c r="I18" s="18"/>
      <c r="J18" s="18"/>
      <c r="K18" s="18"/>
      <c r="L18" s="10"/>
      <c r="M18" s="10"/>
      <c r="N18" s="10"/>
      <c r="O18" s="10"/>
      <c r="P18" s="10"/>
      <c r="Q18" s="10"/>
      <c r="R18" s="11"/>
    </row>
    <row r="19" spans="1:18" x14ac:dyDescent="0.2">
      <c r="A19" s="25"/>
      <c r="B19" s="5"/>
      <c r="C19" s="5"/>
      <c r="D19" s="5"/>
      <c r="E19" s="5"/>
      <c r="F19" s="12" t="s">
        <v>22</v>
      </c>
      <c r="G19" s="107">
        <v>7.992</v>
      </c>
      <c r="H19" s="107"/>
      <c r="I19" s="22" t="s">
        <v>13</v>
      </c>
      <c r="J19" s="107">
        <v>1.2999999999999999E-2</v>
      </c>
      <c r="K19" s="107"/>
      <c r="L19" s="37" t="s">
        <v>23</v>
      </c>
      <c r="M19" s="62">
        <v>49</v>
      </c>
      <c r="N19" s="22" t="s">
        <v>13</v>
      </c>
      <c r="O19" s="2">
        <v>0.5</v>
      </c>
      <c r="P19" s="5"/>
      <c r="Q19" s="5"/>
      <c r="R19" s="19"/>
    </row>
    <row r="20" spans="1:18" x14ac:dyDescent="0.2">
      <c r="A20" s="25"/>
      <c r="B20" s="5"/>
      <c r="C20" s="5"/>
      <c r="D20" s="5"/>
      <c r="E20" s="5"/>
      <c r="F20" s="89" t="s">
        <v>91</v>
      </c>
      <c r="G20" s="84"/>
      <c r="H20" s="84"/>
      <c r="I20" s="84"/>
      <c r="J20" s="84"/>
      <c r="K20" s="84"/>
      <c r="L20" s="134" t="s">
        <v>89</v>
      </c>
      <c r="M20" s="134"/>
      <c r="N20" s="134"/>
      <c r="O20" s="134"/>
      <c r="P20" s="58"/>
      <c r="Q20" s="5"/>
      <c r="R20" s="19"/>
    </row>
    <row r="21" spans="1:18" x14ac:dyDescent="0.2">
      <c r="A21" s="25"/>
      <c r="B21" s="5"/>
      <c r="C21" s="5"/>
      <c r="D21" s="5"/>
      <c r="E21" s="5"/>
      <c r="F21" s="67"/>
      <c r="G21" s="68"/>
      <c r="H21" s="68"/>
      <c r="I21" s="68"/>
      <c r="J21" s="68"/>
      <c r="K21" s="68"/>
      <c r="L21" s="69"/>
      <c r="M21" s="69"/>
      <c r="N21" s="69"/>
      <c r="O21" s="69"/>
      <c r="P21" s="58"/>
      <c r="Q21" s="5"/>
      <c r="R21" s="19"/>
    </row>
    <row r="22" spans="1:18" x14ac:dyDescent="0.2">
      <c r="A22" s="25"/>
      <c r="B22" s="5"/>
      <c r="C22" s="5"/>
      <c r="D22" s="5"/>
      <c r="E22" s="5"/>
      <c r="F22" s="12" t="s">
        <v>24</v>
      </c>
      <c r="G22" s="107">
        <v>556.5</v>
      </c>
      <c r="H22" s="107"/>
      <c r="I22" s="22" t="s">
        <v>13</v>
      </c>
      <c r="J22" s="138">
        <v>1.1000000000000001</v>
      </c>
      <c r="K22" s="138"/>
      <c r="L22" s="37" t="s">
        <v>25</v>
      </c>
      <c r="M22" s="55">
        <v>155.76</v>
      </c>
      <c r="N22" s="22" t="s">
        <v>13</v>
      </c>
      <c r="O22" s="2">
        <v>0.34</v>
      </c>
      <c r="P22" s="58"/>
      <c r="Q22" s="5"/>
      <c r="R22" s="19"/>
    </row>
    <row r="23" spans="1:18" x14ac:dyDescent="0.2">
      <c r="A23" s="25"/>
      <c r="B23" s="5"/>
      <c r="C23" s="5"/>
      <c r="D23" s="5"/>
      <c r="E23" s="5"/>
      <c r="F23" s="89" t="s">
        <v>91</v>
      </c>
      <c r="G23" s="84"/>
      <c r="H23" s="84"/>
      <c r="I23" s="84"/>
      <c r="J23" s="84"/>
      <c r="K23" s="84"/>
      <c r="L23" s="134" t="s">
        <v>93</v>
      </c>
      <c r="M23" s="134"/>
      <c r="N23" s="134"/>
      <c r="O23" s="134"/>
      <c r="P23" s="72"/>
      <c r="Q23" s="5"/>
      <c r="R23" s="19"/>
    </row>
    <row r="24" spans="1:18" x14ac:dyDescent="0.2">
      <c r="A24" s="25"/>
      <c r="B24" s="5"/>
      <c r="C24" s="5"/>
      <c r="D24" s="5"/>
      <c r="E24" s="5"/>
      <c r="F24" s="67"/>
      <c r="G24" s="68"/>
      <c r="H24" s="68"/>
      <c r="I24" s="68"/>
      <c r="J24" s="71"/>
      <c r="K24" s="71"/>
      <c r="L24" s="69"/>
      <c r="M24" s="69"/>
      <c r="N24" s="69"/>
      <c r="O24" s="69"/>
      <c r="P24" s="58"/>
      <c r="Q24" s="5"/>
      <c r="R24" s="19"/>
    </row>
    <row r="25" spans="1:18" x14ac:dyDescent="0.2">
      <c r="A25" s="25"/>
      <c r="B25" s="5"/>
      <c r="C25" s="5"/>
      <c r="D25" s="5"/>
      <c r="E25" s="5"/>
      <c r="F25" s="12" t="s">
        <v>22</v>
      </c>
      <c r="G25" s="74">
        <v>7.9909999999999997</v>
      </c>
      <c r="H25" s="75"/>
      <c r="I25" s="70" t="s">
        <v>13</v>
      </c>
      <c r="J25" s="107">
        <v>1.2999999999999999E-2</v>
      </c>
      <c r="K25" s="107"/>
      <c r="L25" s="64" t="s">
        <v>23</v>
      </c>
      <c r="M25" s="61">
        <v>47.7</v>
      </c>
      <c r="N25" s="22" t="s">
        <v>13</v>
      </c>
      <c r="O25" s="2">
        <v>0.28999999999999998</v>
      </c>
      <c r="P25" s="58"/>
      <c r="Q25" s="5"/>
      <c r="R25" s="19"/>
    </row>
    <row r="26" spans="1:18" x14ac:dyDescent="0.2">
      <c r="A26" s="25"/>
      <c r="B26" s="5"/>
      <c r="C26" s="5"/>
      <c r="D26" s="5"/>
      <c r="E26" s="5"/>
      <c r="F26" s="130" t="s">
        <v>92</v>
      </c>
      <c r="G26" s="131"/>
      <c r="H26" s="131"/>
      <c r="I26" s="131"/>
      <c r="J26" s="132"/>
      <c r="K26" s="133"/>
      <c r="L26" s="134" t="s">
        <v>90</v>
      </c>
      <c r="M26" s="134"/>
      <c r="N26" s="134"/>
      <c r="O26" s="134"/>
      <c r="P26" s="58"/>
      <c r="Q26" s="5"/>
      <c r="R26" s="19"/>
    </row>
    <row r="27" spans="1:18" x14ac:dyDescent="0.2">
      <c r="A27" s="25"/>
      <c r="B27" s="5"/>
      <c r="C27" s="5"/>
      <c r="D27" s="5"/>
      <c r="E27" s="5"/>
      <c r="F27" s="67"/>
      <c r="G27" s="68"/>
      <c r="H27" s="68"/>
      <c r="I27" s="68"/>
      <c r="J27" s="68"/>
      <c r="K27" s="68"/>
      <c r="L27" s="66"/>
      <c r="M27" s="58"/>
      <c r="N27" s="58"/>
      <c r="O27" s="58"/>
      <c r="P27" s="58"/>
      <c r="Q27" s="5"/>
      <c r="R27" s="19"/>
    </row>
    <row r="28" spans="1:18" x14ac:dyDescent="0.2">
      <c r="A28" s="25"/>
      <c r="B28" s="5"/>
      <c r="C28" s="5"/>
      <c r="D28" s="5"/>
      <c r="E28" s="5"/>
      <c r="F28" s="12" t="s">
        <v>24</v>
      </c>
      <c r="G28" s="74">
        <v>340.7</v>
      </c>
      <c r="H28" s="75"/>
      <c r="I28" s="22" t="s">
        <v>13</v>
      </c>
      <c r="J28" s="74">
        <v>0.8</v>
      </c>
      <c r="K28" s="75"/>
      <c r="L28" s="37" t="s">
        <v>25</v>
      </c>
      <c r="M28" s="55">
        <v>155.76</v>
      </c>
      <c r="N28" s="22" t="s">
        <v>13</v>
      </c>
      <c r="O28" s="2">
        <v>0.34</v>
      </c>
      <c r="P28" s="58"/>
      <c r="Q28" s="5"/>
      <c r="R28" s="19"/>
    </row>
    <row r="29" spans="1:18" ht="17" thickBot="1" x14ac:dyDescent="0.25">
      <c r="A29" s="25"/>
      <c r="B29" s="5"/>
      <c r="C29" s="5"/>
      <c r="D29" s="5"/>
      <c r="E29" s="5"/>
      <c r="F29" s="124" t="s">
        <v>92</v>
      </c>
      <c r="G29" s="87"/>
      <c r="H29" s="87"/>
      <c r="I29" s="87"/>
      <c r="J29" s="87"/>
      <c r="K29" s="125"/>
      <c r="L29" s="135" t="s">
        <v>93</v>
      </c>
      <c r="M29" s="136"/>
      <c r="N29" s="136"/>
      <c r="O29" s="137"/>
      <c r="P29" s="65"/>
      <c r="Q29" s="16"/>
      <c r="R29" s="20"/>
    </row>
    <row r="30" spans="1:18" x14ac:dyDescent="0.2">
      <c r="A30" s="2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9"/>
    </row>
    <row r="31" spans="1:18" x14ac:dyDescent="0.2">
      <c r="A31" s="94" t="s">
        <v>2</v>
      </c>
      <c r="B31" s="95"/>
      <c r="C31" s="95"/>
      <c r="D31" s="95"/>
      <c r="E31" s="95"/>
      <c r="F31" s="95"/>
      <c r="G31" s="95"/>
      <c r="H31" s="95"/>
      <c r="I31" s="95"/>
      <c r="J31" s="95"/>
      <c r="K31" s="96"/>
      <c r="L31" s="5"/>
      <c r="M31" s="5"/>
      <c r="N31" s="5"/>
      <c r="O31" s="5"/>
      <c r="P31" s="5"/>
      <c r="Q31" s="5"/>
      <c r="R31" s="19"/>
    </row>
    <row r="32" spans="1:18" x14ac:dyDescent="0.2">
      <c r="A32" s="2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9"/>
    </row>
    <row r="33" spans="1:19" x14ac:dyDescent="0.2">
      <c r="A33" s="2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9"/>
    </row>
    <row r="34" spans="1:19" x14ac:dyDescent="0.2">
      <c r="A34" s="25"/>
      <c r="B34" s="5"/>
      <c r="C34" s="5"/>
      <c r="D34" s="5"/>
      <c r="E34" s="5"/>
      <c r="F34" s="1" t="s">
        <v>26</v>
      </c>
      <c r="G34" s="74">
        <v>50.57</v>
      </c>
      <c r="H34" s="75"/>
      <c r="I34" s="22" t="s">
        <v>13</v>
      </c>
      <c r="J34" s="74">
        <v>0.13</v>
      </c>
      <c r="K34" s="75"/>
      <c r="L34" s="5"/>
      <c r="M34" s="5"/>
      <c r="N34" s="27"/>
      <c r="O34" s="5"/>
      <c r="P34" s="5"/>
      <c r="Q34" s="5"/>
      <c r="R34" s="19"/>
    </row>
    <row r="35" spans="1:19" x14ac:dyDescent="0.2">
      <c r="A35" s="25"/>
      <c r="B35" s="5"/>
      <c r="C35" s="5"/>
      <c r="D35" s="5"/>
      <c r="E35" s="5"/>
      <c r="F35" s="84" t="s">
        <v>27</v>
      </c>
      <c r="G35" s="84"/>
      <c r="H35" s="84"/>
      <c r="I35" s="84"/>
      <c r="J35" s="84"/>
      <c r="K35" s="84"/>
      <c r="L35" s="5"/>
      <c r="M35" s="5"/>
      <c r="N35" s="5"/>
      <c r="O35" s="5"/>
      <c r="P35" s="5"/>
      <c r="Q35" s="5"/>
      <c r="R35" s="19"/>
      <c r="S35" s="23"/>
    </row>
    <row r="36" spans="1:19" x14ac:dyDescent="0.2">
      <c r="A36" s="2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9"/>
    </row>
    <row r="37" spans="1:19" x14ac:dyDescent="0.2">
      <c r="A37" s="2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9"/>
    </row>
    <row r="38" spans="1:19" x14ac:dyDescent="0.2">
      <c r="A38" s="25"/>
      <c r="B38" s="5"/>
      <c r="C38" s="5"/>
      <c r="D38" s="5"/>
      <c r="E38" s="5"/>
      <c r="F38" s="43" t="s">
        <v>3</v>
      </c>
      <c r="G38" s="40" t="s">
        <v>4</v>
      </c>
      <c r="H38" s="50" t="s">
        <v>28</v>
      </c>
      <c r="I38" s="40" t="s">
        <v>29</v>
      </c>
      <c r="J38" s="40" t="s">
        <v>30</v>
      </c>
      <c r="K38" s="40" t="s">
        <v>31</v>
      </c>
      <c r="L38" s="45" t="s">
        <v>5</v>
      </c>
      <c r="M38" s="5"/>
      <c r="N38" s="5"/>
      <c r="O38" s="5"/>
      <c r="P38" s="5"/>
      <c r="Q38" s="5"/>
      <c r="R38" s="19"/>
    </row>
    <row r="39" spans="1:19" x14ac:dyDescent="0.2">
      <c r="A39" s="25"/>
      <c r="B39" s="5"/>
      <c r="C39" s="5"/>
      <c r="D39" s="5"/>
      <c r="E39" s="5"/>
      <c r="F39" s="44">
        <v>0</v>
      </c>
      <c r="G39" s="41">
        <v>0</v>
      </c>
      <c r="H39" s="54">
        <v>0</v>
      </c>
      <c r="I39" s="42">
        <v>0</v>
      </c>
      <c r="J39" s="42">
        <v>0</v>
      </c>
      <c r="K39" s="48" t="s">
        <v>32</v>
      </c>
      <c r="L39" s="73">
        <f t="shared" ref="L39:L63" si="0">G39*I39</f>
        <v>0</v>
      </c>
      <c r="M39" s="5"/>
      <c r="N39" s="5"/>
      <c r="O39" s="27"/>
      <c r="P39" s="5"/>
      <c r="Q39" s="5"/>
      <c r="R39" s="19"/>
    </row>
    <row r="40" spans="1:19" x14ac:dyDescent="0.2">
      <c r="A40" s="25"/>
      <c r="B40" s="5"/>
      <c r="C40" s="5"/>
      <c r="D40" s="5"/>
      <c r="E40" s="5"/>
      <c r="F40" s="44">
        <f>F39+0.5</f>
        <v>0.5</v>
      </c>
      <c r="G40" s="41">
        <v>0.40600000000000003</v>
      </c>
      <c r="H40" s="54">
        <f t="shared" ref="H40:H41" si="1">(G40*0.001)+0.0005</f>
        <v>9.0600000000000012E-4</v>
      </c>
      <c r="I40" s="42">
        <v>4.9290000000000003</v>
      </c>
      <c r="J40" s="42">
        <f>I40*0.05/100+0.001*5</f>
        <v>7.4645000000000006E-3</v>
      </c>
      <c r="K40" s="49">
        <f t="shared" ref="K40:K63" si="2">G40/I40</f>
        <v>8.2369649016027599E-2</v>
      </c>
      <c r="L40" s="73">
        <f t="shared" si="0"/>
        <v>2.0011740000000002</v>
      </c>
      <c r="M40" s="5"/>
      <c r="N40" s="5"/>
      <c r="O40" s="5"/>
      <c r="P40" s="5"/>
      <c r="Q40" s="5"/>
      <c r="R40" s="19"/>
    </row>
    <row r="41" spans="1:19" x14ac:dyDescent="0.2">
      <c r="A41" s="25"/>
      <c r="B41" s="5"/>
      <c r="C41" s="5"/>
      <c r="D41" s="5"/>
      <c r="E41" s="5"/>
      <c r="F41" s="44">
        <f t="shared" ref="F41:F63" si="3">F40+0.5</f>
        <v>1</v>
      </c>
      <c r="G41" s="41">
        <v>0.89959999999999996</v>
      </c>
      <c r="H41" s="54">
        <f t="shared" si="1"/>
        <v>1.3996E-3</v>
      </c>
      <c r="I41" s="42">
        <v>7.4329999999999998</v>
      </c>
      <c r="J41" s="42">
        <f>I41*0.05/100+0.001*5</f>
        <v>8.7165000000000003E-3</v>
      </c>
      <c r="K41" s="49">
        <f t="shared" si="2"/>
        <v>0.12102784878245661</v>
      </c>
      <c r="L41" s="73">
        <f t="shared" si="0"/>
        <v>6.6867267999999997</v>
      </c>
      <c r="M41" s="5"/>
      <c r="N41" s="5"/>
      <c r="O41" s="5"/>
      <c r="P41" s="5"/>
      <c r="Q41" s="5"/>
      <c r="R41" s="19"/>
    </row>
    <row r="42" spans="1:19" x14ac:dyDescent="0.2">
      <c r="A42" s="25"/>
      <c r="B42" s="5"/>
      <c r="C42" s="5"/>
      <c r="D42" s="5"/>
      <c r="E42" s="5"/>
      <c r="F42" s="44">
        <f t="shared" si="3"/>
        <v>1.5</v>
      </c>
      <c r="G42" s="42">
        <v>1.385</v>
      </c>
      <c r="H42" s="53">
        <f>(G42*0.001)+0.005</f>
        <v>6.3850000000000001E-3</v>
      </c>
      <c r="I42" s="42">
        <v>9.24</v>
      </c>
      <c r="J42" s="42">
        <f>I42*0.05/100+0.001*5</f>
        <v>9.6200000000000001E-3</v>
      </c>
      <c r="K42" s="49">
        <f t="shared" si="2"/>
        <v>0.14989177489177488</v>
      </c>
      <c r="L42" s="73">
        <f t="shared" si="0"/>
        <v>12.7974</v>
      </c>
      <c r="M42" s="5"/>
      <c r="N42" s="5"/>
      <c r="O42" s="5"/>
      <c r="P42" s="5"/>
      <c r="Q42" s="5"/>
      <c r="R42" s="19"/>
    </row>
    <row r="43" spans="1:19" x14ac:dyDescent="0.2">
      <c r="A43" s="25"/>
      <c r="B43" s="5"/>
      <c r="C43" s="5"/>
      <c r="D43" s="5"/>
      <c r="E43" s="5"/>
      <c r="F43" s="44">
        <f t="shared" si="3"/>
        <v>2</v>
      </c>
      <c r="G43" s="42">
        <v>1.806</v>
      </c>
      <c r="H43" s="53">
        <f t="shared" ref="H43:H59" si="4">(G43*0.001)+0.005</f>
        <v>6.8060000000000004E-3</v>
      </c>
      <c r="I43" s="51">
        <v>10.72</v>
      </c>
      <c r="J43" s="51">
        <f t="shared" ref="J43:J63" si="5">I43*0.5/100+0.01*5</f>
        <v>0.1036</v>
      </c>
      <c r="K43" s="49">
        <f t="shared" si="2"/>
        <v>0.16847014925373133</v>
      </c>
      <c r="L43" s="73">
        <f t="shared" si="0"/>
        <v>19.360320000000002</v>
      </c>
      <c r="M43" s="5"/>
      <c r="N43" s="5"/>
      <c r="O43" s="5"/>
      <c r="P43" s="5"/>
      <c r="Q43" s="5"/>
      <c r="R43" s="19"/>
    </row>
    <row r="44" spans="1:19" x14ac:dyDescent="0.2">
      <c r="A44" s="25"/>
      <c r="B44" s="5"/>
      <c r="C44" s="5"/>
      <c r="D44" s="5"/>
      <c r="E44" s="5"/>
      <c r="F44" s="44">
        <f t="shared" si="3"/>
        <v>2.5</v>
      </c>
      <c r="G44" s="42">
        <v>2.3079999999999998</v>
      </c>
      <c r="H44" s="53">
        <f t="shared" si="4"/>
        <v>7.3080000000000003E-3</v>
      </c>
      <c r="I44" s="51">
        <v>12.35</v>
      </c>
      <c r="J44" s="51">
        <f t="shared" si="5"/>
        <v>0.11175</v>
      </c>
      <c r="K44" s="49">
        <f t="shared" si="2"/>
        <v>0.18688259109311739</v>
      </c>
      <c r="L44" s="73">
        <f t="shared" si="0"/>
        <v>28.503799999999998</v>
      </c>
      <c r="M44" s="74" t="s">
        <v>33</v>
      </c>
      <c r="N44" s="119"/>
      <c r="O44" s="75"/>
      <c r="P44" s="5"/>
      <c r="Q44" s="5"/>
      <c r="R44" s="19"/>
    </row>
    <row r="45" spans="1:19" x14ac:dyDescent="0.2">
      <c r="A45" s="25"/>
      <c r="B45" s="5"/>
      <c r="C45" s="5"/>
      <c r="D45" s="5"/>
      <c r="E45" s="5"/>
      <c r="F45" s="44">
        <f t="shared" si="3"/>
        <v>3</v>
      </c>
      <c r="G45" s="42">
        <v>2.78</v>
      </c>
      <c r="H45" s="53">
        <f t="shared" si="4"/>
        <v>7.7800000000000005E-3</v>
      </c>
      <c r="I45" s="51">
        <v>13.73</v>
      </c>
      <c r="J45" s="51">
        <f t="shared" si="5"/>
        <v>0.11865000000000001</v>
      </c>
      <c r="K45" s="49">
        <f t="shared" si="2"/>
        <v>0.20247632920611797</v>
      </c>
      <c r="L45" s="73">
        <f t="shared" si="0"/>
        <v>38.169399999999996</v>
      </c>
      <c r="M45" s="5"/>
      <c r="N45" s="5"/>
      <c r="O45" s="5"/>
      <c r="P45" s="5"/>
      <c r="Q45" s="5"/>
      <c r="R45" s="19"/>
    </row>
    <row r="46" spans="1:19" x14ac:dyDescent="0.2">
      <c r="A46" s="25"/>
      <c r="B46" s="5"/>
      <c r="C46" s="5"/>
      <c r="D46" s="5"/>
      <c r="E46" s="5"/>
      <c r="F46" s="44">
        <f t="shared" si="3"/>
        <v>3.5</v>
      </c>
      <c r="G46" s="42">
        <v>3.2709999999999999</v>
      </c>
      <c r="H46" s="53">
        <f t="shared" si="4"/>
        <v>8.2710000000000006E-3</v>
      </c>
      <c r="I46" s="51">
        <v>15.06</v>
      </c>
      <c r="J46" s="51">
        <f t="shared" si="5"/>
        <v>0.12530000000000002</v>
      </c>
      <c r="K46" s="49">
        <f t="shared" si="2"/>
        <v>0.21719787516600264</v>
      </c>
      <c r="L46" s="73">
        <f t="shared" si="0"/>
        <v>49.26126</v>
      </c>
      <c r="M46" s="5"/>
      <c r="N46" s="5"/>
      <c r="O46" s="5"/>
      <c r="P46" s="5"/>
      <c r="Q46" s="5"/>
      <c r="R46" s="19"/>
    </row>
    <row r="47" spans="1:19" x14ac:dyDescent="0.2">
      <c r="A47" s="25"/>
      <c r="B47" s="5"/>
      <c r="C47" s="5"/>
      <c r="D47" s="5"/>
      <c r="E47" s="5"/>
      <c r="F47" s="44">
        <f t="shared" si="3"/>
        <v>4</v>
      </c>
      <c r="G47" s="42">
        <v>3.75</v>
      </c>
      <c r="H47" s="53">
        <f t="shared" si="4"/>
        <v>8.7500000000000008E-3</v>
      </c>
      <c r="I47" s="51">
        <v>16.36</v>
      </c>
      <c r="J47" s="51">
        <f t="shared" si="5"/>
        <v>0.1318</v>
      </c>
      <c r="K47" s="49">
        <f t="shared" si="2"/>
        <v>0.22921760391198046</v>
      </c>
      <c r="L47" s="73">
        <f t="shared" si="0"/>
        <v>61.349999999999994</v>
      </c>
      <c r="M47" s="5"/>
      <c r="N47" s="5"/>
      <c r="O47" s="5"/>
      <c r="P47" s="5"/>
      <c r="Q47" s="5"/>
      <c r="R47" s="19"/>
    </row>
    <row r="48" spans="1:19" x14ac:dyDescent="0.2">
      <c r="A48" s="25"/>
      <c r="B48" s="5"/>
      <c r="C48" s="5"/>
      <c r="D48" s="5"/>
      <c r="E48" s="5"/>
      <c r="F48" s="44">
        <f t="shared" si="3"/>
        <v>4.5</v>
      </c>
      <c r="G48" s="42">
        <v>4.28</v>
      </c>
      <c r="H48" s="53">
        <f t="shared" si="4"/>
        <v>9.2800000000000001E-3</v>
      </c>
      <c r="I48" s="51">
        <v>17.649999999999999</v>
      </c>
      <c r="J48" s="51">
        <f t="shared" si="5"/>
        <v>0.13824999999999998</v>
      </c>
      <c r="K48" s="49">
        <f t="shared" si="2"/>
        <v>0.24249291784702554</v>
      </c>
      <c r="L48" s="73">
        <f t="shared" si="0"/>
        <v>75.542000000000002</v>
      </c>
      <c r="M48" s="5"/>
      <c r="N48" s="5"/>
      <c r="O48" s="5"/>
      <c r="P48" s="5"/>
      <c r="Q48" s="5"/>
      <c r="R48" s="19"/>
    </row>
    <row r="49" spans="1:18" x14ac:dyDescent="0.2">
      <c r="A49" s="25"/>
      <c r="B49" s="5"/>
      <c r="C49" s="5"/>
      <c r="D49" s="5"/>
      <c r="E49" s="5"/>
      <c r="F49" s="44">
        <f t="shared" si="3"/>
        <v>5</v>
      </c>
      <c r="G49" s="42">
        <v>4.702</v>
      </c>
      <c r="H49" s="53">
        <f t="shared" si="4"/>
        <v>9.7020000000000006E-3</v>
      </c>
      <c r="I49" s="51">
        <v>18.64</v>
      </c>
      <c r="J49" s="51">
        <f t="shared" si="5"/>
        <v>0.14319999999999999</v>
      </c>
      <c r="K49" s="49">
        <f t="shared" si="2"/>
        <v>0.25225321888412017</v>
      </c>
      <c r="L49" s="73">
        <f t="shared" si="0"/>
        <v>87.64528</v>
      </c>
      <c r="M49" s="5"/>
      <c r="N49" s="5"/>
      <c r="O49" s="5"/>
      <c r="P49" s="5"/>
      <c r="Q49" s="5"/>
      <c r="R49" s="19"/>
    </row>
    <row r="50" spans="1:18" x14ac:dyDescent="0.2">
      <c r="A50" s="25"/>
      <c r="B50" s="5"/>
      <c r="C50" s="5"/>
      <c r="D50" s="5"/>
      <c r="E50" s="5"/>
      <c r="F50" s="44">
        <f t="shared" si="3"/>
        <v>5.5</v>
      </c>
      <c r="G50" s="42">
        <v>5.1760000000000002</v>
      </c>
      <c r="H50" s="53">
        <f t="shared" si="4"/>
        <v>1.0176000000000001E-2</v>
      </c>
      <c r="I50" s="51">
        <v>19.690000000000001</v>
      </c>
      <c r="J50" s="51">
        <f t="shared" si="5"/>
        <v>0.14845000000000003</v>
      </c>
      <c r="K50" s="49">
        <f t="shared" si="2"/>
        <v>0.26287455561198575</v>
      </c>
      <c r="L50" s="73">
        <f t="shared" si="0"/>
        <v>101.91544</v>
      </c>
      <c r="M50" s="5"/>
      <c r="N50" s="5"/>
      <c r="O50" s="5"/>
      <c r="P50" s="5"/>
      <c r="Q50" s="5"/>
      <c r="R50" s="19"/>
    </row>
    <row r="51" spans="1:18" x14ac:dyDescent="0.2">
      <c r="A51" s="25"/>
      <c r="B51" s="5"/>
      <c r="C51" s="5"/>
      <c r="D51" s="5"/>
      <c r="E51" s="5"/>
      <c r="F51" s="44">
        <f t="shared" si="3"/>
        <v>6</v>
      </c>
      <c r="G51" s="42">
        <v>5.7329999999999997</v>
      </c>
      <c r="H51" s="53">
        <f t="shared" si="4"/>
        <v>1.0732999999999999E-2</v>
      </c>
      <c r="I51" s="51">
        <v>20.92</v>
      </c>
      <c r="J51" s="51">
        <f t="shared" si="5"/>
        <v>0.15460000000000002</v>
      </c>
      <c r="K51" s="49">
        <f t="shared" si="2"/>
        <v>0.27404397705544931</v>
      </c>
      <c r="L51" s="73">
        <f t="shared" si="0"/>
        <v>119.93436</v>
      </c>
      <c r="M51" s="5"/>
      <c r="N51" s="5"/>
      <c r="O51" s="5"/>
      <c r="P51" s="5"/>
      <c r="Q51" s="5"/>
      <c r="R51" s="19"/>
    </row>
    <row r="52" spans="1:18" x14ac:dyDescent="0.2">
      <c r="A52" s="25"/>
      <c r="B52" s="5"/>
      <c r="C52" s="5"/>
      <c r="D52" s="5"/>
      <c r="E52" s="5"/>
      <c r="F52" s="44">
        <f>F51+0.5</f>
        <v>6.5</v>
      </c>
      <c r="G52" s="42">
        <v>6.2270000000000003</v>
      </c>
      <c r="H52" s="53">
        <f t="shared" si="4"/>
        <v>1.1227000000000001E-2</v>
      </c>
      <c r="I52" s="51">
        <v>21.95</v>
      </c>
      <c r="J52" s="51">
        <f t="shared" si="5"/>
        <v>0.15975</v>
      </c>
      <c r="K52" s="49">
        <f t="shared" si="2"/>
        <v>0.28369020501138953</v>
      </c>
      <c r="L52" s="73">
        <f t="shared" si="0"/>
        <v>136.68265</v>
      </c>
      <c r="M52" s="5"/>
      <c r="N52" s="5"/>
      <c r="O52" s="5"/>
      <c r="P52" s="5"/>
      <c r="Q52" s="5"/>
      <c r="R52" s="19"/>
    </row>
    <row r="53" spans="1:18" x14ac:dyDescent="0.2">
      <c r="A53" s="25"/>
      <c r="B53" s="5"/>
      <c r="C53" s="5"/>
      <c r="D53" s="5"/>
      <c r="E53" s="5"/>
      <c r="F53" s="44">
        <f t="shared" si="3"/>
        <v>7</v>
      </c>
      <c r="G53" s="42">
        <v>6.7430000000000003</v>
      </c>
      <c r="H53" s="53">
        <f t="shared" si="4"/>
        <v>1.1743E-2</v>
      </c>
      <c r="I53" s="51">
        <v>22.96</v>
      </c>
      <c r="J53" s="51">
        <f t="shared" si="5"/>
        <v>0.1648</v>
      </c>
      <c r="K53" s="49">
        <f t="shared" si="2"/>
        <v>0.29368466898954704</v>
      </c>
      <c r="L53" s="73">
        <f t="shared" si="0"/>
        <v>154.81928000000002</v>
      </c>
      <c r="M53" s="5"/>
      <c r="N53" s="5"/>
      <c r="O53" s="5"/>
      <c r="P53" s="5"/>
      <c r="Q53" s="5"/>
      <c r="R53" s="19"/>
    </row>
    <row r="54" spans="1:18" x14ac:dyDescent="0.2">
      <c r="A54" s="25"/>
      <c r="B54" s="5"/>
      <c r="C54" s="5"/>
      <c r="D54" s="5"/>
      <c r="E54" s="5"/>
      <c r="F54" s="44">
        <f t="shared" si="3"/>
        <v>7.5</v>
      </c>
      <c r="G54" s="42">
        <v>7.2050000000000001</v>
      </c>
      <c r="H54" s="53">
        <f t="shared" si="4"/>
        <v>1.2205000000000001E-2</v>
      </c>
      <c r="I54" s="51">
        <v>23.85</v>
      </c>
      <c r="J54" s="51">
        <f t="shared" si="5"/>
        <v>0.16925000000000001</v>
      </c>
      <c r="K54" s="49">
        <f t="shared" si="2"/>
        <v>0.30209643605870018</v>
      </c>
      <c r="L54" s="73">
        <f t="shared" si="0"/>
        <v>171.83925000000002</v>
      </c>
      <c r="M54" s="5"/>
      <c r="N54" s="5"/>
      <c r="O54" s="5"/>
      <c r="P54" s="5"/>
      <c r="Q54" s="5"/>
      <c r="R54" s="19"/>
    </row>
    <row r="55" spans="1:18" x14ac:dyDescent="0.2">
      <c r="A55" s="25"/>
      <c r="B55" s="5"/>
      <c r="C55" s="5"/>
      <c r="D55" s="5"/>
      <c r="E55" s="5"/>
      <c r="F55" s="44">
        <f t="shared" si="3"/>
        <v>8</v>
      </c>
      <c r="G55" s="42">
        <v>7.72</v>
      </c>
      <c r="H55" s="53">
        <f t="shared" si="4"/>
        <v>1.272E-2</v>
      </c>
      <c r="I55" s="51">
        <v>24.77</v>
      </c>
      <c r="J55" s="51">
        <f t="shared" si="5"/>
        <v>0.17385</v>
      </c>
      <c r="K55" s="49">
        <f t="shared" si="2"/>
        <v>0.31166733952361725</v>
      </c>
      <c r="L55" s="73">
        <f t="shared" si="0"/>
        <v>191.2244</v>
      </c>
      <c r="M55" s="5"/>
      <c r="N55" s="5"/>
      <c r="O55" s="5"/>
      <c r="P55" s="5"/>
      <c r="Q55" s="5"/>
      <c r="R55" s="19"/>
    </row>
    <row r="56" spans="1:18" x14ac:dyDescent="0.2">
      <c r="A56" s="25"/>
      <c r="B56" s="5"/>
      <c r="C56" s="5"/>
      <c r="D56" s="5"/>
      <c r="E56" s="5"/>
      <c r="F56" s="44">
        <f t="shared" si="3"/>
        <v>8.5</v>
      </c>
      <c r="G56" s="42">
        <v>8.2119999999999997</v>
      </c>
      <c r="H56" s="53">
        <f t="shared" si="4"/>
        <v>1.3212000000000002E-2</v>
      </c>
      <c r="I56" s="51">
        <v>25.69</v>
      </c>
      <c r="J56" s="51">
        <f t="shared" si="5"/>
        <v>0.17845</v>
      </c>
      <c r="K56" s="49">
        <f t="shared" si="2"/>
        <v>0.31965745426235886</v>
      </c>
      <c r="L56" s="73">
        <f t="shared" si="0"/>
        <v>210.96628000000001</v>
      </c>
      <c r="M56" s="5"/>
      <c r="N56" s="5"/>
      <c r="O56" s="5"/>
      <c r="P56" s="5"/>
      <c r="Q56" s="5"/>
      <c r="R56" s="19"/>
    </row>
    <row r="57" spans="1:18" x14ac:dyDescent="0.2">
      <c r="A57" s="25"/>
      <c r="B57" s="5"/>
      <c r="C57" s="5"/>
      <c r="D57" s="5"/>
      <c r="E57" s="5"/>
      <c r="F57" s="44">
        <f t="shared" si="3"/>
        <v>9</v>
      </c>
      <c r="G57" s="42">
        <v>8.702</v>
      </c>
      <c r="H57" s="53">
        <f t="shared" si="4"/>
        <v>1.3701999999999999E-2</v>
      </c>
      <c r="I57" s="51">
        <v>26.58</v>
      </c>
      <c r="J57" s="51">
        <f t="shared" si="5"/>
        <v>0.18290000000000001</v>
      </c>
      <c r="K57" s="49">
        <f t="shared" si="2"/>
        <v>0.3273890142964635</v>
      </c>
      <c r="L57" s="73">
        <f t="shared" si="0"/>
        <v>231.29915999999997</v>
      </c>
      <c r="M57" s="5"/>
      <c r="N57" s="5"/>
      <c r="O57" s="5"/>
      <c r="P57" s="5"/>
      <c r="Q57" s="5"/>
      <c r="R57" s="19"/>
    </row>
    <row r="58" spans="1:18" x14ac:dyDescent="0.2">
      <c r="A58" s="25"/>
      <c r="B58" s="5"/>
      <c r="C58" s="5"/>
      <c r="D58" s="5"/>
      <c r="E58" s="5"/>
      <c r="F58" s="44">
        <f t="shared" si="3"/>
        <v>9.5</v>
      </c>
      <c r="G58" s="42">
        <v>9.19</v>
      </c>
      <c r="H58" s="53">
        <f t="shared" si="4"/>
        <v>1.4190000000000001E-2</v>
      </c>
      <c r="I58" s="51">
        <v>27.45</v>
      </c>
      <c r="J58" s="51">
        <f t="shared" si="5"/>
        <v>0.18724999999999997</v>
      </c>
      <c r="K58" s="49">
        <f t="shared" si="2"/>
        <v>0.3347905282331512</v>
      </c>
      <c r="L58" s="73">
        <f t="shared" si="0"/>
        <v>252.26549999999997</v>
      </c>
      <c r="M58" s="5"/>
      <c r="N58" s="5"/>
      <c r="O58" s="5"/>
      <c r="P58" s="5"/>
      <c r="Q58" s="5"/>
      <c r="R58" s="19"/>
    </row>
    <row r="59" spans="1:18" x14ac:dyDescent="0.2">
      <c r="A59" s="25"/>
      <c r="B59" s="5"/>
      <c r="C59" s="5"/>
      <c r="D59" s="5"/>
      <c r="E59" s="5"/>
      <c r="F59" s="44">
        <f t="shared" si="3"/>
        <v>10</v>
      </c>
      <c r="G59" s="42">
        <v>9.6839999999999993</v>
      </c>
      <c r="H59" s="53">
        <f t="shared" si="4"/>
        <v>1.4683999999999999E-2</v>
      </c>
      <c r="I59" s="51">
        <v>28.3</v>
      </c>
      <c r="J59" s="51">
        <f t="shared" si="5"/>
        <v>0.1915</v>
      </c>
      <c r="K59" s="49">
        <f t="shared" si="2"/>
        <v>0.342190812720848</v>
      </c>
      <c r="L59" s="73">
        <f t="shared" si="0"/>
        <v>274.05719999999997</v>
      </c>
      <c r="M59" s="5"/>
      <c r="N59" s="5"/>
      <c r="O59" s="5"/>
      <c r="P59" s="5"/>
      <c r="Q59" s="5"/>
      <c r="R59" s="19"/>
    </row>
    <row r="60" spans="1:18" x14ac:dyDescent="0.2">
      <c r="A60" s="25"/>
      <c r="B60" s="5"/>
      <c r="C60" s="5"/>
      <c r="D60" s="5"/>
      <c r="E60" s="5"/>
      <c r="F60" s="44">
        <f t="shared" si="3"/>
        <v>10.5</v>
      </c>
      <c r="G60" s="51">
        <v>10.119999999999999</v>
      </c>
      <c r="H60" s="52">
        <f>(G60*0.001)+0.05</f>
        <v>6.012E-2</v>
      </c>
      <c r="I60" s="51">
        <v>29.08</v>
      </c>
      <c r="J60" s="51">
        <f t="shared" si="5"/>
        <v>0.19540000000000002</v>
      </c>
      <c r="K60" s="49">
        <f t="shared" si="2"/>
        <v>0.34800550206327374</v>
      </c>
      <c r="L60" s="73">
        <f t="shared" si="0"/>
        <v>294.28959999999995</v>
      </c>
      <c r="M60" s="5"/>
      <c r="N60" s="5"/>
      <c r="O60" s="5"/>
      <c r="P60" s="5"/>
      <c r="Q60" s="5"/>
      <c r="R60" s="19"/>
    </row>
    <row r="61" spans="1:18" x14ac:dyDescent="0.2">
      <c r="A61" s="25"/>
      <c r="B61" s="5"/>
      <c r="C61" s="5"/>
      <c r="D61" s="5"/>
      <c r="E61" s="5"/>
      <c r="F61" s="44">
        <f t="shared" si="3"/>
        <v>11</v>
      </c>
      <c r="G61" s="51">
        <v>10.58</v>
      </c>
      <c r="H61" s="52">
        <f t="shared" ref="H61:H63" si="6">(G61*0.001)+0.05</f>
        <v>6.0580000000000002E-2</v>
      </c>
      <c r="I61" s="51">
        <v>29.86</v>
      </c>
      <c r="J61" s="51">
        <f t="shared" si="5"/>
        <v>0.19929999999999998</v>
      </c>
      <c r="K61" s="49">
        <f t="shared" si="2"/>
        <v>0.35432016075016748</v>
      </c>
      <c r="L61" s="73">
        <f t="shared" si="0"/>
        <v>315.91879999999998</v>
      </c>
      <c r="M61" s="5"/>
      <c r="N61" s="5"/>
      <c r="O61" s="5"/>
      <c r="P61" s="5"/>
      <c r="Q61" s="5"/>
      <c r="R61" s="19"/>
    </row>
    <row r="62" spans="1:18" x14ac:dyDescent="0.2">
      <c r="A62" s="25"/>
      <c r="B62" s="5"/>
      <c r="C62" s="5"/>
      <c r="D62" s="5"/>
      <c r="E62" s="5"/>
      <c r="F62" s="44">
        <f t="shared" si="3"/>
        <v>11.5</v>
      </c>
      <c r="G62" s="51">
        <v>11.15</v>
      </c>
      <c r="H62" s="52">
        <f t="shared" si="6"/>
        <v>6.1150000000000003E-2</v>
      </c>
      <c r="I62" s="51">
        <v>30.8</v>
      </c>
      <c r="J62" s="51">
        <f t="shared" si="5"/>
        <v>0.20400000000000001</v>
      </c>
      <c r="K62" s="49">
        <f t="shared" si="2"/>
        <v>0.36201298701298701</v>
      </c>
      <c r="L62" s="73">
        <f t="shared" si="0"/>
        <v>343.42</v>
      </c>
      <c r="M62" s="5"/>
      <c r="N62" s="5"/>
      <c r="O62" s="5"/>
      <c r="P62" s="5"/>
      <c r="Q62" s="5"/>
      <c r="R62" s="19"/>
    </row>
    <row r="63" spans="1:18" x14ac:dyDescent="0.2">
      <c r="A63" s="25"/>
      <c r="B63" s="5"/>
      <c r="C63" s="5"/>
      <c r="D63" s="5"/>
      <c r="E63" s="5"/>
      <c r="F63" s="44">
        <f t="shared" si="3"/>
        <v>12</v>
      </c>
      <c r="G63" s="51">
        <v>11.56</v>
      </c>
      <c r="H63" s="52">
        <f t="shared" si="6"/>
        <v>6.1560000000000004E-2</v>
      </c>
      <c r="I63" s="51">
        <v>31.45</v>
      </c>
      <c r="J63" s="51">
        <f t="shared" si="5"/>
        <v>0.20724999999999999</v>
      </c>
      <c r="K63" s="49">
        <f t="shared" si="2"/>
        <v>0.36756756756756759</v>
      </c>
      <c r="L63" s="73">
        <f t="shared" si="0"/>
        <v>363.56200000000001</v>
      </c>
      <c r="M63" s="5"/>
      <c r="N63" s="5"/>
      <c r="O63" s="5"/>
      <c r="P63" s="5"/>
      <c r="Q63" s="5"/>
      <c r="R63" s="19"/>
    </row>
    <row r="64" spans="1:18" x14ac:dyDescent="0.2">
      <c r="A64" s="2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19"/>
    </row>
    <row r="65" spans="1:18" x14ac:dyDescent="0.2">
      <c r="A65" s="2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9"/>
    </row>
    <row r="66" spans="1:18" x14ac:dyDescent="0.2">
      <c r="A66" s="94" t="s">
        <v>6</v>
      </c>
      <c r="B66" s="95"/>
      <c r="C66" s="95"/>
      <c r="D66" s="95"/>
      <c r="E66" s="95"/>
      <c r="F66" s="95"/>
      <c r="G66" s="95"/>
      <c r="H66" s="95"/>
      <c r="I66" s="95"/>
      <c r="J66" s="95"/>
      <c r="K66" s="96"/>
      <c r="L66" s="5"/>
      <c r="M66" s="120" t="s">
        <v>85</v>
      </c>
      <c r="N66" s="121"/>
      <c r="O66" s="122"/>
      <c r="P66" s="5"/>
      <c r="Q66" s="5"/>
      <c r="R66" s="19"/>
    </row>
    <row r="67" spans="1:18" x14ac:dyDescent="0.2">
      <c r="A67" s="2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28" t="s">
        <v>34</v>
      </c>
      <c r="N67" s="29"/>
      <c r="O67" s="30"/>
      <c r="P67" s="5"/>
      <c r="Q67" s="5"/>
      <c r="R67" s="19"/>
    </row>
    <row r="68" spans="1:18" x14ac:dyDescent="0.2">
      <c r="A68" s="12" t="s">
        <v>35</v>
      </c>
      <c r="B68" s="2">
        <v>100</v>
      </c>
      <c r="C68" s="22" t="s">
        <v>13</v>
      </c>
      <c r="D68" s="2">
        <v>5</v>
      </c>
      <c r="E68" s="5"/>
      <c r="F68" s="1" t="s">
        <v>36</v>
      </c>
      <c r="G68" s="74">
        <v>485.3</v>
      </c>
      <c r="H68" s="75"/>
      <c r="I68" s="22" t="s">
        <v>13</v>
      </c>
      <c r="J68" s="74">
        <v>2.9</v>
      </c>
      <c r="K68" s="75"/>
      <c r="L68" s="5"/>
      <c r="M68" s="28" t="s">
        <v>37</v>
      </c>
      <c r="N68" s="29"/>
      <c r="O68" s="30"/>
      <c r="P68" s="5"/>
      <c r="Q68" s="5"/>
      <c r="R68" s="19"/>
    </row>
    <row r="69" spans="1:18" x14ac:dyDescent="0.2">
      <c r="A69" s="89" t="s">
        <v>38</v>
      </c>
      <c r="B69" s="84"/>
      <c r="C69" s="84"/>
      <c r="D69" s="84"/>
      <c r="E69" s="5"/>
      <c r="F69" s="84" t="s">
        <v>27</v>
      </c>
      <c r="G69" s="84"/>
      <c r="H69" s="84"/>
      <c r="I69" s="84"/>
      <c r="J69" s="84"/>
      <c r="K69" s="84"/>
      <c r="L69" s="5"/>
      <c r="M69" s="28" t="s">
        <v>39</v>
      </c>
      <c r="N69" s="29"/>
      <c r="O69" s="30"/>
      <c r="P69" s="5"/>
      <c r="Q69" s="5"/>
      <c r="R69" s="19"/>
    </row>
    <row r="70" spans="1:18" x14ac:dyDescent="0.2">
      <c r="A70" s="2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28" t="s">
        <v>84</v>
      </c>
      <c r="N70" s="29"/>
      <c r="O70" s="30"/>
      <c r="P70" s="5"/>
      <c r="Q70" s="5"/>
      <c r="R70" s="19"/>
    </row>
    <row r="71" spans="1:18" x14ac:dyDescent="0.2">
      <c r="A71" s="26" t="s">
        <v>40</v>
      </c>
      <c r="B71" s="7">
        <v>5.0739999999999998</v>
      </c>
      <c r="C71" s="22" t="s">
        <v>13</v>
      </c>
      <c r="D71" s="7">
        <v>1.2999999999999999E-2</v>
      </c>
      <c r="E71" s="5"/>
      <c r="F71" s="6" t="s">
        <v>41</v>
      </c>
      <c r="G71" s="103">
        <v>325.27</v>
      </c>
      <c r="H71" s="104"/>
      <c r="I71" s="22" t="s">
        <v>13</v>
      </c>
      <c r="J71" s="103">
        <v>33</v>
      </c>
      <c r="K71" s="104"/>
      <c r="L71" s="5"/>
      <c r="M71" s="28" t="s">
        <v>95</v>
      </c>
      <c r="N71" s="29"/>
      <c r="O71" s="30"/>
      <c r="P71" s="5"/>
      <c r="Q71" s="5"/>
      <c r="R71" s="19"/>
    </row>
    <row r="72" spans="1:18" x14ac:dyDescent="0.2">
      <c r="A72" s="90" t="s">
        <v>27</v>
      </c>
      <c r="B72" s="91"/>
      <c r="C72" s="91"/>
      <c r="D72" s="92"/>
      <c r="E72" s="5"/>
      <c r="F72" s="93" t="s">
        <v>83</v>
      </c>
      <c r="G72" s="91"/>
      <c r="H72" s="91"/>
      <c r="I72" s="91"/>
      <c r="J72" s="91"/>
      <c r="K72" s="92"/>
      <c r="L72" s="5"/>
      <c r="M72" s="28"/>
      <c r="N72" s="29"/>
      <c r="O72" s="30"/>
      <c r="P72" s="5"/>
      <c r="Q72" s="5"/>
      <c r="R72" s="19"/>
    </row>
    <row r="73" spans="1:18" x14ac:dyDescent="0.2">
      <c r="A73" s="25"/>
      <c r="B73" s="5"/>
      <c r="C73" s="5"/>
      <c r="D73" s="5"/>
      <c r="E73" s="5"/>
      <c r="F73" s="5"/>
      <c r="G73" s="5"/>
      <c r="H73" s="5"/>
      <c r="I73" s="5"/>
      <c r="J73" s="5"/>
      <c r="L73" s="5"/>
      <c r="M73" s="28"/>
      <c r="N73" s="29"/>
      <c r="O73" s="30"/>
      <c r="P73" s="5"/>
      <c r="Q73" s="5"/>
      <c r="R73" s="19"/>
    </row>
    <row r="74" spans="1:18" x14ac:dyDescent="0.2">
      <c r="A74" s="26" t="s">
        <v>42</v>
      </c>
      <c r="B74" s="7">
        <v>40.4</v>
      </c>
      <c r="C74" s="22" t="s">
        <v>13</v>
      </c>
      <c r="D74" s="39">
        <v>1</v>
      </c>
      <c r="E74" s="5"/>
      <c r="F74" s="6" t="s">
        <v>43</v>
      </c>
      <c r="G74" s="76">
        <v>36.6</v>
      </c>
      <c r="H74" s="77"/>
      <c r="I74" s="22" t="s">
        <v>13</v>
      </c>
      <c r="J74" s="105">
        <v>1</v>
      </c>
      <c r="K74" s="106"/>
      <c r="L74" s="5"/>
      <c r="M74" s="28"/>
      <c r="N74" s="29"/>
      <c r="O74" s="30"/>
      <c r="P74" s="5"/>
      <c r="Q74" s="5"/>
      <c r="R74" s="19"/>
    </row>
    <row r="75" spans="1:18" x14ac:dyDescent="0.2">
      <c r="A75" s="90" t="s">
        <v>44</v>
      </c>
      <c r="B75" s="91"/>
      <c r="C75" s="91"/>
      <c r="D75" s="92"/>
      <c r="E75" s="5"/>
      <c r="F75" s="93" t="s">
        <v>44</v>
      </c>
      <c r="G75" s="91"/>
      <c r="H75" s="91"/>
      <c r="I75" s="91"/>
      <c r="J75" s="91"/>
      <c r="K75" s="92"/>
      <c r="L75" s="5"/>
      <c r="M75" s="28"/>
      <c r="N75" s="34"/>
      <c r="O75" s="30"/>
      <c r="P75" s="5"/>
      <c r="Q75" s="5"/>
      <c r="R75" s="19"/>
    </row>
    <row r="76" spans="1:18" x14ac:dyDescent="0.2">
      <c r="A76" s="2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8"/>
      <c r="N76" s="29"/>
      <c r="O76" s="30"/>
      <c r="P76" s="5"/>
      <c r="Q76" s="5"/>
      <c r="R76" s="19"/>
    </row>
    <row r="77" spans="1:18" x14ac:dyDescent="0.2">
      <c r="A77" s="26" t="s">
        <v>45</v>
      </c>
      <c r="B77" s="7">
        <v>5.56</v>
      </c>
      <c r="C77" s="22" t="s">
        <v>13</v>
      </c>
      <c r="D77" s="63">
        <v>0.2</v>
      </c>
      <c r="E77" s="5"/>
      <c r="F77" s="6" t="s">
        <v>46</v>
      </c>
      <c r="G77" s="76">
        <v>11.1</v>
      </c>
      <c r="H77" s="77"/>
      <c r="I77" s="22" t="s">
        <v>13</v>
      </c>
      <c r="J77" s="76">
        <v>0.4</v>
      </c>
      <c r="K77" s="77"/>
      <c r="L77" s="5"/>
      <c r="M77" s="28"/>
      <c r="N77" s="29"/>
      <c r="O77" s="30"/>
      <c r="P77" s="5"/>
      <c r="Q77" s="5"/>
      <c r="R77" s="19"/>
    </row>
    <row r="78" spans="1:18" x14ac:dyDescent="0.2">
      <c r="A78" s="90" t="s">
        <v>47</v>
      </c>
      <c r="B78" s="91"/>
      <c r="C78" s="91"/>
      <c r="D78" s="92"/>
      <c r="E78" s="5"/>
      <c r="F78" s="93" t="s">
        <v>48</v>
      </c>
      <c r="G78" s="91"/>
      <c r="H78" s="91"/>
      <c r="I78" s="91"/>
      <c r="J78" s="91"/>
      <c r="K78" s="92"/>
      <c r="L78" s="5"/>
      <c r="M78" s="28"/>
      <c r="N78" s="29"/>
      <c r="O78" s="30"/>
      <c r="P78" s="5"/>
      <c r="Q78" s="5"/>
      <c r="R78" s="19"/>
    </row>
    <row r="79" spans="1:18" x14ac:dyDescent="0.2">
      <c r="A79" s="2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8"/>
      <c r="N79" s="29"/>
      <c r="O79" s="30"/>
      <c r="P79" s="5"/>
      <c r="Q79" s="5"/>
      <c r="R79" s="19"/>
    </row>
    <row r="80" spans="1:18" x14ac:dyDescent="0.2">
      <c r="A80" s="26" t="s">
        <v>49</v>
      </c>
      <c r="B80" s="7">
        <v>15.5</v>
      </c>
      <c r="C80" s="22" t="s">
        <v>13</v>
      </c>
      <c r="D80" s="7">
        <v>0.4</v>
      </c>
      <c r="E80" s="5"/>
      <c r="F80" s="97" t="s">
        <v>50</v>
      </c>
      <c r="G80" s="98"/>
      <c r="H80" s="98"/>
      <c r="I80" s="98"/>
      <c r="J80" s="98"/>
      <c r="K80" s="99"/>
      <c r="L80" s="5"/>
      <c r="M80" s="28"/>
      <c r="N80" s="29"/>
      <c r="O80" s="30"/>
      <c r="P80" s="5"/>
      <c r="Q80" s="5"/>
      <c r="R80" s="19"/>
    </row>
    <row r="81" spans="1:18" x14ac:dyDescent="0.2">
      <c r="A81" s="90" t="s">
        <v>51</v>
      </c>
      <c r="B81" s="91"/>
      <c r="C81" s="91"/>
      <c r="D81" s="92"/>
      <c r="E81" s="5"/>
      <c r="F81" s="100"/>
      <c r="G81" s="101"/>
      <c r="H81" s="101"/>
      <c r="I81" s="101"/>
      <c r="J81" s="101"/>
      <c r="K81" s="102"/>
      <c r="L81" s="5"/>
      <c r="M81" s="31"/>
      <c r="N81" s="32"/>
      <c r="O81" s="33"/>
      <c r="P81" s="5"/>
      <c r="Q81" s="5"/>
      <c r="R81" s="19"/>
    </row>
    <row r="82" spans="1:18" x14ac:dyDescent="0.2">
      <c r="A82" s="2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19"/>
    </row>
    <row r="83" spans="1:18" x14ac:dyDescent="0.2">
      <c r="A83" s="2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19"/>
    </row>
    <row r="84" spans="1:18" x14ac:dyDescent="0.2">
      <c r="A84" s="2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19"/>
    </row>
    <row r="85" spans="1:18" x14ac:dyDescent="0.2">
      <c r="A85" s="2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19"/>
    </row>
    <row r="86" spans="1:18" x14ac:dyDescent="0.2">
      <c r="A86" s="2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19"/>
    </row>
    <row r="87" spans="1:18" x14ac:dyDescent="0.2">
      <c r="A87" s="2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19"/>
    </row>
    <row r="88" spans="1:18" x14ac:dyDescent="0.2">
      <c r="A88" s="2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19"/>
    </row>
    <row r="89" spans="1:18" x14ac:dyDescent="0.2">
      <c r="A89" s="2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19"/>
    </row>
    <row r="90" spans="1:18" x14ac:dyDescent="0.2">
      <c r="A90" s="2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19"/>
    </row>
    <row r="91" spans="1:18" x14ac:dyDescent="0.2">
      <c r="A91" s="2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19"/>
    </row>
    <row r="92" spans="1:18" x14ac:dyDescent="0.2">
      <c r="A92" s="2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19"/>
    </row>
    <row r="93" spans="1:18" x14ac:dyDescent="0.2">
      <c r="A93" s="2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19"/>
    </row>
    <row r="94" spans="1:18" x14ac:dyDescent="0.2">
      <c r="A94" s="2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19"/>
    </row>
    <row r="95" spans="1:18" x14ac:dyDescent="0.2">
      <c r="A95" s="2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19"/>
    </row>
    <row r="96" spans="1:18" x14ac:dyDescent="0.2">
      <c r="A96" s="2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19"/>
    </row>
    <row r="97" spans="1:18" x14ac:dyDescent="0.2">
      <c r="A97" s="2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19"/>
    </row>
    <row r="98" spans="1:18" x14ac:dyDescent="0.2">
      <c r="A98" s="94" t="s">
        <v>8</v>
      </c>
      <c r="B98" s="95"/>
      <c r="C98" s="95"/>
      <c r="D98" s="95"/>
      <c r="E98" s="95"/>
      <c r="F98" s="95"/>
      <c r="G98" s="95"/>
      <c r="H98" s="95"/>
      <c r="I98" s="95"/>
      <c r="J98" s="95"/>
      <c r="K98" s="96"/>
      <c r="L98" s="5"/>
      <c r="M98" s="5"/>
      <c r="N98" s="5"/>
      <c r="O98" s="5"/>
      <c r="P98" s="5"/>
      <c r="Q98" s="5"/>
      <c r="R98" s="19"/>
    </row>
    <row r="99" spans="1:18" x14ac:dyDescent="0.2">
      <c r="A99" s="2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35"/>
      <c r="N99" s="5"/>
      <c r="O99" s="5"/>
      <c r="P99" s="5"/>
      <c r="Q99" s="5"/>
      <c r="R99" s="19"/>
    </row>
    <row r="100" spans="1:18" x14ac:dyDescent="0.2">
      <c r="A100" s="26" t="s">
        <v>46</v>
      </c>
      <c r="B100" s="7">
        <v>11.1</v>
      </c>
      <c r="C100" s="22" t="s">
        <v>13</v>
      </c>
      <c r="D100" s="7">
        <v>0.4</v>
      </c>
      <c r="E100" s="5"/>
      <c r="F100" s="128" t="s">
        <v>52</v>
      </c>
      <c r="G100" s="129"/>
      <c r="H100" s="7">
        <v>7.52</v>
      </c>
      <c r="I100" s="126" t="s">
        <v>13</v>
      </c>
      <c r="J100" s="127"/>
      <c r="K100" s="63">
        <v>0.2</v>
      </c>
      <c r="L100" s="5"/>
      <c r="M100" s="5"/>
      <c r="N100" s="27"/>
      <c r="O100" s="5"/>
      <c r="P100" s="5"/>
      <c r="Q100" s="5"/>
      <c r="R100" s="19"/>
    </row>
    <row r="101" spans="1:18" x14ac:dyDescent="0.2">
      <c r="A101" s="90" t="s">
        <v>48</v>
      </c>
      <c r="B101" s="91"/>
      <c r="C101" s="91"/>
      <c r="D101" s="92"/>
      <c r="E101" s="5"/>
      <c r="F101" s="93" t="s">
        <v>53</v>
      </c>
      <c r="G101" s="91"/>
      <c r="H101" s="91"/>
      <c r="I101" s="91"/>
      <c r="J101" s="91"/>
      <c r="K101" s="92"/>
      <c r="L101" s="5"/>
      <c r="M101" s="5"/>
      <c r="N101" s="5"/>
      <c r="O101" s="5"/>
      <c r="P101" s="5"/>
      <c r="Q101" s="5"/>
      <c r="R101" s="19"/>
    </row>
    <row r="102" spans="1:18" x14ac:dyDescent="0.2">
      <c r="A102" s="2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19"/>
    </row>
    <row r="103" spans="1:18" x14ac:dyDescent="0.2">
      <c r="A103" s="26" t="s">
        <v>54</v>
      </c>
      <c r="B103" s="7">
        <v>485.3</v>
      </c>
      <c r="C103" s="22" t="s">
        <v>13</v>
      </c>
      <c r="D103" s="7">
        <v>2.9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19"/>
    </row>
    <row r="104" spans="1:18" x14ac:dyDescent="0.2">
      <c r="A104" s="89" t="s">
        <v>27</v>
      </c>
      <c r="B104" s="84"/>
      <c r="C104" s="84"/>
      <c r="D104" s="8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19"/>
    </row>
    <row r="105" spans="1:18" x14ac:dyDescent="0.2">
      <c r="A105" s="2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19"/>
    </row>
    <row r="106" spans="1:18" x14ac:dyDescent="0.2">
      <c r="A106" s="2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19"/>
    </row>
    <row r="107" spans="1:18" x14ac:dyDescent="0.2">
      <c r="A107" s="2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19"/>
    </row>
    <row r="108" spans="1:18" x14ac:dyDescent="0.2">
      <c r="A108" s="2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19"/>
    </row>
    <row r="109" spans="1:18" x14ac:dyDescent="0.2">
      <c r="A109" s="2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19"/>
    </row>
    <row r="110" spans="1:18" x14ac:dyDescent="0.2">
      <c r="A110" s="2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19"/>
    </row>
    <row r="111" spans="1:18" x14ac:dyDescent="0.2">
      <c r="A111" s="2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19"/>
    </row>
    <row r="112" spans="1:18" x14ac:dyDescent="0.2">
      <c r="A112" s="2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19"/>
    </row>
    <row r="113" spans="1:18" x14ac:dyDescent="0.2">
      <c r="A113" s="2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19"/>
    </row>
    <row r="114" spans="1:18" x14ac:dyDescent="0.2">
      <c r="A114" s="2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19"/>
    </row>
    <row r="115" spans="1:18" x14ac:dyDescent="0.2">
      <c r="A115" s="2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19"/>
    </row>
    <row r="116" spans="1:18" x14ac:dyDescent="0.2">
      <c r="A116" s="2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19"/>
    </row>
    <row r="117" spans="1:18" x14ac:dyDescent="0.2">
      <c r="A117" s="2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19"/>
    </row>
    <row r="118" spans="1:18" x14ac:dyDescent="0.2">
      <c r="A118" s="2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19"/>
    </row>
    <row r="119" spans="1:18" x14ac:dyDescent="0.2">
      <c r="A119" s="2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19"/>
    </row>
    <row r="120" spans="1:18" x14ac:dyDescent="0.2">
      <c r="A120" s="2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19"/>
    </row>
    <row r="121" spans="1:18" x14ac:dyDescent="0.2">
      <c r="A121" s="2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19"/>
    </row>
    <row r="122" spans="1:18" x14ac:dyDescent="0.2">
      <c r="A122" s="2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19"/>
    </row>
    <row r="123" spans="1:18" x14ac:dyDescent="0.2">
      <c r="A123" s="2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19"/>
    </row>
    <row r="124" spans="1:18" x14ac:dyDescent="0.2">
      <c r="A124" s="2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19"/>
    </row>
    <row r="125" spans="1:18" x14ac:dyDescent="0.2">
      <c r="A125" s="2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19"/>
    </row>
    <row r="126" spans="1:18" x14ac:dyDescent="0.2">
      <c r="A126" s="2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19"/>
    </row>
    <row r="127" spans="1:18" x14ac:dyDescent="0.2">
      <c r="A127" s="2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19"/>
    </row>
    <row r="128" spans="1:18" x14ac:dyDescent="0.2">
      <c r="A128" s="2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19"/>
    </row>
    <row r="129" spans="1:18" x14ac:dyDescent="0.2">
      <c r="A129" s="2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19"/>
    </row>
    <row r="130" spans="1:18" x14ac:dyDescent="0.2">
      <c r="A130" s="81" t="s">
        <v>86</v>
      </c>
      <c r="B130" s="82"/>
      <c r="C130" s="82"/>
      <c r="D130" s="82"/>
      <c r="E130" s="82"/>
      <c r="F130" s="82"/>
      <c r="G130" s="82"/>
      <c r="H130" s="82"/>
      <c r="I130" s="82"/>
      <c r="J130" s="82"/>
      <c r="K130" s="83"/>
      <c r="L130" s="5"/>
      <c r="M130" s="5"/>
      <c r="N130" s="5"/>
      <c r="O130" s="5"/>
      <c r="P130" s="5"/>
      <c r="Q130" s="5"/>
      <c r="R130" s="19"/>
    </row>
    <row r="131" spans="1:18" x14ac:dyDescent="0.2">
      <c r="A131" s="25"/>
      <c r="B131" s="5"/>
      <c r="C131" s="5"/>
      <c r="D131" s="5"/>
      <c r="E131" s="5"/>
      <c r="F131" s="5"/>
      <c r="G131" s="5"/>
      <c r="H131" s="5"/>
      <c r="I131" s="5"/>
      <c r="J131" s="58"/>
      <c r="K131" s="5"/>
      <c r="L131" s="5"/>
      <c r="M131" s="5"/>
      <c r="N131" s="5"/>
      <c r="O131" s="5"/>
      <c r="P131" s="5"/>
      <c r="Q131" s="5"/>
      <c r="R131" s="19"/>
    </row>
    <row r="132" spans="1:18" x14ac:dyDescent="0.2">
      <c r="A132" s="25"/>
      <c r="B132" s="5"/>
      <c r="C132" s="21" t="s">
        <v>55</v>
      </c>
      <c r="D132" s="21" t="s">
        <v>7</v>
      </c>
      <c r="E132" s="21" t="s">
        <v>56</v>
      </c>
      <c r="F132" s="78" t="s">
        <v>57</v>
      </c>
      <c r="G132" s="79"/>
      <c r="H132" s="56" t="s">
        <v>58</v>
      </c>
      <c r="I132" s="59" t="s">
        <v>59</v>
      </c>
      <c r="J132" s="58"/>
      <c r="K132" s="5"/>
      <c r="L132" s="5"/>
      <c r="M132" s="5"/>
      <c r="N132" s="5"/>
      <c r="O132" s="5"/>
      <c r="P132" s="5"/>
      <c r="Q132" s="5"/>
      <c r="R132" s="19"/>
    </row>
    <row r="133" spans="1:18" x14ac:dyDescent="0.2">
      <c r="A133" s="25"/>
      <c r="B133" s="5"/>
      <c r="C133" s="36" t="s">
        <v>60</v>
      </c>
      <c r="D133" s="36" t="s">
        <v>61</v>
      </c>
      <c r="E133" s="36" t="s">
        <v>62</v>
      </c>
      <c r="F133" s="74" t="s">
        <v>63</v>
      </c>
      <c r="G133" s="75"/>
      <c r="H133" s="57" t="s">
        <v>64</v>
      </c>
      <c r="I133" s="60" t="s">
        <v>65</v>
      </c>
      <c r="J133" s="58"/>
      <c r="K133" s="5"/>
      <c r="L133" s="5"/>
      <c r="M133" s="5"/>
      <c r="N133" s="5"/>
      <c r="O133" s="5"/>
      <c r="P133" s="5"/>
      <c r="Q133" s="5"/>
      <c r="R133" s="19"/>
    </row>
    <row r="134" spans="1:18" x14ac:dyDescent="0.2">
      <c r="A134" s="25"/>
      <c r="B134" s="5"/>
      <c r="C134" s="36" t="s">
        <v>66</v>
      </c>
      <c r="D134" s="36" t="s">
        <v>67</v>
      </c>
      <c r="E134" s="36" t="s">
        <v>68</v>
      </c>
      <c r="F134" s="74" t="s">
        <v>69</v>
      </c>
      <c r="G134" s="75"/>
      <c r="H134" s="57" t="s">
        <v>70</v>
      </c>
      <c r="I134" s="60" t="s">
        <v>87</v>
      </c>
      <c r="J134" s="58"/>
      <c r="K134" s="5"/>
      <c r="L134" s="5"/>
      <c r="M134" s="5"/>
      <c r="N134" s="5"/>
      <c r="O134" s="5"/>
      <c r="P134" s="5"/>
      <c r="Q134" s="5"/>
      <c r="R134" s="19"/>
    </row>
    <row r="135" spans="1:18" x14ac:dyDescent="0.2">
      <c r="A135" s="25"/>
      <c r="B135" s="5"/>
      <c r="C135" s="36" t="s">
        <v>71</v>
      </c>
      <c r="D135" s="36" t="s">
        <v>72</v>
      </c>
      <c r="E135" s="36" t="s">
        <v>73</v>
      </c>
      <c r="F135" s="74" t="s">
        <v>74</v>
      </c>
      <c r="G135" s="75"/>
      <c r="H135" s="57" t="s">
        <v>75</v>
      </c>
      <c r="I135" s="60" t="s">
        <v>76</v>
      </c>
      <c r="J135" s="58"/>
      <c r="K135" s="5"/>
      <c r="L135" s="5"/>
      <c r="M135" s="5"/>
      <c r="N135" s="5"/>
      <c r="O135" s="5"/>
      <c r="P135" s="5"/>
      <c r="Q135" s="5"/>
      <c r="R135" s="19"/>
    </row>
    <row r="136" spans="1:18" x14ac:dyDescent="0.2">
      <c r="A136" s="25"/>
      <c r="B136" s="5"/>
      <c r="C136" s="36" t="s">
        <v>77</v>
      </c>
      <c r="D136" s="36" t="s">
        <v>78</v>
      </c>
      <c r="E136" s="36" t="s">
        <v>79</v>
      </c>
      <c r="F136" s="74" t="s">
        <v>80</v>
      </c>
      <c r="G136" s="75"/>
      <c r="H136" s="57" t="s">
        <v>81</v>
      </c>
      <c r="I136" s="60" t="s">
        <v>88</v>
      </c>
      <c r="J136" s="58"/>
      <c r="K136" s="5"/>
      <c r="L136" s="5"/>
      <c r="M136" s="5"/>
      <c r="N136" s="5"/>
      <c r="O136" s="5"/>
      <c r="P136" s="5"/>
      <c r="Q136" s="5"/>
      <c r="R136" s="19"/>
    </row>
    <row r="137" spans="1:18" x14ac:dyDescent="0.2">
      <c r="A137" s="25"/>
      <c r="B137" s="5"/>
      <c r="C137" s="5"/>
      <c r="D137" s="5"/>
      <c r="E137" s="5"/>
      <c r="F137" s="5"/>
      <c r="G137" s="5"/>
      <c r="H137" s="5"/>
      <c r="I137" s="5"/>
      <c r="J137" s="58"/>
      <c r="K137" s="5"/>
      <c r="L137" s="5"/>
      <c r="M137" s="5"/>
      <c r="N137" s="5"/>
      <c r="O137" s="5"/>
      <c r="P137" s="5"/>
      <c r="Q137" s="5"/>
      <c r="R137" s="19"/>
    </row>
    <row r="138" spans="1:18" x14ac:dyDescent="0.2">
      <c r="A138" s="25"/>
      <c r="B138" s="5"/>
      <c r="C138" s="5"/>
      <c r="D138" s="5"/>
      <c r="E138" s="5"/>
      <c r="F138" s="80" t="s">
        <v>82</v>
      </c>
      <c r="G138" s="80"/>
      <c r="H138" s="80"/>
      <c r="I138" s="80"/>
      <c r="J138" s="80"/>
      <c r="K138" s="80"/>
      <c r="L138" s="80"/>
      <c r="M138" s="80"/>
      <c r="N138" s="80"/>
      <c r="O138" s="80"/>
      <c r="P138" s="5"/>
      <c r="Q138" s="5"/>
      <c r="R138" s="19"/>
    </row>
    <row r="139" spans="1:18" x14ac:dyDescent="0.2">
      <c r="A139" s="2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19"/>
    </row>
    <row r="140" spans="1:18" x14ac:dyDescent="0.2">
      <c r="A140" s="2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19"/>
    </row>
    <row r="141" spans="1:18" x14ac:dyDescent="0.2">
      <c r="A141" s="2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19"/>
    </row>
    <row r="142" spans="1:18" x14ac:dyDescent="0.2">
      <c r="A142" s="2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19"/>
    </row>
    <row r="143" spans="1:18" x14ac:dyDescent="0.2">
      <c r="A143" s="24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20"/>
    </row>
    <row r="144" spans="1:18" x14ac:dyDescent="0.2"/>
  </sheetData>
  <mergeCells count="69">
    <mergeCell ref="J34:K34"/>
    <mergeCell ref="J28:K28"/>
    <mergeCell ref="J25:K25"/>
    <mergeCell ref="J22:K22"/>
    <mergeCell ref="F26:K26"/>
    <mergeCell ref="L20:O20"/>
    <mergeCell ref="L23:O23"/>
    <mergeCell ref="L29:O29"/>
    <mergeCell ref="L26:O26"/>
    <mergeCell ref="M44:O44"/>
    <mergeCell ref="M66:O66"/>
    <mergeCell ref="A4:K4"/>
    <mergeCell ref="F12:K12"/>
    <mergeCell ref="F15:K15"/>
    <mergeCell ref="A31:K31"/>
    <mergeCell ref="F35:K35"/>
    <mergeCell ref="F29:K29"/>
    <mergeCell ref="F8:G8"/>
    <mergeCell ref="G11:H11"/>
    <mergeCell ref="G14:H14"/>
    <mergeCell ref="G34:H34"/>
    <mergeCell ref="G28:H28"/>
    <mergeCell ref="G25:H25"/>
    <mergeCell ref="G19:H19"/>
    <mergeCell ref="G22:H22"/>
    <mergeCell ref="J19:K19"/>
    <mergeCell ref="A1:I2"/>
    <mergeCell ref="K1:K2"/>
    <mergeCell ref="A6:K6"/>
    <mergeCell ref="A8:C8"/>
    <mergeCell ref="H8:K8"/>
    <mergeCell ref="J11:K11"/>
    <mergeCell ref="A72:D72"/>
    <mergeCell ref="F72:K72"/>
    <mergeCell ref="A75:D75"/>
    <mergeCell ref="F75:K75"/>
    <mergeCell ref="A66:K66"/>
    <mergeCell ref="G68:H68"/>
    <mergeCell ref="J68:K68"/>
    <mergeCell ref="G71:H71"/>
    <mergeCell ref="J71:K71"/>
    <mergeCell ref="J74:K74"/>
    <mergeCell ref="G74:H74"/>
    <mergeCell ref="F69:K69"/>
    <mergeCell ref="F138:O138"/>
    <mergeCell ref="A130:K130"/>
    <mergeCell ref="M12:P12"/>
    <mergeCell ref="M15:P15"/>
    <mergeCell ref="F20:K20"/>
    <mergeCell ref="F23:K23"/>
    <mergeCell ref="A104:D104"/>
    <mergeCell ref="A78:D78"/>
    <mergeCell ref="F78:K78"/>
    <mergeCell ref="A81:D81"/>
    <mergeCell ref="A98:K98"/>
    <mergeCell ref="A101:D101"/>
    <mergeCell ref="F101:K101"/>
    <mergeCell ref="F80:K81"/>
    <mergeCell ref="A69:D69"/>
    <mergeCell ref="J14:K14"/>
    <mergeCell ref="F135:G135"/>
    <mergeCell ref="F136:G136"/>
    <mergeCell ref="G77:H77"/>
    <mergeCell ref="J77:K77"/>
    <mergeCell ref="F132:G132"/>
    <mergeCell ref="F133:G133"/>
    <mergeCell ref="F134:G134"/>
    <mergeCell ref="I100:J100"/>
    <mergeCell ref="F100:G100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Presa dati 11-12-20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Valerio Pagliarino</dc:creator>
  <cp:keywords/>
  <dc:description/>
  <cp:lastModifiedBy>Microsoft Office User</cp:lastModifiedBy>
  <cp:revision/>
  <dcterms:created xsi:type="dcterms:W3CDTF">2020-12-09T18:45:29Z</dcterms:created>
  <dcterms:modified xsi:type="dcterms:W3CDTF">2020-12-18T20:08:02Z</dcterms:modified>
  <cp:category/>
  <cp:contentStatus/>
</cp:coreProperties>
</file>