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sibilla/Documents/UNI-2/Università-ESP2/ESP2-GR1-FISICA-UNITO-20-21/Fisica - Esperimentazioni 2/Misure e dati sperimentali/Presa dati ottica 4-5/"/>
    </mc:Choice>
  </mc:AlternateContent>
  <xr:revisionPtr revIDLastSave="0" documentId="13_ncr:1_{57646B63-E9A6-7748-8E64-10CBCC306EBA}" xr6:coauthVersionLast="46" xr6:coauthVersionMax="46" xr10:uidLastSave="{00000000-0000-0000-0000-000000000000}"/>
  <bookViews>
    <workbookView xWindow="1180" yWindow="1500" windowWidth="27240" windowHeight="14700" xr2:uid="{00000000-000D-0000-FFFF-FFFF00000000}"/>
  </bookViews>
  <sheets>
    <sheet name="I_V_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3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T6" i="1"/>
  <c r="T7" i="1"/>
  <c r="T8" i="1"/>
  <c r="T9" i="1"/>
  <c r="T10" i="1"/>
  <c r="T11" i="1"/>
  <c r="T12" i="1"/>
  <c r="T13" i="1"/>
  <c r="T14" i="1"/>
  <c r="T15" i="1"/>
  <c r="T5" i="1"/>
  <c r="T4" i="1"/>
  <c r="T3" i="1"/>
  <c r="P9" i="1"/>
  <c r="P10" i="1"/>
  <c r="P11" i="1"/>
  <c r="P12" i="1"/>
  <c r="P13" i="1"/>
  <c r="P14" i="1"/>
  <c r="P15" i="1"/>
  <c r="P8" i="1"/>
  <c r="P4" i="1"/>
  <c r="P5" i="1"/>
  <c r="P6" i="1"/>
  <c r="P7" i="1"/>
  <c r="P3" i="1"/>
  <c r="L8" i="1"/>
  <c r="L9" i="1"/>
  <c r="L10" i="1"/>
  <c r="L11" i="1"/>
  <c r="L12" i="1"/>
  <c r="L13" i="1"/>
  <c r="L14" i="1"/>
  <c r="L15" i="1"/>
  <c r="L7" i="1"/>
  <c r="L4" i="1"/>
  <c r="L5" i="1"/>
  <c r="L6" i="1"/>
  <c r="L3" i="1"/>
  <c r="H8" i="1"/>
  <c r="H9" i="1"/>
  <c r="H10" i="1"/>
  <c r="H11" i="1"/>
  <c r="H12" i="1"/>
  <c r="H13" i="1"/>
  <c r="H14" i="1"/>
  <c r="H15" i="1"/>
  <c r="H7" i="1"/>
  <c r="H6" i="1"/>
  <c r="H5" i="1"/>
  <c r="H4" i="1"/>
  <c r="H3" i="1"/>
  <c r="D7" i="1"/>
  <c r="D8" i="1"/>
  <c r="D9" i="1"/>
  <c r="D10" i="1"/>
  <c r="D11" i="1"/>
  <c r="D12" i="1"/>
  <c r="D13" i="1"/>
  <c r="D14" i="1"/>
  <c r="D15" i="1"/>
  <c r="D6" i="1"/>
  <c r="D4" i="1"/>
  <c r="D5" i="1"/>
  <c r="D3" i="1"/>
  <c r="A12" i="1"/>
</calcChain>
</file>

<file path=xl/sharedStrings.xml><?xml version="1.0" encoding="utf-8"?>
<sst xmlns="http://schemas.openxmlformats.org/spreadsheetml/2006/main" count="20" uniqueCount="5">
  <si>
    <t>Verr</t>
  </si>
  <si>
    <t>Ierr</t>
  </si>
  <si>
    <t>mv</t>
  </si>
  <si>
    <t>nA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</si>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</sst>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I_V_LED!$C$2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I_V_LED!$A$3:$A$15</c:f>
              <c:numCache>
                <c:formatCode>General</c:formatCode>
                <c:ptCount val="13"/>
                <c:pt idx="0">
                  <c:v>-2.5</c:v>
                </c:pt>
                <c:pt idx="1">
                  <c:v>-167.3</c:v>
                </c:pt>
                <c:pt idx="2">
                  <c:v>-250.8</c:v>
                </c:pt>
                <c:pt idx="3">
                  <c:v>-404</c:v>
                </c:pt>
                <c:pt idx="4">
                  <c:v>-452</c:v>
                </c:pt>
                <c:pt idx="5">
                  <c:v>-543</c:v>
                </c:pt>
                <c:pt idx="6">
                  <c:v>-598.9</c:v>
                </c:pt>
                <c:pt idx="7">
                  <c:v>-648.1</c:v>
                </c:pt>
                <c:pt idx="8">
                  <c:v>-707</c:v>
                </c:pt>
                <c:pt idx="9">
                  <c:v>-757.3</c:v>
                </c:pt>
                <c:pt idx="10">
                  <c:v>-853.2</c:v>
                </c:pt>
                <c:pt idx="11">
                  <c:v>-955.7</c:v>
                </c:pt>
                <c:pt idx="12">
                  <c:v>-1251</c:v>
                </c:pt>
              </c:numCache>
            </c:numRef>
          </c:xVal>
          <c:yVal>
            <c:numRef>
              <c:f>I_V_LED!$C$3:$C$15</c:f>
              <c:numCache>
                <c:formatCode>General</c:formatCode>
                <c:ptCount val="13"/>
                <c:pt idx="0">
                  <c:v>10.226000000000001</c:v>
                </c:pt>
                <c:pt idx="1">
                  <c:v>4.9210000000000003</c:v>
                </c:pt>
                <c:pt idx="2">
                  <c:v>3.0448</c:v>
                </c:pt>
                <c:pt idx="3">
                  <c:v>0.86209999999999998</c:v>
                </c:pt>
                <c:pt idx="4">
                  <c:v>0.47599999999999998</c:v>
                </c:pt>
                <c:pt idx="5">
                  <c:v>9.0399999999999994E-2</c:v>
                </c:pt>
                <c:pt idx="6">
                  <c:v>1.7000000000000001E-2</c:v>
                </c:pt>
                <c:pt idx="7">
                  <c:v>-4.1999999999999997E-3</c:v>
                </c:pt>
                <c:pt idx="8">
                  <c:v>-1.4500000000000001E-2</c:v>
                </c:pt>
                <c:pt idx="9">
                  <c:v>-1.8499999999999999E-2</c:v>
                </c:pt>
                <c:pt idx="10">
                  <c:v>-2.2599999999999999E-2</c:v>
                </c:pt>
                <c:pt idx="11">
                  <c:v>-2.47E-2</c:v>
                </c:pt>
                <c:pt idx="12">
                  <c:v>-2.47E-2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2-C74E-B461-598B50FA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88016"/>
        <c:axId val="1220140320"/>
      </c:scatterChart>
      <c:valAx>
        <c:axId val="11875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140320"/>
        <c:crosses val="autoZero"/>
        <c:crossBetween val="midCat"/>
      </c:valAx>
      <c:valAx>
        <c:axId val="12201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5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I_V_LED!$G$2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I_V_LED!$E$3:$E$15</c:f>
              <c:numCache>
                <c:formatCode>General</c:formatCode>
                <c:ptCount val="13"/>
                <c:pt idx="0">
                  <c:v>-2.5</c:v>
                </c:pt>
                <c:pt idx="1">
                  <c:v>-257.8</c:v>
                </c:pt>
                <c:pt idx="2">
                  <c:v>-802.2</c:v>
                </c:pt>
                <c:pt idx="3">
                  <c:v>-1009</c:v>
                </c:pt>
                <c:pt idx="4">
                  <c:v>-1097</c:v>
                </c:pt>
                <c:pt idx="5">
                  <c:v>-1202</c:v>
                </c:pt>
                <c:pt idx="6">
                  <c:v>-1254</c:v>
                </c:pt>
                <c:pt idx="7">
                  <c:v>-1319</c:v>
                </c:pt>
                <c:pt idx="8">
                  <c:v>-1405</c:v>
                </c:pt>
                <c:pt idx="9">
                  <c:v>-1471</c:v>
                </c:pt>
                <c:pt idx="10">
                  <c:v>-1264</c:v>
                </c:pt>
                <c:pt idx="11">
                  <c:v>-1305</c:v>
                </c:pt>
                <c:pt idx="12">
                  <c:v>-1348</c:v>
                </c:pt>
              </c:numCache>
            </c:numRef>
          </c:xVal>
          <c:yVal>
            <c:numRef>
              <c:f>I_V_LED!$G$3:$G$15</c:f>
              <c:numCache>
                <c:formatCode>General</c:formatCode>
                <c:ptCount val="13"/>
                <c:pt idx="0">
                  <c:v>99.545000000000002</c:v>
                </c:pt>
                <c:pt idx="1">
                  <c:v>60.777000000000001</c:v>
                </c:pt>
                <c:pt idx="2">
                  <c:v>9.1472999999999995</c:v>
                </c:pt>
                <c:pt idx="3">
                  <c:v>2.9239999999999999</c:v>
                </c:pt>
                <c:pt idx="4">
                  <c:v>1.2014</c:v>
                </c:pt>
                <c:pt idx="5">
                  <c:v>0.24610000000000001</c:v>
                </c:pt>
                <c:pt idx="6">
                  <c:v>7.8899999999999998E-2</c:v>
                </c:pt>
                <c:pt idx="7">
                  <c:v>-2.9399999999999999E-2</c:v>
                </c:pt>
                <c:pt idx="8">
                  <c:v>-9.3600000000000003E-2</c:v>
                </c:pt>
                <c:pt idx="9">
                  <c:v>-0.12690000000000001</c:v>
                </c:pt>
                <c:pt idx="10">
                  <c:v>5.7200000000000001E-2</c:v>
                </c:pt>
                <c:pt idx="11">
                  <c:v>-1.0200000000000001E-2</c:v>
                </c:pt>
                <c:pt idx="12">
                  <c:v>-5.5100000000000003E-2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D-D04A-86D3-C2DF3FBB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13344"/>
        <c:axId val="1187892688"/>
      </c:scatterChart>
      <c:valAx>
        <c:axId val="12591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892688"/>
        <c:crosses val="autoZero"/>
        <c:crossBetween val="midCat"/>
      </c:valAx>
      <c:valAx>
        <c:axId val="1187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91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I_V_LED!$I$3:$I$15</c:f>
              <c:numCache>
                <c:formatCode>General</c:formatCode>
                <c:ptCount val="13"/>
                <c:pt idx="0">
                  <c:v>-2</c:v>
                </c:pt>
                <c:pt idx="1">
                  <c:v>-328.5</c:v>
                </c:pt>
                <c:pt idx="2">
                  <c:v>-658</c:v>
                </c:pt>
                <c:pt idx="3">
                  <c:v>-811.6</c:v>
                </c:pt>
                <c:pt idx="4">
                  <c:v>-957.9</c:v>
                </c:pt>
                <c:pt idx="5">
                  <c:v>-1170</c:v>
                </c:pt>
                <c:pt idx="6">
                  <c:v>-1255</c:v>
                </c:pt>
                <c:pt idx="7">
                  <c:v>-1355</c:v>
                </c:pt>
                <c:pt idx="8">
                  <c:v>-1407</c:v>
                </c:pt>
                <c:pt idx="9">
                  <c:v>-1456</c:v>
                </c:pt>
                <c:pt idx="10">
                  <c:v>-1526</c:v>
                </c:pt>
                <c:pt idx="11">
                  <c:v>-1628</c:v>
                </c:pt>
                <c:pt idx="12">
                  <c:v>-1747</c:v>
                </c:pt>
              </c:numCache>
            </c:numRef>
          </c:xVal>
          <c:yVal>
            <c:numRef>
              <c:f>I_V_LED!$K$3:$K$15</c:f>
              <c:numCache>
                <c:formatCode>General</c:formatCode>
                <c:ptCount val="13"/>
                <c:pt idx="0">
                  <c:v>17.34</c:v>
                </c:pt>
                <c:pt idx="1">
                  <c:v>9.875</c:v>
                </c:pt>
                <c:pt idx="2">
                  <c:v>4.2619999999999996</c:v>
                </c:pt>
                <c:pt idx="3">
                  <c:v>2.5049999999999999</c:v>
                </c:pt>
                <c:pt idx="4">
                  <c:v>1.3888</c:v>
                </c:pt>
                <c:pt idx="5">
                  <c:v>0.45540000000000003</c:v>
                </c:pt>
                <c:pt idx="6">
                  <c:v>0.23169999999999999</c:v>
                </c:pt>
                <c:pt idx="7">
                  <c:v>8.1799999999999998E-2</c:v>
                </c:pt>
                <c:pt idx="8">
                  <c:v>4.0300000000000002E-2</c:v>
                </c:pt>
                <c:pt idx="9">
                  <c:v>1.49E-2</c:v>
                </c:pt>
                <c:pt idx="10">
                  <c:v>-7.7400000000000004E-3</c:v>
                </c:pt>
                <c:pt idx="11">
                  <c:v>-2.5530000000000001E-2</c:v>
                </c:pt>
                <c:pt idx="12">
                  <c:v>-3.6499999999999998E-2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094C-AC0B-1D5CCD0F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37984"/>
        <c:axId val="1265234352"/>
      </c:scatterChart>
      <c:valAx>
        <c:axId val="12651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234352"/>
        <c:crosses val="autoZero"/>
        <c:crossBetween val="midCat"/>
      </c:valAx>
      <c:valAx>
        <c:axId val="12652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51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I_V_LED!$M$3:$M$15</c:f>
              <c:numCache>
                <c:formatCode>General</c:formatCode>
                <c:ptCount val="13"/>
                <c:pt idx="0">
                  <c:v>-2.5</c:v>
                </c:pt>
                <c:pt idx="1">
                  <c:v>-126</c:v>
                </c:pt>
                <c:pt idx="2">
                  <c:v>-410</c:v>
                </c:pt>
                <c:pt idx="3">
                  <c:v>-544.9</c:v>
                </c:pt>
                <c:pt idx="4">
                  <c:v>-653.79999999999995</c:v>
                </c:pt>
                <c:pt idx="5">
                  <c:v>-842.7</c:v>
                </c:pt>
                <c:pt idx="6">
                  <c:v>-908.5</c:v>
                </c:pt>
                <c:pt idx="7">
                  <c:v>-971.7</c:v>
                </c:pt>
                <c:pt idx="8">
                  <c:v>-1022</c:v>
                </c:pt>
                <c:pt idx="9">
                  <c:v>-986</c:v>
                </c:pt>
                <c:pt idx="10">
                  <c:v>-1096</c:v>
                </c:pt>
                <c:pt idx="11">
                  <c:v>-1125</c:v>
                </c:pt>
                <c:pt idx="12">
                  <c:v>-1207</c:v>
                </c:pt>
              </c:numCache>
            </c:numRef>
          </c:xVal>
          <c:yVal>
            <c:numRef>
              <c:f>I_V_LED!$O$3:$O$15</c:f>
              <c:numCache>
                <c:formatCode>General</c:formatCode>
                <c:ptCount val="13"/>
                <c:pt idx="0">
                  <c:v>33.476999999999997</c:v>
                </c:pt>
                <c:pt idx="1">
                  <c:v>24.716000000000001</c:v>
                </c:pt>
                <c:pt idx="2">
                  <c:v>9.1379999999999999</c:v>
                </c:pt>
                <c:pt idx="3">
                  <c:v>4.8</c:v>
                </c:pt>
                <c:pt idx="4">
                  <c:v>2.5790000000000002</c:v>
                </c:pt>
                <c:pt idx="5">
                  <c:v>0.4642</c:v>
                </c:pt>
                <c:pt idx="6">
                  <c:v>0.16220000000000001</c:v>
                </c:pt>
                <c:pt idx="7">
                  <c:v>3.9600000000000003E-2</c:v>
                </c:pt>
                <c:pt idx="8">
                  <c:v>-3.3E-3</c:v>
                </c:pt>
                <c:pt idx="9">
                  <c:v>2.3900000000000001E-2</c:v>
                </c:pt>
                <c:pt idx="10">
                  <c:v>-3.5499999999999997E-2</c:v>
                </c:pt>
                <c:pt idx="11">
                  <c:v>-4.2799999999999998E-2</c:v>
                </c:pt>
                <c:pt idx="12">
                  <c:v>-5.9220000000000002E-2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B-E743-A7BD-789AC41D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729008"/>
        <c:axId val="1215536128"/>
      </c:scatterChart>
      <c:valAx>
        <c:axId val="12307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5536128"/>
        <c:crosses val="autoZero"/>
        <c:crossBetween val="midCat"/>
      </c:valAx>
      <c:valAx>
        <c:axId val="1215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07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I_V_LED!$Q$3:$Q$15</c:f>
              <c:numCache>
                <c:formatCode>General</c:formatCode>
                <c:ptCount val="13"/>
                <c:pt idx="0">
                  <c:v>-1.9</c:v>
                </c:pt>
                <c:pt idx="1">
                  <c:v>-204.2</c:v>
                </c:pt>
                <c:pt idx="2">
                  <c:v>-400.4</c:v>
                </c:pt>
                <c:pt idx="3">
                  <c:v>-602.70000000000005</c:v>
                </c:pt>
                <c:pt idx="4">
                  <c:v>-801.9</c:v>
                </c:pt>
                <c:pt idx="5">
                  <c:v>-754.4</c:v>
                </c:pt>
                <c:pt idx="6">
                  <c:v>-704.7</c:v>
                </c:pt>
                <c:pt idx="7">
                  <c:v>-653.9</c:v>
                </c:pt>
                <c:pt idx="8">
                  <c:v>-902.5</c:v>
                </c:pt>
                <c:pt idx="9">
                  <c:v>-1006</c:v>
                </c:pt>
                <c:pt idx="10">
                  <c:v>-1203</c:v>
                </c:pt>
                <c:pt idx="11">
                  <c:v>-126.7</c:v>
                </c:pt>
                <c:pt idx="12">
                  <c:v>-332.3</c:v>
                </c:pt>
              </c:numCache>
            </c:numRef>
          </c:xVal>
          <c:yVal>
            <c:numRef>
              <c:f>I_V_LED!$S$3:$S$15</c:f>
              <c:numCache>
                <c:formatCode>General</c:formatCode>
                <c:ptCount val="13"/>
                <c:pt idx="0">
                  <c:v>11.845000000000001</c:v>
                </c:pt>
                <c:pt idx="1">
                  <c:v>5.3849999999999998</c:v>
                </c:pt>
                <c:pt idx="2">
                  <c:v>1.7299</c:v>
                </c:pt>
                <c:pt idx="3">
                  <c:v>0.19320000000000001</c:v>
                </c:pt>
                <c:pt idx="4">
                  <c:v>-8.6E-3</c:v>
                </c:pt>
                <c:pt idx="5">
                  <c:v>1E-3</c:v>
                </c:pt>
                <c:pt idx="6">
                  <c:v>1.6299999999999999E-2</c:v>
                </c:pt>
                <c:pt idx="7">
                  <c:v>6.2399999999999997E-2</c:v>
                </c:pt>
                <c:pt idx="8">
                  <c:v>-1.6899999999999998E-2</c:v>
                </c:pt>
                <c:pt idx="9">
                  <c:v>-2.2200000000000001E-2</c:v>
                </c:pt>
                <c:pt idx="10">
                  <c:v>-2.3199999999999998E-2</c:v>
                </c:pt>
                <c:pt idx="11">
                  <c:v>7.52</c:v>
                </c:pt>
                <c:pt idx="12">
                  <c:v>2.6819999999999999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4-534D-8EBF-23355C67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06928"/>
        <c:axId val="1234414464"/>
      </c:scatterChart>
      <c:valAx>
        <c:axId val="12345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414464"/>
        <c:crosses val="autoZero"/>
        <c:crossBetween val="midCat"/>
      </c:valAx>
      <c:valAx>
        <c:axId val="1234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5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25</xdr:row>
      <xdr:rowOff>76200</xdr:rowOff>
    </xdr:from>
    <xdr:to>
      <xdr:col>3</xdr:col>
      <xdr:colOff>787400</xdr:colOff>
      <xdr:row>35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22AEC45-638E-6A4C-879D-437CB2F5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25</xdr:row>
      <xdr:rowOff>38100</xdr:rowOff>
    </xdr:from>
    <xdr:to>
      <xdr:col>7</xdr:col>
      <xdr:colOff>800100</xdr:colOff>
      <xdr:row>35</xdr:row>
      <xdr:rowOff>139700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E03172-16F7-0C45-AB8E-FF27ED374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25</xdr:row>
      <xdr:rowOff>38100</xdr:rowOff>
    </xdr:from>
    <xdr:to>
      <xdr:col>11</xdr:col>
      <xdr:colOff>812800</xdr:colOff>
      <xdr:row>35</xdr:row>
      <xdr:rowOff>139700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CBE8CC6-BA6C-684B-9598-98A53135F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</xdr:colOff>
      <xdr:row>25</xdr:row>
      <xdr:rowOff>38100</xdr:rowOff>
    </xdr:from>
    <xdr:to>
      <xdr:col>15</xdr:col>
      <xdr:colOff>812800</xdr:colOff>
      <xdr:row>35</xdr:row>
      <xdr:rowOff>139700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50C6E8-D9FE-9145-AEA4-2D8D600F7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</xdr:colOff>
      <xdr:row>25</xdr:row>
      <xdr:rowOff>38100</xdr:rowOff>
    </xdr:from>
    <xdr:to>
      <xdr:col>20</xdr:col>
      <xdr:colOff>0</xdr:colOff>
      <xdr:row>35</xdr:row>
      <xdr:rowOff>139700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CD78AC8-4458-3D4C-BD2A-F9CDB8248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A3" sqref="A3:T15"/>
    </sheetView>
  </sheetViews>
  <sheetFormatPr baseColWidth="10" defaultRowHeight="16" x14ac:dyDescent="0.2"/>
  <sheetData>
    <row r="1" spans="1:20" x14ac:dyDescent="0.2">
      <c r="A1">
        <v>644</v>
      </c>
      <c r="E1">
        <v>470</v>
      </c>
      <c r="I1">
        <v>430</v>
      </c>
      <c r="M1">
        <v>540</v>
      </c>
      <c r="Q1">
        <v>612</v>
      </c>
    </row>
    <row r="2" spans="1:20" x14ac:dyDescent="0.2">
      <c r="A2" t="s">
        <v>4</v>
      </c>
      <c r="B2" t="s">
        <v>0</v>
      </c>
      <c r="C2" t="s">
        <v>3</v>
      </c>
      <c r="D2" t="s">
        <v>1</v>
      </c>
      <c r="E2" t="s">
        <v>4</v>
      </c>
      <c r="F2" t="s">
        <v>0</v>
      </c>
      <c r="G2" t="s">
        <v>3</v>
      </c>
      <c r="H2" t="s">
        <v>1</v>
      </c>
      <c r="I2" t="s">
        <v>4</v>
      </c>
      <c r="J2" t="s">
        <v>0</v>
      </c>
      <c r="K2" t="s">
        <v>3</v>
      </c>
      <c r="L2" t="s">
        <v>1</v>
      </c>
      <c r="M2" t="s">
        <v>4</v>
      </c>
      <c r="N2" t="s">
        <v>0</v>
      </c>
      <c r="O2" t="s">
        <v>3</v>
      </c>
      <c r="P2" t="s">
        <v>1</v>
      </c>
      <c r="Q2" t="s">
        <v>2</v>
      </c>
      <c r="R2" t="s">
        <v>0</v>
      </c>
      <c r="S2" t="s">
        <v>3</v>
      </c>
      <c r="T2" t="s">
        <v>1</v>
      </c>
    </row>
    <row r="3" spans="1:20" x14ac:dyDescent="0.2">
      <c r="A3">
        <v>-2.5</v>
      </c>
      <c r="B3">
        <f>0.1/100*ABS(A3)+0.5</f>
        <v>0.50249999999999995</v>
      </c>
      <c r="C3">
        <v>10.226000000000001</v>
      </c>
      <c r="D3">
        <f>C3*(0.4/100)+0.001</f>
        <v>4.1904000000000004E-2</v>
      </c>
      <c r="E3">
        <v>-2.5</v>
      </c>
      <c r="F3">
        <f>0.1/100*ABS(E3)+0.5</f>
        <v>0.50249999999999995</v>
      </c>
      <c r="G3">
        <v>99.545000000000002</v>
      </c>
      <c r="H3">
        <f>0.2/100*G3+0.01</f>
        <v>0.20909000000000003</v>
      </c>
      <c r="I3">
        <v>-2</v>
      </c>
      <c r="J3">
        <f>0.1/100*ABS(I3)+0.5</f>
        <v>0.502</v>
      </c>
      <c r="K3">
        <v>17.34</v>
      </c>
      <c r="L3">
        <f>0.4/100*K3+0.001</f>
        <v>7.0360000000000006E-2</v>
      </c>
      <c r="M3">
        <v>-2.5</v>
      </c>
      <c r="N3">
        <f>0.1/100*ABS(M3)+0.5</f>
        <v>0.50249999999999995</v>
      </c>
      <c r="O3">
        <v>33.476999999999997</v>
      </c>
      <c r="P3">
        <f>0.4/100*O3+0.001</f>
        <v>0.134908</v>
      </c>
      <c r="Q3">
        <v>-1.9</v>
      </c>
      <c r="R3">
        <f>0.1/100*ABS(Q3)+0.5</f>
        <v>0.50190000000000001</v>
      </c>
      <c r="S3">
        <v>11.845000000000001</v>
      </c>
      <c r="T3">
        <f>0.4/100*S3+0.001</f>
        <v>4.8380000000000006E-2</v>
      </c>
    </row>
    <row r="4" spans="1:20" x14ac:dyDescent="0.2">
      <c r="A4">
        <v>-167.3</v>
      </c>
      <c r="B4">
        <f t="shared" ref="B4:B15" si="0">0.1/100*ABS(A4)+0.5</f>
        <v>0.6673</v>
      </c>
      <c r="C4">
        <v>4.9210000000000003</v>
      </c>
      <c r="D4">
        <f t="shared" ref="D4:D5" si="1">C4*(0.4/100)+0.001</f>
        <v>2.0684000000000001E-2</v>
      </c>
      <c r="E4">
        <v>-257.8</v>
      </c>
      <c r="F4">
        <f t="shared" ref="F4:F15" si="2">0.1/100*ABS(E4)+0.5</f>
        <v>0.75780000000000003</v>
      </c>
      <c r="G4">
        <v>60.777000000000001</v>
      </c>
      <c r="H4">
        <f>0.2/100*G4+0.01</f>
        <v>0.131554</v>
      </c>
      <c r="I4">
        <v>-328.5</v>
      </c>
      <c r="J4">
        <f t="shared" ref="J4:J15" si="3">0.1/100*ABS(I4)+0.5</f>
        <v>0.82850000000000001</v>
      </c>
      <c r="K4">
        <v>9.875</v>
      </c>
      <c r="L4">
        <f t="shared" ref="L4:L6" si="4">0.4/100*K4+0.001</f>
        <v>4.0500000000000001E-2</v>
      </c>
      <c r="M4">
        <v>-126</v>
      </c>
      <c r="N4">
        <f t="shared" ref="N4:N15" si="5">0.1/100*ABS(M4)+0.5</f>
        <v>0.626</v>
      </c>
      <c r="O4">
        <v>24.716000000000001</v>
      </c>
      <c r="P4">
        <f t="shared" ref="P4:P7" si="6">0.4/100*O4+0.001</f>
        <v>9.9864000000000008E-2</v>
      </c>
      <c r="Q4">
        <v>-204.2</v>
      </c>
      <c r="R4">
        <f t="shared" ref="R4:R15" si="7">0.1/100*ABS(Q4)+0.5</f>
        <v>0.70419999999999994</v>
      </c>
      <c r="S4">
        <v>5.3849999999999998</v>
      </c>
      <c r="T4">
        <f>0.4/100*S4+0.001</f>
        <v>2.2540000000000001E-2</v>
      </c>
    </row>
    <row r="5" spans="1:20" x14ac:dyDescent="0.2">
      <c r="A5">
        <v>-250.8</v>
      </c>
      <c r="B5">
        <f t="shared" si="0"/>
        <v>0.75080000000000002</v>
      </c>
      <c r="C5">
        <v>3.0448</v>
      </c>
      <c r="D5">
        <f t="shared" si="1"/>
        <v>1.3179199999999999E-2</v>
      </c>
      <c r="E5">
        <v>-802.2</v>
      </c>
      <c r="F5">
        <f t="shared" si="2"/>
        <v>1.3022</v>
      </c>
      <c r="G5">
        <v>9.1472999999999995</v>
      </c>
      <c r="H5">
        <f>0.4/100*G5+0.001</f>
        <v>3.7589200000000003E-2</v>
      </c>
      <c r="I5">
        <v>-658</v>
      </c>
      <c r="J5">
        <f t="shared" si="3"/>
        <v>1.1579999999999999</v>
      </c>
      <c r="K5">
        <v>4.2619999999999996</v>
      </c>
      <c r="L5">
        <f t="shared" si="4"/>
        <v>1.8047999999999998E-2</v>
      </c>
      <c r="M5">
        <v>-410</v>
      </c>
      <c r="N5">
        <f t="shared" si="5"/>
        <v>0.91</v>
      </c>
      <c r="O5">
        <v>9.1379999999999999</v>
      </c>
      <c r="P5">
        <f t="shared" si="6"/>
        <v>3.7552000000000002E-2</v>
      </c>
      <c r="Q5">
        <v>-400.4</v>
      </c>
      <c r="R5">
        <f t="shared" si="7"/>
        <v>0.90039999999999998</v>
      </c>
      <c r="S5">
        <v>1.7299</v>
      </c>
      <c r="T5">
        <f>0.4/100*S5+0.0004</f>
        <v>7.3195999999999999E-3</v>
      </c>
    </row>
    <row r="6" spans="1:20" x14ac:dyDescent="0.2">
      <c r="A6">
        <v>-404</v>
      </c>
      <c r="B6">
        <f t="shared" si="0"/>
        <v>0.90400000000000003</v>
      </c>
      <c r="C6">
        <v>0.86209999999999998</v>
      </c>
      <c r="D6">
        <f>C6*(0.4/100)+0.0004</f>
        <v>3.8484000000000001E-3</v>
      </c>
      <c r="E6">
        <v>-1009</v>
      </c>
      <c r="F6">
        <f t="shared" si="2"/>
        <v>1.5090000000000001</v>
      </c>
      <c r="G6">
        <v>2.9239999999999999</v>
      </c>
      <c r="H6">
        <f>0.4/100*G6+0.001</f>
        <v>1.2695999999999999E-2</v>
      </c>
      <c r="I6">
        <v>-811.6</v>
      </c>
      <c r="J6">
        <f t="shared" si="3"/>
        <v>1.3115999999999999</v>
      </c>
      <c r="K6">
        <v>2.5049999999999999</v>
      </c>
      <c r="L6">
        <f t="shared" si="4"/>
        <v>1.1019999999999999E-2</v>
      </c>
      <c r="M6">
        <v>-544.9</v>
      </c>
      <c r="N6">
        <f t="shared" si="5"/>
        <v>1.0448999999999999</v>
      </c>
      <c r="O6">
        <v>4.8</v>
      </c>
      <c r="P6">
        <f t="shared" si="6"/>
        <v>2.0199999999999999E-2</v>
      </c>
      <c r="Q6">
        <v>-602.70000000000005</v>
      </c>
      <c r="R6">
        <f t="shared" si="7"/>
        <v>1.1027</v>
      </c>
      <c r="S6">
        <v>0.19320000000000001</v>
      </c>
      <c r="T6">
        <f t="shared" ref="T6:T15" si="8">0.4/100*S6+0.0004</f>
        <v>1.1728000000000001E-3</v>
      </c>
    </row>
    <row r="7" spans="1:20" x14ac:dyDescent="0.2">
      <c r="A7">
        <v>-452</v>
      </c>
      <c r="B7">
        <f t="shared" si="0"/>
        <v>0.95199999999999996</v>
      </c>
      <c r="C7">
        <v>0.47599999999999998</v>
      </c>
      <c r="D7">
        <f t="shared" ref="D7:D15" si="9">C7*(0.4/100)+0.0004</f>
        <v>2.3040000000000001E-3</v>
      </c>
      <c r="E7">
        <v>-1097</v>
      </c>
      <c r="F7">
        <f t="shared" si="2"/>
        <v>1.597</v>
      </c>
      <c r="G7">
        <v>1.2014</v>
      </c>
      <c r="H7">
        <f>0.4/100*G7+0.0004</f>
        <v>5.2056000000000003E-3</v>
      </c>
      <c r="I7">
        <v>-957.9</v>
      </c>
      <c r="J7">
        <f t="shared" si="3"/>
        <v>1.4579</v>
      </c>
      <c r="K7">
        <v>1.3888</v>
      </c>
      <c r="L7">
        <f>0.4/100*K7+0.0004</f>
        <v>5.9552000000000008E-3</v>
      </c>
      <c r="M7">
        <v>-653.79999999999995</v>
      </c>
      <c r="N7">
        <f t="shared" si="5"/>
        <v>1.1537999999999999</v>
      </c>
      <c r="O7">
        <v>2.5790000000000002</v>
      </c>
      <c r="P7">
        <f t="shared" si="6"/>
        <v>1.1316E-2</v>
      </c>
      <c r="Q7">
        <v>-801.9</v>
      </c>
      <c r="R7">
        <f t="shared" si="7"/>
        <v>1.3018999999999998</v>
      </c>
      <c r="S7">
        <v>-8.6E-3</v>
      </c>
      <c r="T7">
        <f t="shared" si="8"/>
        <v>3.656E-4</v>
      </c>
    </row>
    <row r="8" spans="1:20" x14ac:dyDescent="0.2">
      <c r="A8">
        <v>-543</v>
      </c>
      <c r="B8">
        <f t="shared" si="0"/>
        <v>1.0430000000000001</v>
      </c>
      <c r="C8">
        <v>9.0399999999999994E-2</v>
      </c>
      <c r="D8">
        <f t="shared" si="9"/>
        <v>7.6160000000000008E-4</v>
      </c>
      <c r="E8">
        <v>-1202</v>
      </c>
      <c r="F8">
        <f t="shared" si="2"/>
        <v>1.702</v>
      </c>
      <c r="G8">
        <v>0.24610000000000001</v>
      </c>
      <c r="H8">
        <f t="shared" ref="H8:H15" si="10">0.4/100*G8+0.0004</f>
        <v>1.3844E-3</v>
      </c>
      <c r="I8">
        <v>-1170</v>
      </c>
      <c r="J8">
        <f t="shared" si="3"/>
        <v>1.67</v>
      </c>
      <c r="K8">
        <v>0.45540000000000003</v>
      </c>
      <c r="L8">
        <f t="shared" ref="L8:L15" si="11">0.4/100*K8+0.0004</f>
        <v>2.2216000000000002E-3</v>
      </c>
      <c r="M8">
        <v>-842.7</v>
      </c>
      <c r="N8">
        <f t="shared" si="5"/>
        <v>1.3427000000000002</v>
      </c>
      <c r="O8">
        <v>0.4642</v>
      </c>
      <c r="P8">
        <f>0.4/100*O8+0.0004</f>
        <v>2.2568000000000002E-3</v>
      </c>
      <c r="Q8">
        <v>-754.4</v>
      </c>
      <c r="R8">
        <f t="shared" si="7"/>
        <v>1.2544</v>
      </c>
      <c r="S8">
        <v>1E-3</v>
      </c>
      <c r="T8">
        <f t="shared" si="8"/>
        <v>4.0400000000000001E-4</v>
      </c>
    </row>
    <row r="9" spans="1:20" x14ac:dyDescent="0.2">
      <c r="A9">
        <v>-598.9</v>
      </c>
      <c r="B9">
        <f t="shared" si="0"/>
        <v>1.0989</v>
      </c>
      <c r="C9">
        <v>1.7000000000000001E-2</v>
      </c>
      <c r="D9">
        <f t="shared" si="9"/>
        <v>4.6800000000000005E-4</v>
      </c>
      <c r="E9">
        <v>-1254</v>
      </c>
      <c r="F9">
        <f t="shared" si="2"/>
        <v>1.754</v>
      </c>
      <c r="G9">
        <v>7.8899999999999998E-2</v>
      </c>
      <c r="H9">
        <f t="shared" si="10"/>
        <v>7.1560000000000005E-4</v>
      </c>
      <c r="I9">
        <v>-1255</v>
      </c>
      <c r="J9">
        <f t="shared" si="3"/>
        <v>1.7550000000000001</v>
      </c>
      <c r="K9">
        <v>0.23169999999999999</v>
      </c>
      <c r="L9">
        <f t="shared" si="11"/>
        <v>1.3267999999999999E-3</v>
      </c>
      <c r="M9">
        <v>-908.5</v>
      </c>
      <c r="N9">
        <f t="shared" si="5"/>
        <v>1.4085000000000001</v>
      </c>
      <c r="O9">
        <v>0.16220000000000001</v>
      </c>
      <c r="P9">
        <f t="shared" ref="P9:P15" si="12">0.4/100*O9+0.0004</f>
        <v>1.0488000000000001E-3</v>
      </c>
      <c r="Q9">
        <v>-704.7</v>
      </c>
      <c r="R9">
        <f t="shared" si="7"/>
        <v>1.2047000000000001</v>
      </c>
      <c r="S9">
        <v>1.6299999999999999E-2</v>
      </c>
      <c r="T9">
        <f t="shared" si="8"/>
        <v>4.6520000000000003E-4</v>
      </c>
    </row>
    <row r="10" spans="1:20" x14ac:dyDescent="0.2">
      <c r="A10">
        <v>-648.1</v>
      </c>
      <c r="B10">
        <f t="shared" si="0"/>
        <v>1.1480999999999999</v>
      </c>
      <c r="C10">
        <v>-4.1999999999999997E-3</v>
      </c>
      <c r="D10">
        <f t="shared" si="9"/>
        <v>3.8320000000000004E-4</v>
      </c>
      <c r="E10">
        <v>-1319</v>
      </c>
      <c r="F10">
        <f t="shared" si="2"/>
        <v>1.819</v>
      </c>
      <c r="G10">
        <v>-2.9399999999999999E-2</v>
      </c>
      <c r="H10">
        <f t="shared" si="10"/>
        <v>2.8240000000000003E-4</v>
      </c>
      <c r="I10">
        <v>-1355</v>
      </c>
      <c r="J10">
        <f t="shared" si="3"/>
        <v>1.855</v>
      </c>
      <c r="K10">
        <v>8.1799999999999998E-2</v>
      </c>
      <c r="L10">
        <f t="shared" si="11"/>
        <v>7.272E-4</v>
      </c>
      <c r="M10">
        <v>-971.7</v>
      </c>
      <c r="N10">
        <f t="shared" si="5"/>
        <v>1.4717000000000002</v>
      </c>
      <c r="O10">
        <v>3.9600000000000003E-2</v>
      </c>
      <c r="P10">
        <f t="shared" si="12"/>
        <v>5.5840000000000002E-4</v>
      </c>
      <c r="Q10">
        <v>-653.9</v>
      </c>
      <c r="R10">
        <f t="shared" si="7"/>
        <v>1.1539000000000001</v>
      </c>
      <c r="S10">
        <v>6.2399999999999997E-2</v>
      </c>
      <c r="T10">
        <f t="shared" si="8"/>
        <v>6.4959999999999996E-4</v>
      </c>
    </row>
    <row r="11" spans="1:20" x14ac:dyDescent="0.2">
      <c r="A11">
        <v>-707</v>
      </c>
      <c r="B11">
        <f t="shared" si="0"/>
        <v>1.2069999999999999</v>
      </c>
      <c r="C11">
        <v>-1.4500000000000001E-2</v>
      </c>
      <c r="D11">
        <f t="shared" si="9"/>
        <v>3.4200000000000002E-4</v>
      </c>
      <c r="E11">
        <v>-1405</v>
      </c>
      <c r="F11">
        <f t="shared" si="2"/>
        <v>1.905</v>
      </c>
      <c r="G11">
        <v>-9.3600000000000003E-2</v>
      </c>
      <c r="H11">
        <f t="shared" si="10"/>
        <v>2.5600000000000026E-5</v>
      </c>
      <c r="I11">
        <v>-1407</v>
      </c>
      <c r="J11">
        <f t="shared" si="3"/>
        <v>1.907</v>
      </c>
      <c r="K11">
        <v>4.0300000000000002E-2</v>
      </c>
      <c r="L11">
        <f t="shared" si="11"/>
        <v>5.6119999999999998E-4</v>
      </c>
      <c r="M11">
        <v>-1022</v>
      </c>
      <c r="N11">
        <f t="shared" si="5"/>
        <v>1.522</v>
      </c>
      <c r="O11">
        <v>-3.3E-3</v>
      </c>
      <c r="P11">
        <f t="shared" si="12"/>
        <v>3.8680000000000002E-4</v>
      </c>
      <c r="Q11">
        <v>-902.5</v>
      </c>
      <c r="R11">
        <f t="shared" si="7"/>
        <v>1.4024999999999999</v>
      </c>
      <c r="S11">
        <v>-1.6899999999999998E-2</v>
      </c>
      <c r="T11">
        <f t="shared" si="8"/>
        <v>3.3240000000000006E-4</v>
      </c>
    </row>
    <row r="12" spans="1:20" x14ac:dyDescent="0.2">
      <c r="A12">
        <f>-757.3</f>
        <v>-757.3</v>
      </c>
      <c r="B12">
        <f t="shared" si="0"/>
        <v>1.2572999999999999</v>
      </c>
      <c r="C12">
        <v>-1.8499999999999999E-2</v>
      </c>
      <c r="D12">
        <f t="shared" si="9"/>
        <v>3.2600000000000001E-4</v>
      </c>
      <c r="E12">
        <v>-1471</v>
      </c>
      <c r="F12">
        <f t="shared" si="2"/>
        <v>1.9710000000000001</v>
      </c>
      <c r="G12">
        <v>-0.12690000000000001</v>
      </c>
      <c r="H12">
        <f t="shared" si="10"/>
        <v>-1.0760000000000007E-4</v>
      </c>
      <c r="I12">
        <v>-1456</v>
      </c>
      <c r="J12">
        <f t="shared" si="3"/>
        <v>1.956</v>
      </c>
      <c r="K12">
        <v>1.49E-2</v>
      </c>
      <c r="L12">
        <f t="shared" si="11"/>
        <v>4.596E-4</v>
      </c>
      <c r="M12">
        <v>-986</v>
      </c>
      <c r="N12">
        <f t="shared" si="5"/>
        <v>1.486</v>
      </c>
      <c r="O12">
        <v>2.3900000000000001E-2</v>
      </c>
      <c r="P12">
        <f t="shared" si="12"/>
        <v>4.9560000000000001E-4</v>
      </c>
      <c r="Q12">
        <v>-1006</v>
      </c>
      <c r="R12">
        <f t="shared" si="7"/>
        <v>1.506</v>
      </c>
      <c r="S12">
        <v>-2.2200000000000001E-2</v>
      </c>
      <c r="T12">
        <f t="shared" si="8"/>
        <v>3.1120000000000003E-4</v>
      </c>
    </row>
    <row r="13" spans="1:20" x14ac:dyDescent="0.2">
      <c r="A13">
        <v>-853.2</v>
      </c>
      <c r="B13">
        <f t="shared" si="0"/>
        <v>1.3532000000000002</v>
      </c>
      <c r="C13">
        <v>-2.2599999999999999E-2</v>
      </c>
      <c r="D13">
        <f t="shared" si="9"/>
        <v>3.0960000000000004E-4</v>
      </c>
      <c r="E13">
        <v>-1264</v>
      </c>
      <c r="F13">
        <f t="shared" si="2"/>
        <v>1.764</v>
      </c>
      <c r="G13">
        <v>5.7200000000000001E-2</v>
      </c>
      <c r="H13">
        <f t="shared" si="10"/>
        <v>6.288E-4</v>
      </c>
      <c r="I13">
        <v>-1526</v>
      </c>
      <c r="J13">
        <f t="shared" si="3"/>
        <v>2.0259999999999998</v>
      </c>
      <c r="K13">
        <v>-7.7400000000000004E-3</v>
      </c>
      <c r="L13">
        <f t="shared" si="11"/>
        <v>3.6904E-4</v>
      </c>
      <c r="M13">
        <v>-1096</v>
      </c>
      <c r="N13">
        <f t="shared" si="5"/>
        <v>1.5960000000000001</v>
      </c>
      <c r="O13">
        <v>-3.5499999999999997E-2</v>
      </c>
      <c r="P13">
        <f t="shared" si="12"/>
        <v>2.5800000000000004E-4</v>
      </c>
      <c r="Q13">
        <v>-1203</v>
      </c>
      <c r="R13">
        <f t="shared" si="7"/>
        <v>1.7030000000000001</v>
      </c>
      <c r="S13">
        <v>-2.3199999999999998E-2</v>
      </c>
      <c r="T13">
        <f t="shared" si="8"/>
        <v>3.0720000000000004E-4</v>
      </c>
    </row>
    <row r="14" spans="1:20" x14ac:dyDescent="0.2">
      <c r="A14">
        <v>-955.7</v>
      </c>
      <c r="B14">
        <f t="shared" si="0"/>
        <v>1.4557000000000002</v>
      </c>
      <c r="C14">
        <v>-2.47E-2</v>
      </c>
      <c r="D14">
        <f t="shared" si="9"/>
        <v>3.012E-4</v>
      </c>
      <c r="E14">
        <v>-1305</v>
      </c>
      <c r="F14">
        <f t="shared" si="2"/>
        <v>1.8049999999999999</v>
      </c>
      <c r="G14">
        <v>-1.0200000000000001E-2</v>
      </c>
      <c r="H14">
        <f t="shared" si="10"/>
        <v>3.592E-4</v>
      </c>
      <c r="I14">
        <v>-1628</v>
      </c>
      <c r="J14">
        <f t="shared" si="3"/>
        <v>2.1280000000000001</v>
      </c>
      <c r="K14">
        <v>-2.5530000000000001E-2</v>
      </c>
      <c r="L14">
        <f t="shared" si="11"/>
        <v>2.9788000000000004E-4</v>
      </c>
      <c r="M14">
        <v>-1125</v>
      </c>
      <c r="N14">
        <f t="shared" si="5"/>
        <v>1.625</v>
      </c>
      <c r="O14">
        <v>-4.2799999999999998E-2</v>
      </c>
      <c r="P14">
        <f t="shared" si="12"/>
        <v>2.2880000000000003E-4</v>
      </c>
      <c r="Q14">
        <v>-126.7</v>
      </c>
      <c r="R14">
        <f t="shared" si="7"/>
        <v>0.62670000000000003</v>
      </c>
      <c r="S14">
        <v>7.52</v>
      </c>
      <c r="T14">
        <f t="shared" si="8"/>
        <v>3.048E-2</v>
      </c>
    </row>
    <row r="15" spans="1:20" x14ac:dyDescent="0.2">
      <c r="A15">
        <v>-1251</v>
      </c>
      <c r="B15">
        <f t="shared" si="0"/>
        <v>1.7510000000000001</v>
      </c>
      <c r="C15">
        <v>-2.47E-2</v>
      </c>
      <c r="D15">
        <f t="shared" si="9"/>
        <v>3.012E-4</v>
      </c>
      <c r="E15">
        <v>-1348</v>
      </c>
      <c r="F15">
        <f t="shared" si="2"/>
        <v>1.8480000000000001</v>
      </c>
      <c r="G15">
        <v>-5.5100000000000003E-2</v>
      </c>
      <c r="H15">
        <f t="shared" si="10"/>
        <v>1.796E-4</v>
      </c>
      <c r="I15">
        <v>-1747</v>
      </c>
      <c r="J15">
        <f t="shared" si="3"/>
        <v>2.2469999999999999</v>
      </c>
      <c r="K15">
        <v>-3.6499999999999998E-2</v>
      </c>
      <c r="L15">
        <f t="shared" si="11"/>
        <v>2.5399999999999999E-4</v>
      </c>
      <c r="M15">
        <v>-1207</v>
      </c>
      <c r="N15">
        <f t="shared" si="5"/>
        <v>1.7070000000000001</v>
      </c>
      <c r="O15">
        <v>-5.9220000000000002E-2</v>
      </c>
      <c r="P15">
        <f t="shared" si="12"/>
        <v>1.6312E-4</v>
      </c>
      <c r="Q15">
        <v>-332.3</v>
      </c>
      <c r="R15">
        <f t="shared" si="7"/>
        <v>0.83230000000000004</v>
      </c>
      <c r="S15">
        <v>2.6819999999999999</v>
      </c>
      <c r="T15">
        <f t="shared" si="8"/>
        <v>1.1127999999999999E-2</v>
      </c>
    </row>
    <row r="16" spans="1:2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I_V_LED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2021-04-20T14:50:56Z</dcterms:created>
  <dcterms:modified xsi:type="dcterms:W3CDTF">2021-04-21T19:05:07Z</dcterms:modified>
</cp:coreProperties>
</file>