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<sst xmlns="http://schemas.openxmlformats.org/spreadsheetml/2006/main" count="40" uniqueCount="19">
  <si>
    <t xml:space="preserve">K</t>
  </si>
  <si>
    <t xml:space="preserve">N</t>
  </si>
  <si>
    <t xml:space="preserve">K=74.97</t>
  </si>
  <si>
    <t xml:space="preserve">K=98.39</t>
  </si>
  <si>
    <t xml:space="preserve">K=121.82</t>
  </si>
  <si>
    <t xml:space="preserve">Step 1</t>
  </si>
  <si>
    <t xml:space="preserve">Step 2</t>
  </si>
  <si>
    <t xml:space="preserve">Step 3</t>
  </si>
  <si>
    <t xml:space="preserve">Stage 4</t>
  </si>
  <si>
    <t xml:space="preserve">X</t>
  </si>
  <si>
    <t xml:space="preserve">w</t>
  </si>
  <si>
    <t xml:space="preserve">I</t>
  </si>
  <si>
    <t xml:space="preserve">K=101.31</t>
  </si>
  <si>
    <t xml:space="preserve">K=120.67</t>
  </si>
  <si>
    <t xml:space="preserve">K=140.03</t>
  </si>
  <si>
    <t xml:space="preserve">Stage 3</t>
  </si>
  <si>
    <t xml:space="preserve">Knext</t>
  </si>
  <si>
    <t xml:space="preserve">wcurr</t>
  </si>
  <si>
    <t xml:space="preserve">wnext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</si>
</sst>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3CAC7"/>
        <bgColor rgb="FFB3B3B3"/>
      </patternFill>
    </fill>
    <fill>
      <patternFill patternType="solid">
        <fgColor rgb="FF77BC65"/>
        <bgColor rgb="FFB3B3B3"/>
      </patternFill>
    </fill>
    <fill>
      <patternFill patternType="solid">
        <fgColor rgb="FF333333"/>
        <bgColor rgb="FF333300"/>
      </patternFill>
    </fill>
    <fill>
      <patternFill patternType="solid">
        <fgColor rgb="FFE8F2A1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B3CAC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77BC65"/>
      <rgbColor rgb="FFFFCC00"/>
      <rgbColor rgb="FFFF9900"/>
      <rgbColor rgb="FFFF6600"/>
      <rgbColor rgb="FF666699"/>
      <rgbColor rgb="FFB3B3B3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K=74.97</c:v>
                </c:pt>
              </c:strCache>
            </c:strRef>
          </c:tx>
          <c:spPr>
            <a:solidFill>
              <a:srgbClr val="ff0000"/>
            </a:solidFill>
            <a:ln w="9000">
              <a:solidFill>
                <a:srgbClr val="ff0000"/>
              </a:solidFill>
              <a:round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Sheet1!$A$10:$A$30</c:f>
              <c:numCache>
                <c:formatCode>General</c:formatCode>
                <c:ptCount val="21"/>
                <c:pt idx="0">
                  <c:v>0</c:v>
                </c:pt>
                <c:pt idx="1">
                  <c:v>3.7485</c:v>
                </c:pt>
                <c:pt idx="2">
                  <c:v>7.497</c:v>
                </c:pt>
                <c:pt idx="3">
                  <c:v>11.2455</c:v>
                </c:pt>
                <c:pt idx="4">
                  <c:v>14.994</c:v>
                </c:pt>
                <c:pt idx="5">
                  <c:v>18.7425</c:v>
                </c:pt>
                <c:pt idx="6">
                  <c:v>22.491</c:v>
                </c:pt>
                <c:pt idx="7">
                  <c:v>26.2395</c:v>
                </c:pt>
                <c:pt idx="8">
                  <c:v>29.988</c:v>
                </c:pt>
                <c:pt idx="9">
                  <c:v>33.7365</c:v>
                </c:pt>
                <c:pt idx="10">
                  <c:v>37.485</c:v>
                </c:pt>
                <c:pt idx="11">
                  <c:v>41.2335</c:v>
                </c:pt>
                <c:pt idx="12">
                  <c:v>44.982</c:v>
                </c:pt>
                <c:pt idx="13">
                  <c:v>48.7305</c:v>
                </c:pt>
                <c:pt idx="14">
                  <c:v>52.479</c:v>
                </c:pt>
                <c:pt idx="15">
                  <c:v>56.2275</c:v>
                </c:pt>
                <c:pt idx="16">
                  <c:v>59.976</c:v>
                </c:pt>
                <c:pt idx="17">
                  <c:v>63.7245</c:v>
                </c:pt>
                <c:pt idx="18">
                  <c:v>67.473</c:v>
                </c:pt>
                <c:pt idx="19">
                  <c:v>71.2215</c:v>
                </c:pt>
                <c:pt idx="20">
                  <c:v>74.97</c:v>
                </c:pt>
              </c:numCache>
            </c:numRef>
          </c:xVal>
          <c:yVal>
            <c:numRef>
              <c:f>Sheet1!$B$10:$B$30</c:f>
              <c:numCache>
                <c:formatCode>General</c:formatCode>
                <c:ptCount val="21"/>
                <c:pt idx="0">
                  <c:v>288.859886244351</c:v>
                </c:pt>
                <c:pt idx="1">
                  <c:v>289.823907097003</c:v>
                </c:pt>
                <c:pt idx="2">
                  <c:v>289.977933652203</c:v>
                </c:pt>
                <c:pt idx="3">
                  <c:v>289.930493740934</c:v>
                </c:pt>
                <c:pt idx="4">
                  <c:v>289.760770711462</c:v>
                </c:pt>
                <c:pt idx="5">
                  <c:v>289.500602612998</c:v>
                </c:pt>
                <c:pt idx="6">
                  <c:v>289.166076770018</c:v>
                </c:pt>
                <c:pt idx="7">
                  <c:v>288.766037001763</c:v>
                </c:pt>
                <c:pt idx="8">
                  <c:v>288.305267090042</c:v>
                </c:pt>
                <c:pt idx="9">
                  <c:v>287.785881191854</c:v>
                </c:pt>
                <c:pt idx="10">
                  <c:v>287.207947247246</c:v>
                </c:pt>
                <c:pt idx="11">
                  <c:v>286.569700430237</c:v>
                </c:pt>
                <c:pt idx="12">
                  <c:v>285.867465751499</c:v>
                </c:pt>
                <c:pt idx="13">
                  <c:v>285.095287455219</c:v>
                </c:pt>
                <c:pt idx="14">
                  <c:v>284.244150432152</c:v>
                </c:pt>
                <c:pt idx="15">
                  <c:v>283.300489702267</c:v>
                </c:pt>
                <c:pt idx="16">
                  <c:v>282.243235737642</c:v>
                </c:pt>
                <c:pt idx="17">
                  <c:v>281.037320398473</c:v>
                </c:pt>
                <c:pt idx="18">
                  <c:v>279.616567528434</c:v>
                </c:pt>
                <c:pt idx="19">
                  <c:v>277.820431535891</c:v>
                </c:pt>
                <c:pt idx="20">
                  <c:v>274.429943122175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K=98.39</c:v>
                </c:pt>
              </c:strCache>
            </c:strRef>
          </c:tx>
          <c:spPr>
            <a:solidFill>
              <a:srgbClr val="00a933"/>
            </a:solidFill>
            <a:ln w="9000">
              <a:solidFill>
                <a:srgbClr val="00a933"/>
              </a:solidFill>
              <a:round/>
            </a:ln>
          </c:spPr>
          <c:marker>
            <c:symbol val="circle"/>
            <c:size val="3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Sheet1!$C$10:$C$30</c:f>
              <c:numCache>
                <c:formatCode>General</c:formatCode>
                <c:ptCount val="21"/>
                <c:pt idx="0">
                  <c:v>0</c:v>
                </c:pt>
                <c:pt idx="1">
                  <c:v>4.9195</c:v>
                </c:pt>
                <c:pt idx="2">
                  <c:v>9.839</c:v>
                </c:pt>
                <c:pt idx="3">
                  <c:v>14.7585</c:v>
                </c:pt>
                <c:pt idx="4">
                  <c:v>19.678</c:v>
                </c:pt>
                <c:pt idx="5">
                  <c:v>24.5975</c:v>
                </c:pt>
                <c:pt idx="6">
                  <c:v>29.517</c:v>
                </c:pt>
                <c:pt idx="7">
                  <c:v>34.4365</c:v>
                </c:pt>
                <c:pt idx="8">
                  <c:v>39.356</c:v>
                </c:pt>
                <c:pt idx="9">
                  <c:v>44.2755</c:v>
                </c:pt>
                <c:pt idx="10">
                  <c:v>49.195</c:v>
                </c:pt>
                <c:pt idx="11">
                  <c:v>54.1145</c:v>
                </c:pt>
                <c:pt idx="12">
                  <c:v>59.034</c:v>
                </c:pt>
                <c:pt idx="13">
                  <c:v>63.9535</c:v>
                </c:pt>
                <c:pt idx="14">
                  <c:v>68.873</c:v>
                </c:pt>
                <c:pt idx="15">
                  <c:v>73.7925</c:v>
                </c:pt>
                <c:pt idx="16">
                  <c:v>78.712</c:v>
                </c:pt>
                <c:pt idx="17">
                  <c:v>83.6315</c:v>
                </c:pt>
                <c:pt idx="18">
                  <c:v>88.551</c:v>
                </c:pt>
                <c:pt idx="19">
                  <c:v>93.4705</c:v>
                </c:pt>
                <c:pt idx="20">
                  <c:v>98.39</c:v>
                </c:pt>
              </c:numCache>
            </c:numRef>
          </c:xVal>
          <c:yVal>
            <c:numRef>
              <c:f>Sheet1!$D$10:$D$30</c:f>
              <c:numCache>
                <c:formatCode>General</c:formatCode>
                <c:ptCount val="21"/>
                <c:pt idx="0">
                  <c:v>294.625585533308</c:v>
                </c:pt>
                <c:pt idx="1">
                  <c:v>295.782200850735</c:v>
                </c:pt>
                <c:pt idx="2">
                  <c:v>295.96699921121</c:v>
                </c:pt>
                <c:pt idx="3">
                  <c:v>295.910081637405</c:v>
                </c:pt>
                <c:pt idx="4">
                  <c:v>295.706450922294</c:v>
                </c:pt>
                <c:pt idx="5">
                  <c:v>295.394305799125</c:v>
                </c:pt>
                <c:pt idx="6">
                  <c:v>294.992947557753</c:v>
                </c:pt>
                <c:pt idx="7">
                  <c:v>294.512986857452</c:v>
                </c:pt>
                <c:pt idx="8">
                  <c:v>293.960163195766</c:v>
                </c:pt>
                <c:pt idx="9">
                  <c:v>293.337013101193</c:v>
                </c:pt>
                <c:pt idx="10">
                  <c:v>292.643618087013</c:v>
                </c:pt>
                <c:pt idx="11">
                  <c:v>291.877860745956</c:v>
                </c:pt>
                <c:pt idx="12">
                  <c:v>291.035331890256</c:v>
                </c:pt>
                <c:pt idx="13">
                  <c:v>290.108885908507</c:v>
                </c:pt>
                <c:pt idx="14">
                  <c:v>289.087706630693</c:v>
                </c:pt>
                <c:pt idx="15">
                  <c:v>287.955519031602</c:v>
                </c:pt>
                <c:pt idx="16">
                  <c:v>286.687044261029</c:v>
                </c:pt>
                <c:pt idx="17">
                  <c:v>285.240208179668</c:v>
                </c:pt>
                <c:pt idx="18">
                  <c:v>283.535613795382</c:v>
                </c:pt>
                <c:pt idx="19">
                  <c:v>281.380641322079</c:v>
                </c:pt>
                <c:pt idx="20">
                  <c:v>277.312792766654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K=121.82</c:v>
                </c:pt>
              </c:strCache>
            </c:strRef>
          </c:tx>
          <c:spPr>
            <a:solidFill>
              <a:srgbClr val="2a6099"/>
            </a:solidFill>
            <a:ln w="9000">
              <a:solidFill>
                <a:srgbClr val="2a6099"/>
              </a:solidFill>
              <a:round/>
            </a:ln>
          </c:spPr>
          <c:marker>
            <c:symbol val="circle"/>
            <c:size val="3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Sheet1!$E$10:$E$30</c:f>
              <c:numCache>
                <c:formatCode>General</c:formatCode>
                <c:ptCount val="21"/>
                <c:pt idx="0">
                  <c:v>0</c:v>
                </c:pt>
                <c:pt idx="1">
                  <c:v>6.091</c:v>
                </c:pt>
                <c:pt idx="2">
                  <c:v>12.182</c:v>
                </c:pt>
                <c:pt idx="3">
                  <c:v>18.273</c:v>
                </c:pt>
                <c:pt idx="4">
                  <c:v>24.364</c:v>
                </c:pt>
                <c:pt idx="5">
                  <c:v>30.455</c:v>
                </c:pt>
                <c:pt idx="6">
                  <c:v>36.546</c:v>
                </c:pt>
                <c:pt idx="7">
                  <c:v>42.637</c:v>
                </c:pt>
                <c:pt idx="8">
                  <c:v>48.728</c:v>
                </c:pt>
                <c:pt idx="9">
                  <c:v>54.819</c:v>
                </c:pt>
                <c:pt idx="10">
                  <c:v>60.91</c:v>
                </c:pt>
                <c:pt idx="11">
                  <c:v>67.001</c:v>
                </c:pt>
                <c:pt idx="12">
                  <c:v>73.092</c:v>
                </c:pt>
                <c:pt idx="13">
                  <c:v>79.183</c:v>
                </c:pt>
                <c:pt idx="14">
                  <c:v>85.274</c:v>
                </c:pt>
                <c:pt idx="15">
                  <c:v>91.365</c:v>
                </c:pt>
                <c:pt idx="16">
                  <c:v>97.456</c:v>
                </c:pt>
                <c:pt idx="17">
                  <c:v>103.547</c:v>
                </c:pt>
                <c:pt idx="18">
                  <c:v>109.638</c:v>
                </c:pt>
                <c:pt idx="19">
                  <c:v>115.729</c:v>
                </c:pt>
                <c:pt idx="20">
                  <c:v>121.82</c:v>
                </c:pt>
              </c:numCache>
            </c:numRef>
          </c:xVal>
          <c:yVal>
            <c:numRef>
              <c:f>Sheet1!$F$10:$F$30</c:f>
              <c:numCache>
                <c:formatCode>General</c:formatCode>
                <c:ptCount val="21"/>
                <c:pt idx="0">
                  <c:v>299.953188235372</c:v>
                </c:pt>
                <c:pt idx="1">
                  <c:v>301.28776406366</c:v>
                </c:pt>
                <c:pt idx="2">
                  <c:v>301.50099608755</c:v>
                </c:pt>
                <c:pt idx="3">
                  <c:v>301.435320994837</c:v>
                </c:pt>
                <c:pt idx="4">
                  <c:v>301.200359010338</c:v>
                </c:pt>
                <c:pt idx="5">
                  <c:v>300.840186245874</c:v>
                </c:pt>
                <c:pt idx="6">
                  <c:v>300.377073749136</c:v>
                </c:pt>
                <c:pt idx="7">
                  <c:v>299.823264769176</c:v>
                </c:pt>
                <c:pt idx="8">
                  <c:v>299.185381900883</c:v>
                </c:pt>
                <c:pt idx="9">
                  <c:v>298.466351951097</c:v>
                </c:pt>
                <c:pt idx="10">
                  <c:v>297.666268974988</c:v>
                </c:pt>
                <c:pt idx="11">
                  <c:v>296.782689774271</c:v>
                </c:pt>
                <c:pt idx="12">
                  <c:v>295.810526749529</c:v>
                </c:pt>
                <c:pt idx="13">
                  <c:v>294.741534842862</c:v>
                </c:pt>
                <c:pt idx="14">
                  <c:v>293.563233673938</c:v>
                </c:pt>
                <c:pt idx="15">
                  <c:v>292.256844090411</c:v>
                </c:pt>
                <c:pt idx="16">
                  <c:v>290.793197757795</c:v>
                </c:pt>
                <c:pt idx="17">
                  <c:v>289.12374687591</c:v>
                </c:pt>
                <c:pt idx="18">
                  <c:v>287.156878178923</c:v>
                </c:pt>
                <c:pt idx="19">
                  <c:v>284.670334787906</c:v>
                </c:pt>
                <c:pt idx="20">
                  <c:v>279.976594117686</c:v>
                </c:pt>
              </c:numCache>
            </c:numRef>
          </c:yVal>
          <c:smooth val="0"/>
        </c:ser>
        <c:axId val="31516809"/>
        <c:axId val="95483725"/>
      </c:scatterChart>
      <c:valAx>
        <c:axId val="3151680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Управление, млн. руб.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483725"/>
        <c:crosses val="autoZero"/>
        <c:crossBetween val="between"/>
        <c:majorUnit val="10"/>
      </c:valAx>
      <c:valAx>
        <c:axId val="954837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Выигрыш, млн. руб.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51680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Sheet1!$G$33</c:f>
              <c:strCache>
                <c:ptCount val="1"/>
                <c:pt idx="0">
                  <c:v>K=101.31</c:v>
                </c:pt>
              </c:strCache>
            </c:strRef>
          </c:tx>
          <c:spPr>
            <a:solidFill>
              <a:srgbClr val="ff0000"/>
            </a:solidFill>
            <a:ln w="9000">
              <a:solidFill>
                <a:srgbClr val="ff0000"/>
              </a:solidFill>
              <a:round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Sheet1!$A$42:$A$62</c:f>
              <c:numCache>
                <c:formatCode>General</c:formatCode>
                <c:ptCount val="21"/>
                <c:pt idx="0">
                  <c:v>0</c:v>
                </c:pt>
                <c:pt idx="1">
                  <c:v>5.0655</c:v>
                </c:pt>
                <c:pt idx="2">
                  <c:v>10.131</c:v>
                </c:pt>
                <c:pt idx="3">
                  <c:v>15.1965</c:v>
                </c:pt>
                <c:pt idx="4">
                  <c:v>20.262</c:v>
                </c:pt>
                <c:pt idx="5">
                  <c:v>25.3275</c:v>
                </c:pt>
                <c:pt idx="6">
                  <c:v>30.393</c:v>
                </c:pt>
                <c:pt idx="7">
                  <c:v>35.4585</c:v>
                </c:pt>
                <c:pt idx="8">
                  <c:v>40.524</c:v>
                </c:pt>
                <c:pt idx="9">
                  <c:v>45.5895</c:v>
                </c:pt>
                <c:pt idx="10">
                  <c:v>50.655</c:v>
                </c:pt>
                <c:pt idx="11">
                  <c:v>55.7205</c:v>
                </c:pt>
                <c:pt idx="12">
                  <c:v>60.786</c:v>
                </c:pt>
                <c:pt idx="13">
                  <c:v>65.8515</c:v>
                </c:pt>
                <c:pt idx="14">
                  <c:v>70.917</c:v>
                </c:pt>
                <c:pt idx="15">
                  <c:v>75.9825</c:v>
                </c:pt>
                <c:pt idx="16">
                  <c:v>81.048</c:v>
                </c:pt>
                <c:pt idx="17">
                  <c:v>86.1135</c:v>
                </c:pt>
                <c:pt idx="18">
                  <c:v>91.179</c:v>
                </c:pt>
                <c:pt idx="19">
                  <c:v>96.2445</c:v>
                </c:pt>
                <c:pt idx="20">
                  <c:v>101.31</c:v>
                </c:pt>
              </c:numCache>
            </c:numRef>
          </c:xVal>
          <c:yVal>
            <c:numRef>
              <c:f>Sheet1!$E$42:$E$62</c:f>
              <c:numCache>
                <c:formatCode>General</c:formatCode>
                <c:ptCount val="21"/>
                <c:pt idx="0">
                  <c:v>585.288691121951</c:v>
                </c:pt>
                <c:pt idx="1">
                  <c:v>586.468193571669</c:v>
                </c:pt>
                <c:pt idx="2">
                  <c:v>586.656648726638</c:v>
                </c:pt>
                <c:pt idx="3">
                  <c:v>586.598604866485</c:v>
                </c:pt>
                <c:pt idx="4">
                  <c:v>586.390944701785</c:v>
                </c:pt>
                <c:pt idx="5">
                  <c:v>586.072622843257</c:v>
                </c:pt>
                <c:pt idx="6">
                  <c:v>585.663322515153</c:v>
                </c:pt>
                <c:pt idx="7">
                  <c:v>585.173864340733</c:v>
                </c:pt>
                <c:pt idx="8">
                  <c:v>584.61010139086</c:v>
                </c:pt>
                <c:pt idx="9">
                  <c:v>583.974620386921</c:v>
                </c:pt>
                <c:pt idx="10">
                  <c:v>583.26750445518</c:v>
                </c:pt>
                <c:pt idx="11">
                  <c:v>582.486594289063</c:v>
                </c:pt>
                <c:pt idx="12">
                  <c:v>581.627393451685</c:v>
                </c:pt>
                <c:pt idx="13">
                  <c:v>580.682614934109</c:v>
                </c:pt>
                <c:pt idx="14">
                  <c:v>579.641228535681</c:v>
                </c:pt>
                <c:pt idx="15">
                  <c:v>578.486637180588</c:v>
                </c:pt>
                <c:pt idx="16">
                  <c:v>577.19306180012</c:v>
                </c:pt>
                <c:pt idx="17">
                  <c:v>575.717595690867</c:v>
                </c:pt>
                <c:pt idx="18">
                  <c:v>573.979270751065</c:v>
                </c:pt>
                <c:pt idx="19">
                  <c:v>571.781655629564</c:v>
                </c:pt>
                <c:pt idx="20">
                  <c:v>567.633312387077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Sheet1!$G$34</c:f>
              <c:strCache>
                <c:ptCount val="1"/>
                <c:pt idx="0">
                  <c:v>K=120.67</c:v>
                </c:pt>
              </c:strCache>
            </c:strRef>
          </c:tx>
          <c:spPr>
            <a:solidFill>
              <a:srgbClr val="00a933"/>
            </a:solidFill>
            <a:ln w="9000">
              <a:solidFill>
                <a:srgbClr val="00a933"/>
              </a:solidFill>
              <a:round/>
            </a:ln>
          </c:spPr>
          <c:marker>
            <c:symbol val="circle"/>
            <c:size val="3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Sheet1!$F$42:$F$62</c:f>
              <c:numCache>
                <c:formatCode>General</c:formatCode>
                <c:ptCount val="21"/>
                <c:pt idx="0">
                  <c:v>0</c:v>
                </c:pt>
                <c:pt idx="1">
                  <c:v>6.0335</c:v>
                </c:pt>
                <c:pt idx="2">
                  <c:v>12.067</c:v>
                </c:pt>
                <c:pt idx="3">
                  <c:v>18.1005</c:v>
                </c:pt>
                <c:pt idx="4">
                  <c:v>24.134</c:v>
                </c:pt>
                <c:pt idx="5">
                  <c:v>30.1675</c:v>
                </c:pt>
                <c:pt idx="6">
                  <c:v>36.201</c:v>
                </c:pt>
                <c:pt idx="7">
                  <c:v>42.2345</c:v>
                </c:pt>
                <c:pt idx="8">
                  <c:v>48.268</c:v>
                </c:pt>
                <c:pt idx="9">
                  <c:v>54.3015</c:v>
                </c:pt>
                <c:pt idx="10">
                  <c:v>60.335</c:v>
                </c:pt>
                <c:pt idx="11">
                  <c:v>66.3685</c:v>
                </c:pt>
                <c:pt idx="12">
                  <c:v>72.402</c:v>
                </c:pt>
                <c:pt idx="13">
                  <c:v>78.4355</c:v>
                </c:pt>
                <c:pt idx="14">
                  <c:v>84.469</c:v>
                </c:pt>
                <c:pt idx="15">
                  <c:v>90.5025</c:v>
                </c:pt>
                <c:pt idx="16">
                  <c:v>96.536</c:v>
                </c:pt>
                <c:pt idx="17">
                  <c:v>102.5695</c:v>
                </c:pt>
                <c:pt idx="18">
                  <c:v>108.603</c:v>
                </c:pt>
                <c:pt idx="19">
                  <c:v>114.6365</c:v>
                </c:pt>
                <c:pt idx="20">
                  <c:v>120.67</c:v>
                </c:pt>
              </c:numCache>
            </c:numRef>
          </c:xVal>
          <c:yVal>
            <c:numRef>
              <c:f>Sheet1!$J$42:$J$62</c:f>
              <c:numCache>
                <c:formatCode>General</c:formatCode>
                <c:ptCount val="21"/>
                <c:pt idx="0">
                  <c:v>594.170092822674</c:v>
                </c:pt>
                <c:pt idx="1">
                  <c:v>595.496214381479</c:v>
                </c:pt>
                <c:pt idx="2">
                  <c:v>595.70809562338</c:v>
                </c:pt>
                <c:pt idx="3">
                  <c:v>595.642836569172</c:v>
                </c:pt>
                <c:pt idx="4">
                  <c:v>595.409363021593</c:v>
                </c:pt>
                <c:pt idx="5">
                  <c:v>595.051471879159</c:v>
                </c:pt>
                <c:pt idx="6">
                  <c:v>594.591293106954</c:v>
                </c:pt>
                <c:pt idx="7">
                  <c:v>594.040992395509</c:v>
                </c:pt>
                <c:pt idx="8">
                  <c:v>593.407150386905</c:v>
                </c:pt>
                <c:pt idx="9">
                  <c:v>587.03267534725</c:v>
                </c:pt>
                <c:pt idx="10">
                  <c:v>586.237660735894</c:v>
                </c:pt>
                <c:pt idx="11">
                  <c:v>585.359678831722</c:v>
                </c:pt>
                <c:pt idx="12">
                  <c:v>584.393674264235</c:v>
                </c:pt>
                <c:pt idx="13">
                  <c:v>583.331454206318</c:v>
                </c:pt>
                <c:pt idx="14">
                  <c:v>582.160617338337</c:v>
                </c:pt>
                <c:pt idx="15">
                  <c:v>580.862503470101</c:v>
                </c:pt>
                <c:pt idx="16">
                  <c:v>579.408129042656</c:v>
                </c:pt>
                <c:pt idx="17">
                  <c:v>577.749253796373</c:v>
                </c:pt>
                <c:pt idx="18">
                  <c:v>575.794844817035</c:v>
                </c:pt>
                <c:pt idx="19">
                  <c:v>573.324053178344</c:v>
                </c:pt>
                <c:pt idx="20">
                  <c:v>568.660046411337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Sheet1!$G$35</c:f>
              <c:strCache>
                <c:ptCount val="1"/>
                <c:pt idx="0">
                  <c:v>K=140.03</c:v>
                </c:pt>
              </c:strCache>
            </c:strRef>
          </c:tx>
          <c:spPr>
            <a:solidFill>
              <a:srgbClr val="2a6099"/>
            </a:solidFill>
            <a:ln w="9000">
              <a:solidFill>
                <a:srgbClr val="2a6099"/>
              </a:solidFill>
              <a:round/>
            </a:ln>
          </c:spPr>
          <c:marker>
            <c:symbol val="circle"/>
            <c:size val="3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Sheet1!$K$42:$K$62</c:f>
              <c:numCache>
                <c:formatCode>General</c:formatCode>
                <c:ptCount val="21"/>
                <c:pt idx="0">
                  <c:v>0</c:v>
                </c:pt>
                <c:pt idx="1">
                  <c:v>7.0015</c:v>
                </c:pt>
                <c:pt idx="2">
                  <c:v>14.003</c:v>
                </c:pt>
                <c:pt idx="3">
                  <c:v>21.0045</c:v>
                </c:pt>
                <c:pt idx="4">
                  <c:v>28.006</c:v>
                </c:pt>
                <c:pt idx="5">
                  <c:v>35.0075</c:v>
                </c:pt>
                <c:pt idx="6">
                  <c:v>42.009</c:v>
                </c:pt>
                <c:pt idx="7">
                  <c:v>49.0105</c:v>
                </c:pt>
                <c:pt idx="8">
                  <c:v>56.012</c:v>
                </c:pt>
                <c:pt idx="9">
                  <c:v>63.0135</c:v>
                </c:pt>
                <c:pt idx="10">
                  <c:v>70.015</c:v>
                </c:pt>
                <c:pt idx="11">
                  <c:v>77.0165</c:v>
                </c:pt>
                <c:pt idx="12">
                  <c:v>84.018</c:v>
                </c:pt>
                <c:pt idx="13">
                  <c:v>91.0195</c:v>
                </c:pt>
                <c:pt idx="14">
                  <c:v>98.021</c:v>
                </c:pt>
                <c:pt idx="15">
                  <c:v>105.0225</c:v>
                </c:pt>
                <c:pt idx="16">
                  <c:v>112.024</c:v>
                </c:pt>
                <c:pt idx="17">
                  <c:v>119.0255</c:v>
                </c:pt>
                <c:pt idx="18">
                  <c:v>126.027</c:v>
                </c:pt>
                <c:pt idx="19">
                  <c:v>133.0285</c:v>
                </c:pt>
                <c:pt idx="20">
                  <c:v>140.03</c:v>
                </c:pt>
              </c:numCache>
            </c:numRef>
          </c:xVal>
          <c:yVal>
            <c:numRef>
              <c:f>Sheet1!$O$42:$O$62</c:f>
              <c:numCache>
                <c:formatCode>General</c:formatCode>
                <c:ptCount val="21"/>
                <c:pt idx="0">
                  <c:v>605.362963930434</c:v>
                </c:pt>
                <c:pt idx="1">
                  <c:v>606.82810662992</c:v>
                </c:pt>
                <c:pt idx="2">
                  <c:v>607.062199992378</c:v>
                </c:pt>
                <c:pt idx="3">
                  <c:v>606.990099643648</c:v>
                </c:pt>
                <c:pt idx="4">
                  <c:v>606.732150391947</c:v>
                </c:pt>
                <c:pt idx="5">
                  <c:v>606.336740490746</c:v>
                </c:pt>
                <c:pt idx="6">
                  <c:v>605.828319853076</c:v>
                </c:pt>
                <c:pt idx="7">
                  <c:v>605.220329533831</c:v>
                </c:pt>
                <c:pt idx="8">
                  <c:v>604.520040042745</c:v>
                </c:pt>
                <c:pt idx="9">
                  <c:v>603.730664527835</c:v>
                </c:pt>
                <c:pt idx="10">
                  <c:v>602.852306246063</c:v>
                </c:pt>
                <c:pt idx="11">
                  <c:v>601.882282971321</c:v>
                </c:pt>
                <c:pt idx="12">
                  <c:v>600.815009364066</c:v>
                </c:pt>
                <c:pt idx="13">
                  <c:v>599.641433719532</c:v>
                </c:pt>
                <c:pt idx="14">
                  <c:v>598.347854652047</c:v>
                </c:pt>
                <c:pt idx="15">
                  <c:v>596.913655769961</c:v>
                </c:pt>
                <c:pt idx="16">
                  <c:v>595.306815084398</c:v>
                </c:pt>
                <c:pt idx="17">
                  <c:v>593.474035170436</c:v>
                </c:pt>
                <c:pt idx="18">
                  <c:v>591.314739871393</c:v>
                </c:pt>
                <c:pt idx="19">
                  <c:v>588.584928032242</c:v>
                </c:pt>
                <c:pt idx="20">
                  <c:v>583.431980008992</c:v>
                </c:pt>
              </c:numCache>
            </c:numRef>
          </c:yVal>
          <c:smooth val="0"/>
        </c:ser>
        <c:axId val="16300882"/>
        <c:axId val="76184772"/>
      </c:scatterChart>
      <c:valAx>
        <c:axId val="1630088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Управление, млн. руб.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184772"/>
        <c:crosses val="autoZero"/>
        <c:crossBetween val="between"/>
        <c:majorUnit val="10"/>
      </c:valAx>
      <c:valAx>
        <c:axId val="761847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Выигрыш, млн. руб.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30088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551520</xdr:colOff>
      <xdr:row>4</xdr:row>
      <xdr:rowOff>45720</xdr:rowOff>
    </xdr:from>
    <xdr:to>
      <xdr:col>14</xdr:col>
      <xdr:colOff>621720</xdr:colOff>
      <xdr:row>24</xdr:row>
      <xdr:rowOff>34200</xdr:rowOff>
    </xdr:to>
    <xdr:graphicFrame>
      <xdr:nvGraphicFramePr>
        <xdr:cNvPr id="0" name=""/>
        <xdr:cNvGraphicFramePr/>
      </xdr:nvGraphicFramePr>
      <xdr:xfrm>
        <a:off x="6240960" y="695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325440</xdr:colOff>
      <xdr:row>45</xdr:row>
      <xdr:rowOff>83880</xdr:rowOff>
    </xdr:from>
    <xdr:to>
      <xdr:col>13</xdr:col>
      <xdr:colOff>395280</xdr:colOff>
      <xdr:row>65</xdr:row>
      <xdr:rowOff>72360</xdr:rowOff>
    </xdr:to>
    <xdr:graphicFrame>
      <xdr:nvGraphicFramePr>
        <xdr:cNvPr id="1" name=""/>
        <xdr:cNvGraphicFramePr/>
      </xdr:nvGraphicFramePr>
      <xdr:xfrm>
        <a:off x="5202000" y="7399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/>
      <c r="C1" s="2"/>
      <c r="E1" s="1" t="s">
        <v>1</v>
      </c>
      <c r="G1" s="3" t="s">
        <v>2</v>
      </c>
    </row>
    <row r="2" customFormat="false" ht="12.8" hidden="false" customHeight="false" outlineLevel="0" collapsed="false">
      <c r="A2" s="4" t="n">
        <v>74.97</v>
      </c>
      <c r="B2" s="2"/>
      <c r="C2" s="2"/>
      <c r="E2" s="1" t="n">
        <v>20</v>
      </c>
      <c r="G2" s="3" t="s">
        <v>3</v>
      </c>
    </row>
    <row r="3" customFormat="false" ht="12.8" hidden="false" customHeight="false" outlineLevel="0" collapsed="false">
      <c r="A3" s="4" t="n">
        <v>98.39</v>
      </c>
      <c r="B3" s="2"/>
      <c r="C3" s="2"/>
      <c r="G3" s="3" t="s">
        <v>4</v>
      </c>
    </row>
    <row r="4" customFormat="false" ht="12.8" hidden="false" customHeight="false" outlineLevel="0" collapsed="false">
      <c r="A4" s="4" t="n">
        <v>121.82</v>
      </c>
      <c r="B4" s="2"/>
      <c r="C4" s="2"/>
    </row>
    <row r="6" customFormat="false" ht="12.8" hidden="false" customHeight="false" outlineLevel="0" collapsed="false">
      <c r="A6" s="5" t="s">
        <v>5</v>
      </c>
      <c r="B6" s="5"/>
      <c r="C6" s="5" t="s">
        <v>6</v>
      </c>
      <c r="D6" s="5"/>
      <c r="E6" s="5" t="s">
        <v>7</v>
      </c>
    </row>
    <row r="7" customFormat="false" ht="12.8" hidden="false" customHeight="false" outlineLevel="0" collapsed="false">
      <c r="A7" s="6" t="n">
        <f aca="false">A2/E2</f>
        <v>3.7485</v>
      </c>
      <c r="B7" s="6"/>
      <c r="C7" s="6" t="n">
        <f aca="false">A3/E2</f>
        <v>4.9195</v>
      </c>
      <c r="D7" s="6"/>
      <c r="E7" s="6" t="n">
        <f aca="false">A4/E2</f>
        <v>6.091</v>
      </c>
    </row>
    <row r="8" customFormat="false" ht="12.8" hidden="false" customHeight="false" outlineLevel="0" collapsed="false">
      <c r="A8" s="7" t="s">
        <v>8</v>
      </c>
      <c r="B8" s="7"/>
      <c r="C8" s="7"/>
      <c r="D8" s="7"/>
      <c r="E8" s="7"/>
      <c r="F8" s="7"/>
      <c r="G8" s="7"/>
    </row>
    <row r="9" customFormat="false" ht="12.8" hidden="false" customHeight="false" outlineLevel="0" collapsed="false">
      <c r="A9" s="5" t="s">
        <v>9</v>
      </c>
      <c r="B9" s="5" t="s">
        <v>10</v>
      </c>
      <c r="C9" s="5" t="s">
        <v>9</v>
      </c>
      <c r="D9" s="5" t="s">
        <v>10</v>
      </c>
      <c r="E9" s="5" t="s">
        <v>9</v>
      </c>
      <c r="F9" s="5" t="s">
        <v>10</v>
      </c>
      <c r="G9" s="5" t="s">
        <v>11</v>
      </c>
    </row>
    <row r="10" customFormat="false" ht="12.8" hidden="false" customHeight="false" outlineLevel="0" collapsed="false">
      <c r="A10" s="6" t="n">
        <f aca="false">$A$7*G10</f>
        <v>0</v>
      </c>
      <c r="B10" s="6" t="n">
        <f aca="false">260 + 0.8*POWER(A10,0.67) + 1.6*POWER(($A$2-A10), 0.67)</f>
        <v>288.859886244351</v>
      </c>
      <c r="C10" s="6" t="n">
        <f aca="false">$C$7*G10</f>
        <v>0</v>
      </c>
      <c r="D10" s="6" t="n">
        <f aca="false">260 + 0.8*POWER(C10,0.67) + 1.6*POWER(($A$3-C10), 0.67)</f>
        <v>294.625585533308</v>
      </c>
      <c r="E10" s="6" t="n">
        <f aca="false">$E$7*G10</f>
        <v>0</v>
      </c>
      <c r="F10" s="6" t="n">
        <f aca="false">260 + 0.8*POWER(E10,0.67) + 1.6*POWER(($A$4-E10), 0.67)</f>
        <v>299.953188235372</v>
      </c>
      <c r="G10" s="6" t="n">
        <v>0</v>
      </c>
    </row>
    <row r="11" customFormat="false" ht="12.8" hidden="false" customHeight="false" outlineLevel="0" collapsed="false">
      <c r="A11" s="6" t="n">
        <f aca="false">$A$7*G11</f>
        <v>3.7485</v>
      </c>
      <c r="B11" s="6" t="n">
        <f aca="false">260 + 0.8*POWER(A11,0.67) + 1.6*POWER(($A$2-A11), 0.67)</f>
        <v>289.823907097003</v>
      </c>
      <c r="C11" s="6" t="n">
        <f aca="false">$C$7*G11</f>
        <v>4.9195</v>
      </c>
      <c r="D11" s="6" t="n">
        <f aca="false">260 + 0.8*POWER(C11,0.67) + 1.6*POWER(($A$3-C11), 0.67)</f>
        <v>295.782200850735</v>
      </c>
      <c r="E11" s="6" t="n">
        <f aca="false">$E$7*G11</f>
        <v>6.091</v>
      </c>
      <c r="F11" s="6" t="n">
        <f aca="false">260 + 0.8*POWER(E11,0.67) + 1.6*POWER(($A$4-E11), 0.67)</f>
        <v>301.28776406366</v>
      </c>
      <c r="G11" s="6" t="n">
        <v>1</v>
      </c>
    </row>
    <row r="12" customFormat="false" ht="12.8" hidden="false" customHeight="false" outlineLevel="0" collapsed="false">
      <c r="A12" s="8" t="n">
        <f aca="false">$A$7*G12</f>
        <v>7.497</v>
      </c>
      <c r="B12" s="8" t="n">
        <f aca="false">260 + 0.8*POWER(A12,0.67) + 1.6*POWER(($A$2-A12), 0.67)</f>
        <v>289.977933652203</v>
      </c>
      <c r="C12" s="8" t="n">
        <f aca="false">$C$7*G12</f>
        <v>9.839</v>
      </c>
      <c r="D12" s="8" t="n">
        <f aca="false">260 + 0.8*POWER(C12,0.67) + 1.6*POWER(($A$3-C12), 0.67)</f>
        <v>295.96699921121</v>
      </c>
      <c r="E12" s="8" t="n">
        <f aca="false">$E$7*G12</f>
        <v>12.182</v>
      </c>
      <c r="F12" s="8" t="n">
        <f aca="false">260 + 0.8*POWER(E12,0.67) + 1.6*POWER(($A$4-E12), 0.67)</f>
        <v>301.50099608755</v>
      </c>
      <c r="G12" s="8" t="n">
        <v>2</v>
      </c>
    </row>
    <row r="13" customFormat="false" ht="12.8" hidden="false" customHeight="false" outlineLevel="0" collapsed="false">
      <c r="A13" s="6" t="n">
        <f aca="false">$A$7*G13</f>
        <v>11.2455</v>
      </c>
      <c r="B13" s="6" t="n">
        <f aca="false">260 + 0.8*POWER(A13,0.67) + 1.6*POWER(($A$2-A13), 0.67)</f>
        <v>289.930493740934</v>
      </c>
      <c r="C13" s="6" t="n">
        <f aca="false">$C$7*G13</f>
        <v>14.7585</v>
      </c>
      <c r="D13" s="6" t="n">
        <f aca="false">260 + 0.8*POWER(C13,0.67) + 1.6*POWER(($A$3-C13), 0.67)</f>
        <v>295.910081637405</v>
      </c>
      <c r="E13" s="6" t="n">
        <f aca="false">$E$7*G13</f>
        <v>18.273</v>
      </c>
      <c r="F13" s="6" t="n">
        <f aca="false">260 + 0.8*POWER(E13,0.67) + 1.6*POWER(($A$4-E13), 0.67)</f>
        <v>301.435320994837</v>
      </c>
      <c r="G13" s="6" t="n">
        <v>3</v>
      </c>
    </row>
    <row r="14" customFormat="false" ht="12.8" hidden="false" customHeight="false" outlineLevel="0" collapsed="false">
      <c r="A14" s="6" t="n">
        <f aca="false">$A$7*G14</f>
        <v>14.994</v>
      </c>
      <c r="B14" s="6" t="n">
        <f aca="false">260 + 0.8*POWER(A14,0.67) + 1.6*POWER(($A$2-A14), 0.67)</f>
        <v>289.760770711462</v>
      </c>
      <c r="C14" s="6" t="n">
        <f aca="false">$C$7*G14</f>
        <v>19.678</v>
      </c>
      <c r="D14" s="6" t="n">
        <f aca="false">260 + 0.8*POWER(C14,0.67) + 1.6*POWER(($A$3-C14), 0.67)</f>
        <v>295.706450922294</v>
      </c>
      <c r="E14" s="6" t="n">
        <f aca="false">$E$7*G14</f>
        <v>24.364</v>
      </c>
      <c r="F14" s="6" t="n">
        <f aca="false">260 + 0.8*POWER(E14,0.67) + 1.6*POWER(($A$4-E14), 0.67)</f>
        <v>301.200359010338</v>
      </c>
      <c r="G14" s="6" t="n">
        <v>4</v>
      </c>
    </row>
    <row r="15" customFormat="false" ht="12.8" hidden="false" customHeight="false" outlineLevel="0" collapsed="false">
      <c r="A15" s="6" t="n">
        <f aca="false">$A$7*G15</f>
        <v>18.7425</v>
      </c>
      <c r="B15" s="6" t="n">
        <f aca="false">260 + 0.8*POWER(A15,0.67) + 1.6*POWER(($A$2-A15), 0.67)</f>
        <v>289.500602612998</v>
      </c>
      <c r="C15" s="6" t="n">
        <f aca="false">$C$7*G15</f>
        <v>24.5975</v>
      </c>
      <c r="D15" s="6" t="n">
        <f aca="false">260 + 0.8*POWER(C15,0.67) + 1.6*POWER(($A$3-C15), 0.67)</f>
        <v>295.394305799125</v>
      </c>
      <c r="E15" s="6" t="n">
        <f aca="false">$E$7*G15</f>
        <v>30.455</v>
      </c>
      <c r="F15" s="6" t="n">
        <f aca="false">260 + 0.8*POWER(E15,0.67) + 1.6*POWER(($A$4-E15), 0.67)</f>
        <v>300.840186245874</v>
      </c>
      <c r="G15" s="6" t="n">
        <v>5</v>
      </c>
    </row>
    <row r="16" customFormat="false" ht="12.8" hidden="false" customHeight="false" outlineLevel="0" collapsed="false">
      <c r="A16" s="6" t="n">
        <f aca="false">$A$7*G16</f>
        <v>22.491</v>
      </c>
      <c r="B16" s="6" t="n">
        <f aca="false">260 + 0.8*POWER(A16,0.67) + 1.6*POWER(($A$2-A16), 0.67)</f>
        <v>289.166076770018</v>
      </c>
      <c r="C16" s="6" t="n">
        <f aca="false">$C$7*G16</f>
        <v>29.517</v>
      </c>
      <c r="D16" s="6" t="n">
        <f aca="false">260 + 0.8*POWER(C16,0.67) + 1.6*POWER(($A$3-C16), 0.67)</f>
        <v>294.992947557753</v>
      </c>
      <c r="E16" s="6" t="n">
        <f aca="false">$E$7*G16</f>
        <v>36.546</v>
      </c>
      <c r="F16" s="6" t="n">
        <f aca="false">260 + 0.8*POWER(E16,0.67) + 1.6*POWER(($A$4-E16), 0.67)</f>
        <v>300.377073749136</v>
      </c>
      <c r="G16" s="6" t="n">
        <v>6</v>
      </c>
    </row>
    <row r="17" customFormat="false" ht="12.8" hidden="false" customHeight="false" outlineLevel="0" collapsed="false">
      <c r="A17" s="6" t="n">
        <f aca="false">$A$7*G17</f>
        <v>26.2395</v>
      </c>
      <c r="B17" s="6" t="n">
        <f aca="false">260 + 0.8*POWER(A17,0.67) + 1.6*POWER(($A$2-A17), 0.67)</f>
        <v>288.766037001763</v>
      </c>
      <c r="C17" s="6" t="n">
        <f aca="false">$C$7*G17</f>
        <v>34.4365</v>
      </c>
      <c r="D17" s="6" t="n">
        <f aca="false">260 + 0.8*POWER(C17,0.67) + 1.6*POWER(($A$3-C17), 0.67)</f>
        <v>294.512986857452</v>
      </c>
      <c r="E17" s="6" t="n">
        <f aca="false">$E$7*G17</f>
        <v>42.637</v>
      </c>
      <c r="F17" s="6" t="n">
        <f aca="false">260 + 0.8*POWER(E17,0.67) + 1.6*POWER(($A$4-E17), 0.67)</f>
        <v>299.823264769176</v>
      </c>
      <c r="G17" s="6" t="n">
        <v>7</v>
      </c>
    </row>
    <row r="18" customFormat="false" ht="12.8" hidden="false" customHeight="false" outlineLevel="0" collapsed="false">
      <c r="A18" s="6" t="n">
        <f aca="false">$A$7*G18</f>
        <v>29.988</v>
      </c>
      <c r="B18" s="6" t="n">
        <f aca="false">260 + 0.8*POWER(A18,0.67) + 1.6*POWER(($A$2-A18), 0.67)</f>
        <v>288.305267090042</v>
      </c>
      <c r="C18" s="6" t="n">
        <f aca="false">$C$7*G18</f>
        <v>39.356</v>
      </c>
      <c r="D18" s="6" t="n">
        <f aca="false">260 + 0.8*POWER(C18,0.67) + 1.6*POWER(($A$3-C18), 0.67)</f>
        <v>293.960163195766</v>
      </c>
      <c r="E18" s="6" t="n">
        <f aca="false">$E$7*G18</f>
        <v>48.728</v>
      </c>
      <c r="F18" s="6" t="n">
        <f aca="false">260 + 0.8*POWER(E18,0.67) + 1.6*POWER(($A$4-E18), 0.67)</f>
        <v>299.185381900883</v>
      </c>
      <c r="G18" s="6" t="n">
        <v>8</v>
      </c>
    </row>
    <row r="19" customFormat="false" ht="12.8" hidden="false" customHeight="false" outlineLevel="0" collapsed="false">
      <c r="A19" s="6" t="n">
        <f aca="false">$A$7*G19</f>
        <v>33.7365</v>
      </c>
      <c r="B19" s="6" t="n">
        <f aca="false">260 + 0.8*POWER(A19,0.67) + 1.6*POWER(($A$2-A19), 0.67)</f>
        <v>287.785881191854</v>
      </c>
      <c r="C19" s="6" t="n">
        <f aca="false">$C$7*G19</f>
        <v>44.2755</v>
      </c>
      <c r="D19" s="6" t="n">
        <f aca="false">260 + 0.8*POWER(C19,0.67) + 1.6*POWER(($A$3-C19), 0.67)</f>
        <v>293.337013101193</v>
      </c>
      <c r="E19" s="6" t="n">
        <f aca="false">$E$7*G19</f>
        <v>54.819</v>
      </c>
      <c r="F19" s="6" t="n">
        <f aca="false">260 + 0.8*POWER(E19,0.67) + 1.6*POWER(($A$4-E19), 0.67)</f>
        <v>298.466351951097</v>
      </c>
      <c r="G19" s="6" t="n">
        <v>9</v>
      </c>
    </row>
    <row r="20" customFormat="false" ht="12.8" hidden="false" customHeight="false" outlineLevel="0" collapsed="false">
      <c r="A20" s="6" t="n">
        <f aca="false">$A$7*G20</f>
        <v>37.485</v>
      </c>
      <c r="B20" s="6" t="n">
        <f aca="false">260 + 0.8*POWER(A20,0.67) + 1.6*POWER(($A$2-A20), 0.67)</f>
        <v>287.207947247246</v>
      </c>
      <c r="C20" s="6" t="n">
        <f aca="false">$C$7*G20</f>
        <v>49.195</v>
      </c>
      <c r="D20" s="6" t="n">
        <f aca="false">260 + 0.8*POWER(C20,0.67) + 1.6*POWER(($A$3-C20), 0.67)</f>
        <v>292.643618087013</v>
      </c>
      <c r="E20" s="6" t="n">
        <f aca="false">$E$7*G20</f>
        <v>60.91</v>
      </c>
      <c r="F20" s="6" t="n">
        <f aca="false">260 + 0.8*POWER(E20,0.67) + 1.6*POWER(($A$4-E20), 0.67)</f>
        <v>297.666268974988</v>
      </c>
      <c r="G20" s="6" t="n">
        <v>10</v>
      </c>
    </row>
    <row r="21" customFormat="false" ht="12.8" hidden="false" customHeight="false" outlineLevel="0" collapsed="false">
      <c r="A21" s="6" t="n">
        <f aca="false">$A$7*G21</f>
        <v>41.2335</v>
      </c>
      <c r="B21" s="6" t="n">
        <f aca="false">260 + 0.8*POWER(A21,0.67) + 1.6*POWER(($A$2-A21), 0.67)</f>
        <v>286.569700430237</v>
      </c>
      <c r="C21" s="6" t="n">
        <f aca="false">$C$7*G21</f>
        <v>54.1145</v>
      </c>
      <c r="D21" s="6" t="n">
        <f aca="false">260 + 0.8*POWER(C21,0.67) + 1.6*POWER(($A$3-C21), 0.67)</f>
        <v>291.877860745956</v>
      </c>
      <c r="E21" s="6" t="n">
        <f aca="false">$E$7*G21</f>
        <v>67.001</v>
      </c>
      <c r="F21" s="6" t="n">
        <f aca="false">260 + 0.8*POWER(E21,0.67) + 1.6*POWER(($A$4-E21), 0.67)</f>
        <v>296.782689774271</v>
      </c>
      <c r="G21" s="6" t="n">
        <v>11</v>
      </c>
    </row>
    <row r="22" customFormat="false" ht="12.8" hidden="false" customHeight="false" outlineLevel="0" collapsed="false">
      <c r="A22" s="6" t="n">
        <f aca="false">$A$7*G22</f>
        <v>44.982</v>
      </c>
      <c r="B22" s="6" t="n">
        <f aca="false">260 + 0.8*POWER(A22,0.67) + 1.6*POWER(($A$2-A22), 0.67)</f>
        <v>285.867465751499</v>
      </c>
      <c r="C22" s="6" t="n">
        <f aca="false">$C$7*G22</f>
        <v>59.034</v>
      </c>
      <c r="D22" s="6" t="n">
        <f aca="false">260 + 0.8*POWER(C22,0.67) + 1.6*POWER(($A$3-C22), 0.67)</f>
        <v>291.035331890256</v>
      </c>
      <c r="E22" s="6" t="n">
        <f aca="false">$E$7*G22</f>
        <v>73.092</v>
      </c>
      <c r="F22" s="6" t="n">
        <f aca="false">260 + 0.8*POWER(E22,0.67) + 1.6*POWER(($A$4-E22), 0.67)</f>
        <v>295.810526749529</v>
      </c>
      <c r="G22" s="6" t="n">
        <v>12</v>
      </c>
    </row>
    <row r="23" customFormat="false" ht="12.8" hidden="false" customHeight="false" outlineLevel="0" collapsed="false">
      <c r="A23" s="6" t="n">
        <f aca="false">$A$7*G23</f>
        <v>48.7305</v>
      </c>
      <c r="B23" s="6" t="n">
        <f aca="false">260 + 0.8*POWER(A23,0.67) + 1.6*POWER(($A$2-A23), 0.67)</f>
        <v>285.095287455219</v>
      </c>
      <c r="C23" s="6" t="n">
        <f aca="false">$C$7*G23</f>
        <v>63.9535</v>
      </c>
      <c r="D23" s="6" t="n">
        <f aca="false">260 + 0.8*POWER(C23,0.67) + 1.6*POWER(($A$3-C23), 0.67)</f>
        <v>290.108885908507</v>
      </c>
      <c r="E23" s="6" t="n">
        <f aca="false">$E$7*G23</f>
        <v>79.183</v>
      </c>
      <c r="F23" s="6" t="n">
        <f aca="false">260 + 0.8*POWER(E23,0.67) + 1.6*POWER(($A$4-E23), 0.67)</f>
        <v>294.741534842862</v>
      </c>
      <c r="G23" s="6" t="n">
        <v>13</v>
      </c>
    </row>
    <row r="24" customFormat="false" ht="12.8" hidden="false" customHeight="false" outlineLevel="0" collapsed="false">
      <c r="A24" s="6" t="n">
        <f aca="false">$A$7*G24</f>
        <v>52.479</v>
      </c>
      <c r="B24" s="6" t="n">
        <f aca="false">260 + 0.8*POWER(A24,0.67) + 1.6*POWER(($A$2-A24), 0.67)</f>
        <v>284.244150432152</v>
      </c>
      <c r="C24" s="6" t="n">
        <f aca="false">$C$7*G24</f>
        <v>68.873</v>
      </c>
      <c r="D24" s="6" t="n">
        <f aca="false">260 + 0.8*POWER(C24,0.67) + 1.6*POWER(($A$3-C24), 0.67)</f>
        <v>289.087706630693</v>
      </c>
      <c r="E24" s="6" t="n">
        <f aca="false">$E$7*G24</f>
        <v>85.274</v>
      </c>
      <c r="F24" s="6" t="n">
        <f aca="false">260 + 0.8*POWER(E24,0.67) + 1.6*POWER(($A$4-E24), 0.67)</f>
        <v>293.563233673938</v>
      </c>
      <c r="G24" s="6" t="n">
        <v>14</v>
      </c>
    </row>
    <row r="25" customFormat="false" ht="12.8" hidden="false" customHeight="false" outlineLevel="0" collapsed="false">
      <c r="A25" s="6" t="n">
        <f aca="false">$A$7*G25</f>
        <v>56.2275</v>
      </c>
      <c r="B25" s="6" t="n">
        <f aca="false">260 + 0.8*POWER(A25,0.67) + 1.6*POWER(($A$2-A25), 0.67)</f>
        <v>283.300489702267</v>
      </c>
      <c r="C25" s="6" t="n">
        <f aca="false">$C$7*G25</f>
        <v>73.7925</v>
      </c>
      <c r="D25" s="6" t="n">
        <f aca="false">260 + 0.8*POWER(C25,0.67) + 1.6*POWER(($A$3-C25), 0.67)</f>
        <v>287.955519031602</v>
      </c>
      <c r="E25" s="6" t="n">
        <f aca="false">$E$7*G25</f>
        <v>91.365</v>
      </c>
      <c r="F25" s="6" t="n">
        <f aca="false">260 + 0.8*POWER(E25,0.67) + 1.6*POWER(($A$4-E25), 0.67)</f>
        <v>292.256844090411</v>
      </c>
      <c r="G25" s="6" t="n">
        <v>15</v>
      </c>
    </row>
    <row r="26" customFormat="false" ht="12.8" hidden="false" customHeight="false" outlineLevel="0" collapsed="false">
      <c r="A26" s="6" t="n">
        <f aca="false">$A$7*G26</f>
        <v>59.976</v>
      </c>
      <c r="B26" s="6" t="n">
        <f aca="false">260 + 0.8*POWER(A26,0.67) + 1.6*POWER(($A$2-A26), 0.67)</f>
        <v>282.243235737642</v>
      </c>
      <c r="C26" s="6" t="n">
        <f aca="false">$C$7*G26</f>
        <v>78.712</v>
      </c>
      <c r="D26" s="6" t="n">
        <f aca="false">260 + 0.8*POWER(C26,0.67) + 1.6*POWER(($A$3-C26), 0.67)</f>
        <v>286.687044261029</v>
      </c>
      <c r="E26" s="6" t="n">
        <f aca="false">$E$7*G26</f>
        <v>97.456</v>
      </c>
      <c r="F26" s="6" t="n">
        <f aca="false">260 + 0.8*POWER(E26,0.67) + 1.6*POWER(($A$4-E26), 0.67)</f>
        <v>290.793197757795</v>
      </c>
      <c r="G26" s="6" t="n">
        <v>16</v>
      </c>
    </row>
    <row r="27" customFormat="false" ht="12.8" hidden="false" customHeight="false" outlineLevel="0" collapsed="false">
      <c r="A27" s="6" t="n">
        <f aca="false">$A$7*G27</f>
        <v>63.7245</v>
      </c>
      <c r="B27" s="6" t="n">
        <f aca="false">260 + 0.8*POWER(A27,0.67) + 1.6*POWER(($A$2-A27), 0.67)</f>
        <v>281.037320398473</v>
      </c>
      <c r="C27" s="6" t="n">
        <f aca="false">$C$7*G27</f>
        <v>83.6315</v>
      </c>
      <c r="D27" s="6" t="n">
        <f aca="false">260 + 0.8*POWER(C27,0.67) + 1.6*POWER(($A$3-C27), 0.67)</f>
        <v>285.240208179668</v>
      </c>
      <c r="E27" s="6" t="n">
        <f aca="false">$E$7*G27</f>
        <v>103.547</v>
      </c>
      <c r="F27" s="6" t="n">
        <f aca="false">260 + 0.8*POWER(E27,0.67) + 1.6*POWER(($A$4-E27), 0.67)</f>
        <v>289.12374687591</v>
      </c>
      <c r="G27" s="6" t="n">
        <v>17</v>
      </c>
    </row>
    <row r="28" customFormat="false" ht="12.8" hidden="false" customHeight="false" outlineLevel="0" collapsed="false">
      <c r="A28" s="6" t="n">
        <f aca="false">$A$7*G28</f>
        <v>67.473</v>
      </c>
      <c r="B28" s="6" t="n">
        <f aca="false">260 + 0.8*POWER(A28,0.67) + 1.6*POWER(($A$2-A28), 0.67)</f>
        <v>279.616567528434</v>
      </c>
      <c r="C28" s="6" t="n">
        <f aca="false">$C$7*G28</f>
        <v>88.551</v>
      </c>
      <c r="D28" s="6" t="n">
        <f aca="false">260 + 0.8*POWER(C28,0.67) + 1.6*POWER(($A$3-C28), 0.67)</f>
        <v>283.535613795382</v>
      </c>
      <c r="E28" s="6" t="n">
        <f aca="false">$E$7*G28</f>
        <v>109.638</v>
      </c>
      <c r="F28" s="6" t="n">
        <f aca="false">260 + 0.8*POWER(E28,0.67) + 1.6*POWER(($A$4-E28), 0.67)</f>
        <v>287.156878178923</v>
      </c>
      <c r="G28" s="6" t="n">
        <v>18</v>
      </c>
    </row>
    <row r="29" customFormat="false" ht="12.8" hidden="false" customHeight="false" outlineLevel="0" collapsed="false">
      <c r="A29" s="6" t="n">
        <f aca="false">$A$7*G29</f>
        <v>71.2215</v>
      </c>
      <c r="B29" s="6" t="n">
        <f aca="false">260 + 0.8*POWER(A29,0.67) + 1.6*POWER(($A$2-A29), 0.67)</f>
        <v>277.820431535891</v>
      </c>
      <c r="C29" s="6" t="n">
        <f aca="false">$C$7*G29</f>
        <v>93.4705</v>
      </c>
      <c r="D29" s="6" t="n">
        <f aca="false">260 + 0.8*POWER(C29,0.67) + 1.6*POWER(($A$3-C29), 0.67)</f>
        <v>281.380641322079</v>
      </c>
      <c r="E29" s="6" t="n">
        <f aca="false">$E$7*G29</f>
        <v>115.729</v>
      </c>
      <c r="F29" s="6" t="n">
        <f aca="false">260 + 0.8*POWER(E29,0.67) + 1.6*POWER(($A$4-E29), 0.67)</f>
        <v>284.670334787906</v>
      </c>
      <c r="G29" s="6" t="n">
        <v>19</v>
      </c>
    </row>
    <row r="30" customFormat="false" ht="12.8" hidden="false" customHeight="false" outlineLevel="0" collapsed="false">
      <c r="A30" s="6" t="n">
        <f aca="false">$A$7*G30</f>
        <v>74.97</v>
      </c>
      <c r="B30" s="6" t="n">
        <f aca="false">260 + 0.8*POWER(A30,0.67) + 1.6*POWER(($A$2-A30), 0.67)</f>
        <v>274.429943122175</v>
      </c>
      <c r="C30" s="6" t="n">
        <f aca="false">$C$7*G30</f>
        <v>98.39</v>
      </c>
      <c r="D30" s="6" t="n">
        <f aca="false">260 + 0.8*POWER(C30,0.67) + 1.6*POWER(($A$3-C30), 0.67)</f>
        <v>277.312792766654</v>
      </c>
      <c r="E30" s="6" t="n">
        <f aca="false">$E$7*G30</f>
        <v>121.82</v>
      </c>
      <c r="F30" s="6" t="n">
        <f aca="false">260 + 0.8*POWER(E30,0.67) + 1.6*POWER(($A$4-E30), 0.67)</f>
        <v>279.976594117686</v>
      </c>
      <c r="G30" s="6" t="n">
        <v>20</v>
      </c>
    </row>
    <row r="31" customFormat="false" ht="12.8" hidden="false" customHeight="false" outlineLevel="0" collapsed="false">
      <c r="A31" s="9"/>
      <c r="B31" s="9"/>
      <c r="C31" s="9"/>
      <c r="D31" s="9"/>
      <c r="E31" s="9"/>
      <c r="F31" s="9"/>
      <c r="G31" s="9"/>
    </row>
    <row r="32" customFormat="false" ht="12.8" hidden="false" customHeight="false" outlineLevel="0" collapsed="false">
      <c r="A32" s="9"/>
      <c r="B32" s="9"/>
      <c r="C32" s="9"/>
      <c r="D32" s="9"/>
      <c r="E32" s="9"/>
      <c r="F32" s="9"/>
      <c r="G32" s="9"/>
    </row>
    <row r="33" customFormat="false" ht="12.8" hidden="false" customHeight="false" outlineLevel="0" collapsed="false">
      <c r="A33" s="1" t="s">
        <v>0</v>
      </c>
      <c r="B33" s="2"/>
      <c r="C33" s="2"/>
      <c r="E33" s="1" t="s">
        <v>1</v>
      </c>
      <c r="G33" s="3" t="s">
        <v>12</v>
      </c>
    </row>
    <row r="34" customFormat="false" ht="12.8" hidden="false" customHeight="false" outlineLevel="0" collapsed="false">
      <c r="A34" s="4" t="n">
        <v>101.31</v>
      </c>
      <c r="B34" s="2"/>
      <c r="C34" s="2"/>
      <c r="E34" s="1" t="n">
        <v>20</v>
      </c>
      <c r="G34" s="3" t="s">
        <v>13</v>
      </c>
    </row>
    <row r="35" customFormat="false" ht="12.8" hidden="false" customHeight="false" outlineLevel="0" collapsed="false">
      <c r="A35" s="4" t="n">
        <v>120.67</v>
      </c>
      <c r="B35" s="2"/>
      <c r="C35" s="2"/>
      <c r="G35" s="3" t="s">
        <v>14</v>
      </c>
    </row>
    <row r="36" customFormat="false" ht="12.8" hidden="false" customHeight="false" outlineLevel="0" collapsed="false">
      <c r="A36" s="4" t="n">
        <v>140.03</v>
      </c>
      <c r="B36" s="2"/>
      <c r="C36" s="2"/>
    </row>
    <row r="38" customFormat="false" ht="12.8" hidden="false" customHeight="false" outlineLevel="0" collapsed="false">
      <c r="A38" s="5" t="s">
        <v>5</v>
      </c>
      <c r="B38" s="5"/>
      <c r="C38" s="5" t="s">
        <v>6</v>
      </c>
      <c r="D38" s="5"/>
      <c r="E38" s="5" t="s">
        <v>7</v>
      </c>
    </row>
    <row r="39" customFormat="false" ht="12.8" hidden="false" customHeight="false" outlineLevel="0" collapsed="false">
      <c r="A39" s="6" t="n">
        <f aca="false">A34/E34</f>
        <v>5.0655</v>
      </c>
      <c r="B39" s="6"/>
      <c r="C39" s="6" t="n">
        <f aca="false">A35/E34</f>
        <v>6.0335</v>
      </c>
      <c r="D39" s="6"/>
      <c r="E39" s="6" t="n">
        <f aca="false">A36/E34</f>
        <v>7.0015</v>
      </c>
    </row>
    <row r="40" customFormat="false" ht="12.8" hidden="false" customHeight="false" outlineLevel="0" collapsed="false">
      <c r="A40" s="7" t="s">
        <v>15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customFormat="false" ht="12.8" hidden="false" customHeight="false" outlineLevel="0" collapsed="false">
      <c r="A41" s="5" t="s">
        <v>9</v>
      </c>
      <c r="B41" s="5" t="s">
        <v>16</v>
      </c>
      <c r="C41" s="5" t="s">
        <v>17</v>
      </c>
      <c r="D41" s="5" t="s">
        <v>18</v>
      </c>
      <c r="E41" s="5" t="s">
        <v>10</v>
      </c>
      <c r="F41" s="5" t="s">
        <v>9</v>
      </c>
      <c r="G41" s="5" t="s">
        <v>16</v>
      </c>
      <c r="H41" s="5" t="s">
        <v>17</v>
      </c>
      <c r="I41" s="5" t="s">
        <v>18</v>
      </c>
      <c r="J41" s="5" t="s">
        <v>10</v>
      </c>
      <c r="K41" s="5" t="s">
        <v>9</v>
      </c>
      <c r="L41" s="5" t="s">
        <v>16</v>
      </c>
      <c r="M41" s="5" t="s">
        <v>17</v>
      </c>
      <c r="N41" s="5" t="s">
        <v>18</v>
      </c>
      <c r="O41" s="5" t="s">
        <v>10</v>
      </c>
    </row>
    <row r="42" customFormat="false" ht="12.8" hidden="false" customHeight="false" outlineLevel="0" collapsed="false">
      <c r="A42" s="10" t="n">
        <f aca="false">$A$39*G10</f>
        <v>0</v>
      </c>
      <c r="B42" s="6" t="n">
        <f aca="false">0.74*A42+0.87*($A$34-A42)</f>
        <v>88.1397</v>
      </c>
      <c r="C42" s="6" t="n">
        <f aca="false">260 + 0.8*POWER(A42, 0.67) + 1.6*POWER(($A$34-A42), 0.67)</f>
        <v>295.310757469748</v>
      </c>
      <c r="D42" s="6" t="n">
        <f aca="false">$B$12</f>
        <v>289.977933652203</v>
      </c>
      <c r="E42" s="10" t="n">
        <f aca="false">C42+D42</f>
        <v>585.288691121951</v>
      </c>
      <c r="F42" s="10" t="n">
        <f aca="false">$C$39*G10</f>
        <v>0</v>
      </c>
      <c r="G42" s="6" t="n">
        <f aca="false">0.74*F42+0.87*($A$35-F42)</f>
        <v>104.9829</v>
      </c>
      <c r="H42" s="6" t="n">
        <f aca="false">260 + 0.8*POWER(F42, 0.67) + 1.6*POWER(($A$35-F42), 0.67)</f>
        <v>299.700092822674</v>
      </c>
      <c r="I42" s="6" t="n">
        <f aca="false">294.47</f>
        <v>294.47</v>
      </c>
      <c r="J42" s="10" t="n">
        <f aca="false">H42+I42</f>
        <v>594.170092822674</v>
      </c>
      <c r="K42" s="10" t="n">
        <f aca="false">$E$39*G10</f>
        <v>0</v>
      </c>
      <c r="L42" s="6" t="n">
        <f aca="false">0.74*K42+0.87*($A$36-K42)</f>
        <v>121.8261</v>
      </c>
      <c r="M42" s="6" t="n">
        <f aca="false">260 + 0.8*POWER(K42,0.67) + 1.6 * POWER(($A$36-K42),0.67)</f>
        <v>303.861967842884</v>
      </c>
      <c r="N42" s="6" t="n">
        <f aca="false">=$F$12</f>
        <v>301.50099608755</v>
      </c>
      <c r="O42" s="10" t="n">
        <f aca="false">M42+N42</f>
        <v>605.362963930434</v>
      </c>
    </row>
    <row r="43" customFormat="false" ht="12.8" hidden="false" customHeight="false" outlineLevel="0" collapsed="false">
      <c r="A43" s="10" t="n">
        <f aca="false">$A$39*G11</f>
        <v>5.0655</v>
      </c>
      <c r="B43" s="6" t="n">
        <f aca="false">0.74*A43+0.87*($A$34-A43)</f>
        <v>87.481185</v>
      </c>
      <c r="C43" s="6" t="n">
        <f aca="false">260 + 0.8*POWER(A43, 0.67) + 1.6*POWER(($A$34-A43), 0.67)</f>
        <v>296.490259919466</v>
      </c>
      <c r="D43" s="6" t="n">
        <f aca="false">$B$12</f>
        <v>289.977933652203</v>
      </c>
      <c r="E43" s="10" t="n">
        <f aca="false">C43+D43</f>
        <v>586.468193571669</v>
      </c>
      <c r="F43" s="10" t="n">
        <f aca="false">$C$39*G11</f>
        <v>6.0335</v>
      </c>
      <c r="G43" s="6" t="n">
        <f aca="false">0.74*F43+0.87*($A$35-F43)</f>
        <v>104.198545</v>
      </c>
      <c r="H43" s="6" t="n">
        <f aca="false">260 + 0.8*POWER(F43, 0.67) + 1.6*POWER(($A$35-F43), 0.67)</f>
        <v>301.026214381479</v>
      </c>
      <c r="I43" s="6" t="n">
        <f aca="false">294.47</f>
        <v>294.47</v>
      </c>
      <c r="J43" s="10" t="n">
        <f aca="false">H43+I43</f>
        <v>595.496214381479</v>
      </c>
      <c r="K43" s="10" t="n">
        <f aca="false">$E$39*G11</f>
        <v>7.0015</v>
      </c>
      <c r="L43" s="6" t="n">
        <f aca="false">0.74*K43+0.87*($A$36-K43)</f>
        <v>120.915905</v>
      </c>
      <c r="M43" s="6" t="n">
        <f aca="false">260 + 0.8*POWER(K43,0.67) + 1.6 * POWER(($A$36-K43),0.67)</f>
        <v>305.32711054237</v>
      </c>
      <c r="N43" s="6" t="n">
        <f aca="false">=$F$12</f>
        <v>301.50099608755</v>
      </c>
      <c r="O43" s="10" t="n">
        <f aca="false">M43+N43</f>
        <v>606.82810662992</v>
      </c>
    </row>
    <row r="44" customFormat="false" ht="12.8" hidden="false" customHeight="false" outlineLevel="0" collapsed="false">
      <c r="A44" s="8" t="n">
        <f aca="false">$A$39*G12</f>
        <v>10.131</v>
      </c>
      <c r="B44" s="8" t="n">
        <f aca="false">0.74*A44+0.87*($A$34-A44)</f>
        <v>86.82267</v>
      </c>
      <c r="C44" s="8" t="n">
        <f aca="false">260 + 0.8*POWER(A44, 0.67) + 1.6*POWER(($A$34-A44), 0.67)</f>
        <v>296.678715074435</v>
      </c>
      <c r="D44" s="8" t="n">
        <f aca="false">$B$12</f>
        <v>289.977933652203</v>
      </c>
      <c r="E44" s="8" t="n">
        <f aca="false">C44+D44</f>
        <v>586.656648726638</v>
      </c>
      <c r="F44" s="8" t="n">
        <f aca="false">$C$39*G12</f>
        <v>12.067</v>
      </c>
      <c r="G44" s="8" t="n">
        <f aca="false">0.74*F44+0.87*($A$35-F44)</f>
        <v>103.41419</v>
      </c>
      <c r="H44" s="8" t="n">
        <f aca="false">260 + 0.8*POWER(F44, 0.67) + 1.6*POWER(($A$35-F44), 0.67)</f>
        <v>301.23809562338</v>
      </c>
      <c r="I44" s="8" t="n">
        <f aca="false">294.47</f>
        <v>294.47</v>
      </c>
      <c r="J44" s="8" t="n">
        <f aca="false">H44+I44</f>
        <v>595.70809562338</v>
      </c>
      <c r="K44" s="8" t="n">
        <f aca="false">$E$39*G12</f>
        <v>14.003</v>
      </c>
      <c r="L44" s="8" t="n">
        <f aca="false">0.74*K44+0.87*($A$36-K44)</f>
        <v>120.00571</v>
      </c>
      <c r="M44" s="8" t="n">
        <f aca="false">260 + 0.8*POWER(K44,0.67) + 1.6 * POWER(($A$36-K44),0.67)</f>
        <v>305.561203904828</v>
      </c>
      <c r="N44" s="8" t="n">
        <f aca="false">=$F$12</f>
        <v>301.50099608755</v>
      </c>
      <c r="O44" s="8" t="n">
        <f aca="false">M44+N44</f>
        <v>607.062199992378</v>
      </c>
    </row>
    <row r="45" customFormat="false" ht="12.8" hidden="false" customHeight="false" outlineLevel="0" collapsed="false">
      <c r="A45" s="10" t="n">
        <f aca="false">$A$39*G13</f>
        <v>15.1965</v>
      </c>
      <c r="B45" s="6" t="n">
        <f aca="false">0.74*A45+0.87*($A$34-A45)</f>
        <v>86.164155</v>
      </c>
      <c r="C45" s="6" t="n">
        <f aca="false">260 + 0.8*POWER(A45, 0.67) + 1.6*POWER(($A$34-A45), 0.67)</f>
        <v>296.620671214282</v>
      </c>
      <c r="D45" s="6" t="n">
        <f aca="false">$B$12</f>
        <v>289.977933652203</v>
      </c>
      <c r="E45" s="10" t="n">
        <f aca="false">C45+D45</f>
        <v>586.598604866485</v>
      </c>
      <c r="F45" s="10" t="n">
        <f aca="false">$C$39*G13</f>
        <v>18.1005</v>
      </c>
      <c r="G45" s="6" t="n">
        <f aca="false">0.74*F45+0.87*($A$35-F45)</f>
        <v>102.629835</v>
      </c>
      <c r="H45" s="6" t="n">
        <f aca="false">260 + 0.8*POWER(F45, 0.67) + 1.6*POWER(($A$35-F45), 0.67)</f>
        <v>301.172836569172</v>
      </c>
      <c r="I45" s="6" t="n">
        <f aca="false">294.47</f>
        <v>294.47</v>
      </c>
      <c r="J45" s="10" t="n">
        <f aca="false">H45+I45</f>
        <v>595.642836569172</v>
      </c>
      <c r="K45" s="10" t="n">
        <f aca="false">$E$39*G13</f>
        <v>21.0045</v>
      </c>
      <c r="L45" s="6" t="n">
        <f aca="false">0.74*K45+0.87*($A$36-K45)</f>
        <v>119.095515</v>
      </c>
      <c r="M45" s="6" t="n">
        <f aca="false">260 + 0.8*POWER(K45,0.67) + 1.6 * POWER(($A$36-K45),0.67)</f>
        <v>305.489103556098</v>
      </c>
      <c r="N45" s="6" t="n">
        <f aca="false">=$F$12</f>
        <v>301.50099608755</v>
      </c>
      <c r="O45" s="10" t="n">
        <f aca="false">M45+N45</f>
        <v>606.990099643648</v>
      </c>
    </row>
    <row r="46" customFormat="false" ht="12.8" hidden="false" customHeight="false" outlineLevel="0" collapsed="false">
      <c r="A46" s="10" t="n">
        <f aca="false">$A$39*G14</f>
        <v>20.262</v>
      </c>
      <c r="B46" s="6" t="n">
        <f aca="false">0.74*A46+0.87*($A$34-A46)</f>
        <v>85.50564</v>
      </c>
      <c r="C46" s="6" t="n">
        <f aca="false">260 + 0.8*POWER(A46, 0.67) + 1.6*POWER(($A$34-A46), 0.67)</f>
        <v>296.413011049582</v>
      </c>
      <c r="D46" s="6" t="n">
        <f aca="false">$B$12</f>
        <v>289.977933652203</v>
      </c>
      <c r="E46" s="10" t="n">
        <f aca="false">C46+D46</f>
        <v>586.390944701785</v>
      </c>
      <c r="F46" s="10" t="n">
        <f aca="false">$C$39*G14</f>
        <v>24.134</v>
      </c>
      <c r="G46" s="11" t="n">
        <f aca="false">0.74*F46+0.87*($A$35-F46)</f>
        <v>101.84548</v>
      </c>
      <c r="H46" s="6" t="n">
        <f aca="false">260 + 0.8*POWER(F46, 0.67) + 1.6*POWER(($A$35-F46), 0.67)</f>
        <v>300.939363021593</v>
      </c>
      <c r="I46" s="11" t="n">
        <f aca="false">294.47</f>
        <v>294.47</v>
      </c>
      <c r="J46" s="10" t="n">
        <f aca="false">H46+I46</f>
        <v>595.409363021593</v>
      </c>
      <c r="K46" s="10" t="n">
        <f aca="false">$E$39*G14</f>
        <v>28.006</v>
      </c>
      <c r="L46" s="6" t="n">
        <f aca="false">0.74*K46+0.87*($A$36-K46)</f>
        <v>118.18532</v>
      </c>
      <c r="M46" s="6" t="n">
        <f aca="false">260 + 0.8*POWER(K46,0.67) + 1.6 * POWER(($A$36-K46),0.67)</f>
        <v>305.231154304397</v>
      </c>
      <c r="N46" s="6" t="n">
        <f aca="false">=$F$12</f>
        <v>301.50099608755</v>
      </c>
      <c r="O46" s="10" t="n">
        <f aca="false">M46+N46</f>
        <v>606.732150391947</v>
      </c>
    </row>
    <row r="47" customFormat="false" ht="12.8" hidden="false" customHeight="false" outlineLevel="0" collapsed="false">
      <c r="A47" s="10" t="n">
        <f aca="false">$A$39*G15</f>
        <v>25.3275</v>
      </c>
      <c r="B47" s="6" t="n">
        <f aca="false">0.74*A47+0.87*($A$34-A47)</f>
        <v>84.847125</v>
      </c>
      <c r="C47" s="6" t="n">
        <f aca="false">260 + 0.8*POWER(A47, 0.67) + 1.6*POWER(($A$34-A47), 0.67)</f>
        <v>296.094689191054</v>
      </c>
      <c r="D47" s="6" t="n">
        <f aca="false">$B$12</f>
        <v>289.977933652203</v>
      </c>
      <c r="E47" s="10" t="n">
        <f aca="false">C47+D47</f>
        <v>586.072622843257</v>
      </c>
      <c r="F47" s="10" t="n">
        <f aca="false">$C$39*G15</f>
        <v>30.1675</v>
      </c>
      <c r="G47" s="6" t="n">
        <f aca="false">0.74*F47+0.87*($A$35-F47)</f>
        <v>101.061125</v>
      </c>
      <c r="H47" s="6" t="n">
        <f aca="false">260 + 0.8*POWER(F47, 0.67) + 1.6*POWER(($A$35-F47), 0.67)</f>
        <v>300.581471879159</v>
      </c>
      <c r="I47" s="6" t="n">
        <f aca="false">294.47</f>
        <v>294.47</v>
      </c>
      <c r="J47" s="10" t="n">
        <f aca="false">H47+I47</f>
        <v>595.051471879159</v>
      </c>
      <c r="K47" s="10" t="n">
        <f aca="false">$E$39*G15</f>
        <v>35.0075</v>
      </c>
      <c r="L47" s="6" t="n">
        <f aca="false">0.74*K47+0.87*($A$36-K47)</f>
        <v>117.275125</v>
      </c>
      <c r="M47" s="6" t="n">
        <f aca="false">260 + 0.8*POWER(K47,0.67) + 1.6 * POWER(($A$36-K47),0.67)</f>
        <v>304.835744403196</v>
      </c>
      <c r="N47" s="6" t="n">
        <f aca="false">=$F$12</f>
        <v>301.50099608755</v>
      </c>
      <c r="O47" s="10" t="n">
        <f aca="false">M47+N47</f>
        <v>606.336740490746</v>
      </c>
    </row>
    <row r="48" customFormat="false" ht="12.8" hidden="false" customHeight="false" outlineLevel="0" collapsed="false">
      <c r="A48" s="10" t="n">
        <f aca="false">$A$39*G16</f>
        <v>30.393</v>
      </c>
      <c r="B48" s="6" t="n">
        <f aca="false">0.74*A48+0.87*($A$34-A48)</f>
        <v>84.18861</v>
      </c>
      <c r="C48" s="6" t="n">
        <f aca="false">260 + 0.8*POWER(A48, 0.67) + 1.6*POWER(($A$34-A48), 0.67)</f>
        <v>295.68538886295</v>
      </c>
      <c r="D48" s="6" t="n">
        <f aca="false">$B$12</f>
        <v>289.977933652203</v>
      </c>
      <c r="E48" s="10" t="n">
        <f aca="false">C48+D48</f>
        <v>585.663322515153</v>
      </c>
      <c r="F48" s="10" t="n">
        <f aca="false">$C$39*G16</f>
        <v>36.201</v>
      </c>
      <c r="G48" s="6" t="n">
        <f aca="false">0.74*F48+0.87*($A$35-F48)</f>
        <v>100.27677</v>
      </c>
      <c r="H48" s="6" t="n">
        <f aca="false">260 + 0.8*POWER(F48, 0.67) + 1.6*POWER(($A$35-F48), 0.67)</f>
        <v>300.121293106954</v>
      </c>
      <c r="I48" s="6" t="n">
        <f aca="false">294.47</f>
        <v>294.47</v>
      </c>
      <c r="J48" s="10" t="n">
        <f aca="false">H48+I48</f>
        <v>594.591293106954</v>
      </c>
      <c r="K48" s="10" t="n">
        <f aca="false">$E$39*G16</f>
        <v>42.009</v>
      </c>
      <c r="L48" s="6" t="n">
        <f aca="false">0.74*K48+0.87*($A$36-K48)</f>
        <v>116.36493</v>
      </c>
      <c r="M48" s="6" t="n">
        <f aca="false">260 + 0.8*POWER(K48,0.67) + 1.6 * POWER(($A$36-K48),0.67)</f>
        <v>304.327323765526</v>
      </c>
      <c r="N48" s="6" t="n">
        <f aca="false">=$F$12</f>
        <v>301.50099608755</v>
      </c>
      <c r="O48" s="10" t="n">
        <f aca="false">M48+N48</f>
        <v>605.828319853076</v>
      </c>
    </row>
    <row r="49" customFormat="false" ht="12.8" hidden="false" customHeight="false" outlineLevel="0" collapsed="false">
      <c r="A49" s="10" t="n">
        <f aca="false">$A$39*G17</f>
        <v>35.4585</v>
      </c>
      <c r="B49" s="6" t="n">
        <f aca="false">0.74*A49+0.87*($A$34-A49)</f>
        <v>83.530095</v>
      </c>
      <c r="C49" s="6" t="n">
        <f aca="false">260 + 0.8*POWER(A49, 0.67) + 1.6*POWER(($A$34-A49), 0.67)</f>
        <v>295.195930688531</v>
      </c>
      <c r="D49" s="6" t="n">
        <f aca="false">$B$12</f>
        <v>289.977933652203</v>
      </c>
      <c r="E49" s="10" t="n">
        <f aca="false">C49+D49</f>
        <v>585.173864340733</v>
      </c>
      <c r="F49" s="10" t="n">
        <f aca="false">$C$39*G17</f>
        <v>42.2345</v>
      </c>
      <c r="G49" s="6" t="n">
        <f aca="false">0.74*F49+0.87*($A$35-F49)</f>
        <v>99.492415</v>
      </c>
      <c r="H49" s="6" t="n">
        <f aca="false">260 + 0.8*POWER(F49, 0.67) + 1.6*POWER(($A$35-F49), 0.67)</f>
        <v>299.570992395509</v>
      </c>
      <c r="I49" s="6" t="n">
        <f aca="false">294.47</f>
        <v>294.47</v>
      </c>
      <c r="J49" s="10" t="n">
        <f aca="false">H49+I49</f>
        <v>594.040992395509</v>
      </c>
      <c r="K49" s="10" t="n">
        <f aca="false">$E$39*G17</f>
        <v>49.0105</v>
      </c>
      <c r="L49" s="6" t="n">
        <f aca="false">0.74*K49+0.87*($A$36-K49)</f>
        <v>115.454735</v>
      </c>
      <c r="M49" s="6" t="n">
        <f aca="false">260 + 0.8*POWER(K49,0.67) + 1.6 * POWER(($A$36-K49),0.67)</f>
        <v>303.719333446281</v>
      </c>
      <c r="N49" s="6" t="n">
        <f aca="false">=$F$12</f>
        <v>301.50099608755</v>
      </c>
      <c r="O49" s="10" t="n">
        <f aca="false">M49+N49</f>
        <v>605.220329533831</v>
      </c>
    </row>
    <row r="50" customFormat="false" ht="12.8" hidden="false" customHeight="false" outlineLevel="0" collapsed="false">
      <c r="A50" s="10" t="n">
        <f aca="false">$A$39*G18</f>
        <v>40.524</v>
      </c>
      <c r="B50" s="6" t="n">
        <f aca="false">0.74*A50+0.87*($A$34-A50)</f>
        <v>82.87158</v>
      </c>
      <c r="C50" s="6" t="n">
        <f aca="false">260 + 0.8*POWER(A50, 0.67) + 1.6*POWER(($A$34-A50), 0.67)</f>
        <v>294.632167738657</v>
      </c>
      <c r="D50" s="6" t="n">
        <f aca="false">$B$12</f>
        <v>289.977933652203</v>
      </c>
      <c r="E50" s="10" t="n">
        <f aca="false">C50+D50</f>
        <v>584.61010139086</v>
      </c>
      <c r="F50" s="10" t="n">
        <f aca="false">$C$39*G18</f>
        <v>48.268</v>
      </c>
      <c r="G50" s="6" t="n">
        <f aca="false">0.74*F50+0.87*($A$35-F50)</f>
        <v>98.70806</v>
      </c>
      <c r="H50" s="6" t="n">
        <f aca="false">260 + 0.8*POWER(F50, 0.67) + 1.6*POWER(($A$35-F50), 0.67)</f>
        <v>298.937150386905</v>
      </c>
      <c r="I50" s="6" t="n">
        <f aca="false">294.47</f>
        <v>294.47</v>
      </c>
      <c r="J50" s="10" t="n">
        <f aca="false">H50+I50</f>
        <v>593.407150386905</v>
      </c>
      <c r="K50" s="10" t="n">
        <f aca="false">$E$39*G18</f>
        <v>56.012</v>
      </c>
      <c r="L50" s="6" t="n">
        <f aca="false">0.74*K50+0.87*($A$36-K50)</f>
        <v>114.54454</v>
      </c>
      <c r="M50" s="6" t="n">
        <f aca="false">260 + 0.8*POWER(K50,0.67) + 1.6 * POWER(($A$36-K50),0.67)</f>
        <v>303.019043955195</v>
      </c>
      <c r="N50" s="6" t="n">
        <f aca="false">=$F$12</f>
        <v>301.50099608755</v>
      </c>
      <c r="O50" s="10" t="n">
        <f aca="false">M50+N50</f>
        <v>604.520040042745</v>
      </c>
    </row>
    <row r="51" customFormat="false" ht="12.8" hidden="false" customHeight="false" outlineLevel="0" collapsed="false">
      <c r="A51" s="10" t="n">
        <f aca="false">$A$39*G19</f>
        <v>45.5895</v>
      </c>
      <c r="B51" s="6" t="n">
        <f aca="false">0.74*A51+0.87*($A$34-A51)</f>
        <v>82.213065</v>
      </c>
      <c r="C51" s="6" t="n">
        <f aca="false">260 + 0.8*POWER(A51, 0.67) + 1.6*POWER(($A$34-A51), 0.67)</f>
        <v>293.996686734718</v>
      </c>
      <c r="D51" s="6" t="n">
        <f aca="false">$B$12</f>
        <v>289.977933652203</v>
      </c>
      <c r="E51" s="10" t="n">
        <f aca="false">C51+D51</f>
        <v>583.974620386921</v>
      </c>
      <c r="F51" s="10" t="n">
        <f aca="false">$C$39*G19</f>
        <v>54.3015</v>
      </c>
      <c r="G51" s="6" t="n">
        <f aca="false">0.74*F51+0.87*($A$35-F51)</f>
        <v>97.923705</v>
      </c>
      <c r="H51" s="6" t="n">
        <f aca="false">260 + 0.8*POWER(F51, 0.67) + 1.6*POWER(($A$35-F51), 0.67)</f>
        <v>298.22267534725</v>
      </c>
      <c r="I51" s="6" t="n">
        <f aca="false">288.81</f>
        <v>288.81</v>
      </c>
      <c r="J51" s="10" t="n">
        <f aca="false">H51+I51</f>
        <v>587.03267534725</v>
      </c>
      <c r="K51" s="10" t="n">
        <f aca="false">$E$39*G19</f>
        <v>63.0135</v>
      </c>
      <c r="L51" s="6" t="n">
        <f aca="false">0.74*K51+0.87*($A$36-K51)</f>
        <v>113.634345</v>
      </c>
      <c r="M51" s="6" t="n">
        <f aca="false">260 + 0.8*POWER(K51,0.67) + 1.6 * POWER(($A$36-K51),0.67)</f>
        <v>302.229668440285</v>
      </c>
      <c r="N51" s="6" t="n">
        <f aca="false">=$F$12</f>
        <v>301.50099608755</v>
      </c>
      <c r="O51" s="10" t="n">
        <f aca="false">M51+N51</f>
        <v>603.730664527835</v>
      </c>
    </row>
    <row r="52" customFormat="false" ht="12.8" hidden="false" customHeight="false" outlineLevel="0" collapsed="false">
      <c r="A52" s="10" t="n">
        <f aca="false">$A$39*G20</f>
        <v>50.655</v>
      </c>
      <c r="B52" s="6" t="n">
        <f aca="false">0.74*A52+0.87*($A$34-A52)</f>
        <v>81.55455</v>
      </c>
      <c r="C52" s="6" t="n">
        <f aca="false">260 + 0.8*POWER(A52, 0.67) + 1.6*POWER(($A$34-A52), 0.67)</f>
        <v>293.289570802978</v>
      </c>
      <c r="D52" s="6" t="n">
        <f aca="false">$B$12</f>
        <v>289.977933652203</v>
      </c>
      <c r="E52" s="10" t="n">
        <f aca="false">C52+D52</f>
        <v>583.26750445518</v>
      </c>
      <c r="F52" s="10" t="n">
        <f aca="false">$C$39*G20</f>
        <v>60.335</v>
      </c>
      <c r="G52" s="6" t="n">
        <f aca="false">0.74*F52+0.87*($A$35-F52)</f>
        <v>97.13935</v>
      </c>
      <c r="H52" s="6" t="n">
        <f aca="false">260 + 0.8*POWER(F52, 0.67) + 1.6*POWER(($A$35-F52), 0.67)</f>
        <v>297.427660735894</v>
      </c>
      <c r="I52" s="6" t="n">
        <f aca="false">288.81</f>
        <v>288.81</v>
      </c>
      <c r="J52" s="10" t="n">
        <f aca="false">H52+I52</f>
        <v>586.237660735894</v>
      </c>
      <c r="K52" s="10" t="n">
        <f aca="false">$E$39*G20</f>
        <v>70.015</v>
      </c>
      <c r="L52" s="6" t="n">
        <f aca="false">0.74*K52+0.87*($A$36-K52)</f>
        <v>112.72415</v>
      </c>
      <c r="M52" s="6" t="n">
        <f aca="false">260 + 0.8*POWER(K52,0.67) + 1.6 * POWER(($A$36-K52),0.67)</f>
        <v>301.351310158513</v>
      </c>
      <c r="N52" s="6" t="n">
        <f aca="false">=$F$12</f>
        <v>301.50099608755</v>
      </c>
      <c r="O52" s="10" t="n">
        <f aca="false">M52+N52</f>
        <v>602.852306246063</v>
      </c>
    </row>
    <row r="53" customFormat="false" ht="12.8" hidden="false" customHeight="false" outlineLevel="0" collapsed="false">
      <c r="A53" s="10" t="n">
        <f aca="false">$A$39*G21</f>
        <v>55.7205</v>
      </c>
      <c r="B53" s="6" t="n">
        <f aca="false">0.74*A53+0.87*($A$34-A53)</f>
        <v>80.896035</v>
      </c>
      <c r="C53" s="6" t="n">
        <f aca="false">260 + 0.8*POWER(A53, 0.67) + 1.6*POWER(($A$34-A53), 0.67)</f>
        <v>292.50866063686</v>
      </c>
      <c r="D53" s="6" t="n">
        <f aca="false">$B$12</f>
        <v>289.977933652203</v>
      </c>
      <c r="E53" s="10" t="n">
        <f aca="false">C53+D53</f>
        <v>582.486594289063</v>
      </c>
      <c r="F53" s="10" t="n">
        <f aca="false">$C$39*G21</f>
        <v>66.3685</v>
      </c>
      <c r="G53" s="6" t="n">
        <f aca="false">0.74*F53+0.87*($A$35-F53)</f>
        <v>96.354995</v>
      </c>
      <c r="H53" s="6" t="n">
        <f aca="false">260 + 0.8*POWER(F53, 0.67) + 1.6*POWER(($A$35-F53), 0.67)</f>
        <v>296.549678831722</v>
      </c>
      <c r="I53" s="6" t="n">
        <f aca="false">288.81</f>
        <v>288.81</v>
      </c>
      <c r="J53" s="10" t="n">
        <f aca="false">H53+I53</f>
        <v>585.359678831722</v>
      </c>
      <c r="K53" s="10" t="n">
        <f aca="false">$E$39*G21</f>
        <v>77.0165</v>
      </c>
      <c r="L53" s="6" t="n">
        <f aca="false">0.74*K53+0.87*($A$36-K53)</f>
        <v>111.813955</v>
      </c>
      <c r="M53" s="6" t="n">
        <f aca="false">260 + 0.8*POWER(K53,0.67) + 1.6 * POWER(($A$36-K53),0.67)</f>
        <v>300.381286883771</v>
      </c>
      <c r="N53" s="6" t="n">
        <f aca="false">=$F$12</f>
        <v>301.50099608755</v>
      </c>
      <c r="O53" s="10" t="n">
        <f aca="false">M53+N53</f>
        <v>601.882282971321</v>
      </c>
    </row>
    <row r="54" customFormat="false" ht="12.8" hidden="false" customHeight="false" outlineLevel="0" collapsed="false">
      <c r="A54" s="10" t="n">
        <f aca="false">$A$39*G22</f>
        <v>60.786</v>
      </c>
      <c r="B54" s="6" t="n">
        <f aca="false">0.74*A54+0.87*($A$34-A54)</f>
        <v>80.23752</v>
      </c>
      <c r="C54" s="6" t="n">
        <f aca="false">260 + 0.8*POWER(A54, 0.67) + 1.6*POWER(($A$34-A54), 0.67)</f>
        <v>291.649459799482</v>
      </c>
      <c r="D54" s="6" t="n">
        <f aca="false">$B$12</f>
        <v>289.977933652203</v>
      </c>
      <c r="E54" s="10" t="n">
        <f aca="false">C54+D54</f>
        <v>581.627393451685</v>
      </c>
      <c r="F54" s="10" t="n">
        <f aca="false">$C$39*G22</f>
        <v>72.402</v>
      </c>
      <c r="G54" s="6" t="n">
        <f aca="false">0.74*F54+0.87*($A$35-F54)</f>
        <v>95.57064</v>
      </c>
      <c r="H54" s="6" t="n">
        <f aca="false">260 + 0.8*POWER(F54, 0.67) + 1.6*POWER(($A$35-F54), 0.67)</f>
        <v>295.583674264235</v>
      </c>
      <c r="I54" s="6" t="n">
        <f aca="false">288.81</f>
        <v>288.81</v>
      </c>
      <c r="J54" s="10" t="n">
        <f aca="false">H54+I54</f>
        <v>584.393674264235</v>
      </c>
      <c r="K54" s="10" t="n">
        <f aca="false">$E$39*G22</f>
        <v>84.018</v>
      </c>
      <c r="L54" s="6" t="n">
        <f aca="false">0.74*K54+0.87*($A$36-K54)</f>
        <v>110.90376</v>
      </c>
      <c r="M54" s="6" t="n">
        <f aca="false">260 + 0.8*POWER(K54,0.67) + 1.6 * POWER(($A$36-K54),0.67)</f>
        <v>299.314013276516</v>
      </c>
      <c r="N54" s="6" t="n">
        <f aca="false">=$F$12</f>
        <v>301.50099608755</v>
      </c>
      <c r="O54" s="10" t="n">
        <f aca="false">M54+N54</f>
        <v>600.815009364066</v>
      </c>
    </row>
    <row r="55" customFormat="false" ht="12.8" hidden="false" customHeight="false" outlineLevel="0" collapsed="false">
      <c r="A55" s="10" t="n">
        <f aca="false">$A$39*G23</f>
        <v>65.8515</v>
      </c>
      <c r="B55" s="6" t="n">
        <f aca="false">0.74*A55+0.87*($A$34-A55)</f>
        <v>79.579005</v>
      </c>
      <c r="C55" s="6" t="n">
        <f aca="false">260 + 0.8*POWER(A55, 0.67) + 1.6*POWER(($A$34-A55), 0.67)</f>
        <v>290.704681281906</v>
      </c>
      <c r="D55" s="6" t="n">
        <f aca="false">$B$12</f>
        <v>289.977933652203</v>
      </c>
      <c r="E55" s="10" t="n">
        <f aca="false">C55+D55</f>
        <v>580.682614934109</v>
      </c>
      <c r="F55" s="10" t="n">
        <f aca="false">$C$39*G23</f>
        <v>78.4355</v>
      </c>
      <c r="G55" s="6" t="n">
        <f aca="false">0.74*F55+0.87*($A$35-F55)</f>
        <v>94.786285</v>
      </c>
      <c r="H55" s="6" t="n">
        <f aca="false">260 + 0.8*POWER(F55, 0.67) + 1.6*POWER(($A$35-F55), 0.67)</f>
        <v>294.521454206318</v>
      </c>
      <c r="I55" s="6" t="n">
        <f aca="false">288.81</f>
        <v>288.81</v>
      </c>
      <c r="J55" s="10" t="n">
        <f aca="false">H55+I55</f>
        <v>583.331454206318</v>
      </c>
      <c r="K55" s="10" t="n">
        <f aca="false">$E$39*G23</f>
        <v>91.0195</v>
      </c>
      <c r="L55" s="6" t="n">
        <f aca="false">0.74*K55+0.87*($A$36-K55)</f>
        <v>109.993565</v>
      </c>
      <c r="M55" s="6" t="n">
        <f aca="false">260 + 0.8*POWER(K55,0.67) + 1.6 * POWER(($A$36-K55),0.67)</f>
        <v>298.140437631982</v>
      </c>
      <c r="N55" s="6" t="n">
        <f aca="false">=$F$12</f>
        <v>301.50099608755</v>
      </c>
      <c r="O55" s="10" t="n">
        <f aca="false">M55+N55</f>
        <v>599.641433719532</v>
      </c>
    </row>
    <row r="56" customFormat="false" ht="12.8" hidden="false" customHeight="false" outlineLevel="0" collapsed="false">
      <c r="A56" s="10" t="n">
        <f aca="false">$A$39*G24</f>
        <v>70.917</v>
      </c>
      <c r="B56" s="6" t="n">
        <f aca="false">0.74*A56+0.87*($A$34-A56)</f>
        <v>78.92049</v>
      </c>
      <c r="C56" s="6" t="n">
        <f aca="false">260 + 0.8*POWER(A56, 0.67) + 1.6*POWER(($A$34-A56), 0.67)</f>
        <v>289.663294883478</v>
      </c>
      <c r="D56" s="6" t="n">
        <f aca="false">$B$12</f>
        <v>289.977933652203</v>
      </c>
      <c r="E56" s="10" t="n">
        <f aca="false">C56+D56</f>
        <v>579.641228535681</v>
      </c>
      <c r="F56" s="10" t="n">
        <f aca="false">$C$39*G24</f>
        <v>84.469</v>
      </c>
      <c r="G56" s="6" t="n">
        <f aca="false">0.74*F56+0.87*($A$35-F56)</f>
        <v>94.00193</v>
      </c>
      <c r="H56" s="6" t="n">
        <f aca="false">260 + 0.8*POWER(F56, 0.67) + 1.6*POWER(($A$35-F56), 0.67)</f>
        <v>293.350617338337</v>
      </c>
      <c r="I56" s="6" t="n">
        <f aca="false">288.81</f>
        <v>288.81</v>
      </c>
      <c r="J56" s="10" t="n">
        <f aca="false">H56+I56</f>
        <v>582.160617338337</v>
      </c>
      <c r="K56" s="10" t="n">
        <f aca="false">$E$39*G24</f>
        <v>98.021</v>
      </c>
      <c r="L56" s="6" t="n">
        <f aca="false">0.74*K56+0.87*($A$36-K56)</f>
        <v>109.08337</v>
      </c>
      <c r="M56" s="6" t="n">
        <f aca="false">260 + 0.8*POWER(K56,0.67) + 1.6 * POWER(($A$36-K56),0.67)</f>
        <v>296.846858564497</v>
      </c>
      <c r="N56" s="6" t="n">
        <f aca="false">=$F$12</f>
        <v>301.50099608755</v>
      </c>
      <c r="O56" s="10" t="n">
        <f aca="false">M56+N56</f>
        <v>598.347854652047</v>
      </c>
    </row>
    <row r="57" customFormat="false" ht="12.8" hidden="false" customHeight="false" outlineLevel="0" collapsed="false">
      <c r="A57" s="10" t="n">
        <f aca="false">$A$39*G25</f>
        <v>75.9825</v>
      </c>
      <c r="B57" s="6" t="n">
        <f aca="false">0.74*A57+0.87*($A$34-A57)</f>
        <v>78.261975</v>
      </c>
      <c r="C57" s="6" t="n">
        <f aca="false">260 + 0.8*POWER(A57, 0.67) + 1.6*POWER(($A$34-A57), 0.67)</f>
        <v>288.508703528385</v>
      </c>
      <c r="D57" s="6" t="n">
        <f aca="false">$B$12</f>
        <v>289.977933652203</v>
      </c>
      <c r="E57" s="10" t="n">
        <f aca="false">C57+D57</f>
        <v>578.486637180588</v>
      </c>
      <c r="F57" s="10" t="n">
        <f aca="false">$C$39*G25</f>
        <v>90.5025</v>
      </c>
      <c r="G57" s="6" t="n">
        <f aca="false">0.74*F57+0.87*($A$35-F57)</f>
        <v>93.217575</v>
      </c>
      <c r="H57" s="6" t="n">
        <f aca="false">260 + 0.8*POWER(F57, 0.67) + 1.6*POWER(($A$35-F57), 0.67)</f>
        <v>292.052503470101</v>
      </c>
      <c r="I57" s="6" t="n">
        <f aca="false">288.81</f>
        <v>288.81</v>
      </c>
      <c r="J57" s="10" t="n">
        <f aca="false">H57+I57</f>
        <v>580.862503470101</v>
      </c>
      <c r="K57" s="10" t="n">
        <f aca="false">$E$39*G25</f>
        <v>105.0225</v>
      </c>
      <c r="L57" s="6" t="n">
        <f aca="false">0.74*K57+0.87*($A$36-K57)</f>
        <v>108.173175</v>
      </c>
      <c r="M57" s="6" t="n">
        <f aca="false">260 + 0.8*POWER(K57,0.67) + 1.6 * POWER(($A$36-K57),0.67)</f>
        <v>295.412659682411</v>
      </c>
      <c r="N57" s="6" t="n">
        <f aca="false">=$F$12</f>
        <v>301.50099608755</v>
      </c>
      <c r="O57" s="10" t="n">
        <f aca="false">M57+N57</f>
        <v>596.913655769961</v>
      </c>
    </row>
    <row r="58" customFormat="false" ht="12.8" hidden="false" customHeight="false" outlineLevel="0" collapsed="false">
      <c r="A58" s="10" t="n">
        <f aca="false">$A$39*G26</f>
        <v>81.048</v>
      </c>
      <c r="B58" s="6" t="n">
        <f aca="false">0.74*A58+0.87*($A$34-A58)</f>
        <v>77.60346</v>
      </c>
      <c r="C58" s="6" t="n">
        <f aca="false">260 + 0.8*POWER(A58, 0.67) + 1.6*POWER(($A$34-A58), 0.67)</f>
        <v>287.215128147917</v>
      </c>
      <c r="D58" s="6" t="n">
        <f aca="false">$B$12</f>
        <v>289.977933652203</v>
      </c>
      <c r="E58" s="10" t="n">
        <f aca="false">C58+D58</f>
        <v>577.19306180012</v>
      </c>
      <c r="F58" s="10" t="n">
        <f aca="false">$C$39*G26</f>
        <v>96.536</v>
      </c>
      <c r="G58" s="6" t="n">
        <f aca="false">0.74*F58+0.87*($A$35-F58)</f>
        <v>92.43322</v>
      </c>
      <c r="H58" s="6" t="n">
        <f aca="false">260 + 0.8*POWER(F58, 0.67) + 1.6*POWER(($A$35-F58), 0.67)</f>
        <v>290.598129042656</v>
      </c>
      <c r="I58" s="6" t="n">
        <f aca="false">288.81</f>
        <v>288.81</v>
      </c>
      <c r="J58" s="10" t="n">
        <f aca="false">H58+I58</f>
        <v>579.408129042656</v>
      </c>
      <c r="K58" s="10" t="n">
        <f aca="false">$E$39*G26</f>
        <v>112.024</v>
      </c>
      <c r="L58" s="6" t="n">
        <f aca="false">0.74*K58+0.87*($A$36-K58)</f>
        <v>107.26298</v>
      </c>
      <c r="M58" s="6" t="n">
        <f aca="false">260 + 0.8*POWER(K58,0.67) + 1.6 * POWER(($A$36-K58),0.67)</f>
        <v>293.805818996848</v>
      </c>
      <c r="N58" s="6" t="n">
        <f aca="false">=$F$12</f>
        <v>301.50099608755</v>
      </c>
      <c r="O58" s="10" t="n">
        <f aca="false">M58+N58</f>
        <v>595.306815084398</v>
      </c>
    </row>
    <row r="59" customFormat="false" ht="12.8" hidden="false" customHeight="false" outlineLevel="0" collapsed="false">
      <c r="A59" s="10" t="n">
        <f aca="false">$A$39*G27</f>
        <v>86.1135</v>
      </c>
      <c r="B59" s="6" t="n">
        <f aca="false">0.74*A59+0.87*($A$34-A59)</f>
        <v>76.944945</v>
      </c>
      <c r="C59" s="6" t="n">
        <f aca="false">260 + 0.8*POWER(A59, 0.67) + 1.6*POWER(($A$34-A59), 0.67)</f>
        <v>285.739662038664</v>
      </c>
      <c r="D59" s="6" t="n">
        <f aca="false">$B$12</f>
        <v>289.977933652203</v>
      </c>
      <c r="E59" s="10" t="n">
        <f aca="false">C59+D59</f>
        <v>575.717595690867</v>
      </c>
      <c r="F59" s="10" t="n">
        <f aca="false">$C$39*G27</f>
        <v>102.5695</v>
      </c>
      <c r="G59" s="6" t="n">
        <f aca="false">0.74*F59+0.87*($A$35-F59)</f>
        <v>91.648865</v>
      </c>
      <c r="H59" s="6" t="n">
        <f aca="false">260 + 0.8*POWER(F59, 0.67) + 1.6*POWER(($A$35-F59), 0.67)</f>
        <v>288.939253796373</v>
      </c>
      <c r="I59" s="6" t="n">
        <f aca="false">288.81</f>
        <v>288.81</v>
      </c>
      <c r="J59" s="10" t="n">
        <f aca="false">H59+I59</f>
        <v>577.749253796373</v>
      </c>
      <c r="K59" s="10" t="n">
        <f aca="false">$E$39*G27</f>
        <v>119.0255</v>
      </c>
      <c r="L59" s="6" t="n">
        <f aca="false">0.74*K59+0.87*($A$36-K59)</f>
        <v>106.352785</v>
      </c>
      <c r="M59" s="6" t="n">
        <f aca="false">260 + 0.8*POWER(K59,0.67) + 1.6 * POWER(($A$36-K59),0.67)</f>
        <v>291.973039082886</v>
      </c>
      <c r="N59" s="6" t="n">
        <f aca="false">=$F$12</f>
        <v>301.50099608755</v>
      </c>
      <c r="O59" s="10" t="n">
        <f aca="false">M59+N59</f>
        <v>593.474035170436</v>
      </c>
    </row>
    <row r="60" customFormat="false" ht="12.8" hidden="false" customHeight="false" outlineLevel="0" collapsed="false">
      <c r="A60" s="10" t="n">
        <f aca="false">$A$39*G28</f>
        <v>91.179</v>
      </c>
      <c r="B60" s="6" t="n">
        <f aca="false">0.74*A60+0.87*($A$34-A60)</f>
        <v>76.28643</v>
      </c>
      <c r="C60" s="6" t="n">
        <f aca="false">260 + 0.8*POWER(A60, 0.67) + 1.6*POWER(($A$34-A60), 0.67)</f>
        <v>284.001337098862</v>
      </c>
      <c r="D60" s="6" t="n">
        <f aca="false">$B$12</f>
        <v>289.977933652203</v>
      </c>
      <c r="E60" s="10" t="n">
        <f aca="false">C60+D60</f>
        <v>573.979270751065</v>
      </c>
      <c r="F60" s="10" t="n">
        <f aca="false">$C$39*G28</f>
        <v>108.603</v>
      </c>
      <c r="G60" s="6" t="n">
        <f aca="false">0.74*F60+0.87*($A$35-F60)</f>
        <v>90.86451</v>
      </c>
      <c r="H60" s="6" t="n">
        <f aca="false">260 + 0.8*POWER(F60, 0.67) + 1.6*POWER(($A$35-F60), 0.67)</f>
        <v>286.984844817035</v>
      </c>
      <c r="I60" s="6" t="n">
        <f aca="false">288.81</f>
        <v>288.81</v>
      </c>
      <c r="J60" s="10" t="n">
        <f aca="false">H60+I60</f>
        <v>575.794844817035</v>
      </c>
      <c r="K60" s="10" t="n">
        <f aca="false">$E$39*G28</f>
        <v>126.027</v>
      </c>
      <c r="L60" s="6" t="n">
        <f aca="false">0.74*K60+0.87*($A$36-K60)</f>
        <v>105.44259</v>
      </c>
      <c r="M60" s="6" t="n">
        <f aca="false">260 + 0.8*POWER(K60,0.67) + 1.6 * POWER(($A$36-K60),0.67)</f>
        <v>289.813743783843</v>
      </c>
      <c r="N60" s="6" t="n">
        <f aca="false">=$F$12</f>
        <v>301.50099608755</v>
      </c>
      <c r="O60" s="10" t="n">
        <f aca="false">M60+N60</f>
        <v>591.314739871393</v>
      </c>
    </row>
    <row r="61" customFormat="false" ht="12.8" hidden="false" customHeight="false" outlineLevel="0" collapsed="false">
      <c r="A61" s="10" t="n">
        <f aca="false">$A$39*G29</f>
        <v>96.2445</v>
      </c>
      <c r="B61" s="6" t="n">
        <f aca="false">0.74*A61+0.87*($A$34-A61)</f>
        <v>75.627915</v>
      </c>
      <c r="C61" s="6" t="n">
        <f aca="false">260 + 0.8*POWER(A61, 0.67) + 1.6*POWER(($A$34-A61), 0.67)</f>
        <v>281.803721977361</v>
      </c>
      <c r="D61" s="6" t="n">
        <f aca="false">$B$12</f>
        <v>289.977933652203</v>
      </c>
      <c r="E61" s="10" t="n">
        <f aca="false">C61+D61</f>
        <v>571.781655629564</v>
      </c>
      <c r="F61" s="10" t="n">
        <f aca="false">$C$39*G29</f>
        <v>114.6365</v>
      </c>
      <c r="G61" s="6" t="n">
        <f aca="false">0.74*F61+0.87*($A$35-F61)</f>
        <v>90.080155</v>
      </c>
      <c r="H61" s="6" t="n">
        <f aca="false">260 + 0.8*POWER(F61, 0.67) + 1.6*POWER(($A$35-F61), 0.67)</f>
        <v>284.514053178344</v>
      </c>
      <c r="I61" s="6" t="n">
        <f aca="false">288.81</f>
        <v>288.81</v>
      </c>
      <c r="J61" s="10" t="n">
        <f aca="false">H61+I61</f>
        <v>573.324053178344</v>
      </c>
      <c r="K61" s="10" t="n">
        <f aca="false">$E$39*G29</f>
        <v>133.0285</v>
      </c>
      <c r="L61" s="6" t="n">
        <f aca="false">0.74*K61+0.87*($A$36-K61)</f>
        <v>104.532395</v>
      </c>
      <c r="M61" s="6" t="n">
        <f aca="false">260 + 0.8*POWER(K61,0.67) + 1.6 * POWER(($A$36-K61),0.67)</f>
        <v>287.083931944692</v>
      </c>
      <c r="N61" s="6" t="n">
        <f aca="false">=$F$12</f>
        <v>301.50099608755</v>
      </c>
      <c r="O61" s="10" t="n">
        <f aca="false">M61+N61</f>
        <v>588.584928032242</v>
      </c>
    </row>
    <row r="62" customFormat="false" ht="12.8" hidden="false" customHeight="false" outlineLevel="0" collapsed="false">
      <c r="A62" s="10" t="n">
        <f aca="false">$A$39*G30</f>
        <v>101.31</v>
      </c>
      <c r="B62" s="6" t="n">
        <f aca="false">0.74*A62+0.87*($A$34-A62)</f>
        <v>74.9694</v>
      </c>
      <c r="C62" s="6" t="n">
        <f aca="false">260 + 0.8*POWER(A62, 0.67) + 1.6*POWER(($A$34-A62), 0.67)</f>
        <v>277.655378734874</v>
      </c>
      <c r="D62" s="6" t="n">
        <f aca="false">$B$12</f>
        <v>289.977933652203</v>
      </c>
      <c r="E62" s="10" t="n">
        <f aca="false">C62+D62</f>
        <v>567.633312387077</v>
      </c>
      <c r="F62" s="10" t="n">
        <f aca="false">$C$39*G30</f>
        <v>120.67</v>
      </c>
      <c r="G62" s="6" t="n">
        <f aca="false">0.74*F62+0.87*($A$35-F62)</f>
        <v>89.2958</v>
      </c>
      <c r="H62" s="6" t="n">
        <f aca="false">260 + 0.8*POWER(F62, 0.67) + 1.6*POWER(($A$35-F62), 0.67)</f>
        <v>279.850046411337</v>
      </c>
      <c r="I62" s="6" t="n">
        <f aca="false">288.81</f>
        <v>288.81</v>
      </c>
      <c r="J62" s="10" t="n">
        <f aca="false">H62+I62</f>
        <v>568.660046411337</v>
      </c>
      <c r="K62" s="10" t="n">
        <f aca="false">$E$39*G30</f>
        <v>140.03</v>
      </c>
      <c r="L62" s="6" t="n">
        <f aca="false">0.74*K62+0.87*($A$36-K62)</f>
        <v>103.6222</v>
      </c>
      <c r="M62" s="6" t="n">
        <f aca="false">260 + 0.8*POWER(K62,0.67) + 1.6 * POWER(($A$36-K62),0.67)</f>
        <v>281.930983921442</v>
      </c>
      <c r="N62" s="6" t="n">
        <f aca="false">=$F$12</f>
        <v>301.50099608755</v>
      </c>
      <c r="O62" s="10" t="n">
        <f aca="false">M62+N62</f>
        <v>583.431980008992</v>
      </c>
    </row>
    <row r="63" customFormat="false" ht="12.8" hidden="false" customHeight="false" outlineLevel="0" collapsed="false">
      <c r="A63" s="2"/>
      <c r="B63" s="2"/>
      <c r="C63" s="2"/>
      <c r="D63" s="12"/>
      <c r="E63" s="2"/>
      <c r="F63" s="12"/>
      <c r="G63" s="13"/>
    </row>
    <row r="64" customFormat="false" ht="12.8" hidden="false" customHeight="false" outlineLevel="0" collapsed="false">
      <c r="A64" s="2"/>
      <c r="B64" s="2"/>
      <c r="C64" s="2"/>
      <c r="D64" s="12"/>
      <c r="E64" s="2"/>
      <c r="F64" s="12"/>
      <c r="G64" s="13"/>
    </row>
    <row r="65" customFormat="false" ht="12.8" hidden="false" customHeight="false" outlineLevel="0" collapsed="false">
      <c r="A65" s="2"/>
      <c r="B65" s="2"/>
      <c r="C65" s="2"/>
      <c r="D65" s="12"/>
      <c r="E65" s="12"/>
      <c r="F65" s="12"/>
      <c r="G65" s="13"/>
    </row>
    <row r="66" customFormat="false" ht="12.8" hidden="false" customHeight="false" outlineLevel="0" collapsed="false">
      <c r="A66" s="2"/>
      <c r="B66" s="2"/>
      <c r="C66" s="2"/>
      <c r="D66" s="12"/>
      <c r="E66" s="12"/>
      <c r="F66" s="12"/>
      <c r="G66" s="12"/>
    </row>
    <row r="67" customFormat="false" ht="12.8" hidden="false" customHeight="false" outlineLevel="0" collapsed="false">
      <c r="A67" s="12"/>
      <c r="B67" s="12"/>
      <c r="C67" s="12"/>
      <c r="D67" s="12"/>
      <c r="E67" s="12"/>
      <c r="F67" s="12"/>
      <c r="G67" s="12"/>
    </row>
    <row r="68" customFormat="false" ht="12.8" hidden="false" customHeight="false" outlineLevel="0" collapsed="false">
      <c r="A68" s="14"/>
      <c r="B68" s="14"/>
      <c r="C68" s="14"/>
      <c r="D68" s="14"/>
      <c r="E68" s="14"/>
      <c r="F68" s="12"/>
      <c r="G68" s="12"/>
    </row>
    <row r="69" customFormat="false" ht="12.8" hidden="false" customHeight="false" outlineLevel="0" collapsed="false">
      <c r="A69" s="14"/>
      <c r="B69" s="14"/>
      <c r="C69" s="14"/>
      <c r="D69" s="14"/>
      <c r="E69" s="14"/>
      <c r="F69" s="12"/>
      <c r="G69" s="12"/>
    </row>
    <row r="70" customFormat="false" ht="12.8" hidden="false" customHeight="false" outlineLevel="0" collapsed="false">
      <c r="A70" s="15"/>
      <c r="B70" s="15"/>
      <c r="C70" s="15"/>
      <c r="D70" s="15"/>
      <c r="E70" s="15"/>
      <c r="F70" s="15"/>
      <c r="G70" s="15"/>
    </row>
    <row r="71" customFormat="false" ht="12.8" hidden="false" customHeight="false" outlineLevel="0" collapsed="false">
      <c r="A71" s="14"/>
      <c r="B71" s="14"/>
      <c r="C71" s="14"/>
      <c r="D71" s="14"/>
      <c r="E71" s="14"/>
      <c r="F71" s="14"/>
      <c r="G71" s="14"/>
    </row>
    <row r="72" customFormat="false" ht="12.8" hidden="false" customHeight="false" outlineLevel="0" collapsed="false">
      <c r="A72" s="14"/>
      <c r="B72" s="14"/>
      <c r="C72" s="14"/>
      <c r="D72" s="14"/>
      <c r="E72" s="14"/>
      <c r="F72" s="14"/>
      <c r="G72" s="14"/>
    </row>
    <row r="73" customFormat="false" ht="12.8" hidden="false" customHeight="false" outlineLevel="0" collapsed="false">
      <c r="A73" s="14"/>
      <c r="B73" s="14"/>
      <c r="C73" s="14"/>
      <c r="D73" s="14"/>
      <c r="E73" s="14"/>
      <c r="F73" s="14"/>
      <c r="G73" s="14"/>
    </row>
    <row r="74" customFormat="false" ht="12.8" hidden="false" customHeight="false" outlineLevel="0" collapsed="false">
      <c r="A74" s="14"/>
      <c r="B74" s="14"/>
      <c r="C74" s="14"/>
      <c r="D74" s="14"/>
      <c r="E74" s="14"/>
      <c r="F74" s="14"/>
      <c r="G74" s="14"/>
    </row>
    <row r="75" customFormat="false" ht="12.8" hidden="false" customHeight="false" outlineLevel="0" collapsed="false">
      <c r="A75" s="14"/>
      <c r="B75" s="14"/>
      <c r="C75" s="14"/>
      <c r="D75" s="14"/>
      <c r="E75" s="14"/>
      <c r="F75" s="14"/>
      <c r="G75" s="14"/>
    </row>
    <row r="76" customFormat="false" ht="12.8" hidden="false" customHeight="false" outlineLevel="0" collapsed="false">
      <c r="A76" s="14"/>
      <c r="B76" s="14"/>
      <c r="C76" s="14"/>
      <c r="D76" s="14"/>
      <c r="E76" s="14"/>
      <c r="F76" s="14"/>
      <c r="G76" s="14"/>
    </row>
    <row r="77" customFormat="false" ht="12.8" hidden="false" customHeight="false" outlineLevel="0" collapsed="false">
      <c r="A77" s="12"/>
      <c r="B77" s="12"/>
      <c r="C77" s="12"/>
      <c r="D77" s="12"/>
      <c r="E77" s="12"/>
      <c r="F77" s="12"/>
      <c r="G77" s="12"/>
    </row>
  </sheetData>
  <mergeCells count="3">
    <mergeCell ref="A8:G8"/>
    <mergeCell ref="A40:O40"/>
    <mergeCell ref="A70:G70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LibreOffice/7.2.0.4$Linux_X86_64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2021-10-18T14:21:16Z</dcterms:created>
  <dc:creator/>
  <dc:description/>
  <dc:language>en-US</dc:language>
  <cp:lastModifiedBy/>
  <dcterms:modified xsi:type="dcterms:W3CDTF">2021-10-18T19:07:29Z</dcterms:modified>
  <cp:revision>31</cp:revision>
  <dc:subject/>
  <dc:title/>
</cp:coreProperties>
</file>