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1assign/"/>
    </mc:Choice>
  </mc:AlternateContent>
  <xr:revisionPtr revIDLastSave="0" documentId="13_ncr:1_{12F53308-E9F9-FD4C-968B-56D3989D2073}" xr6:coauthVersionLast="47" xr6:coauthVersionMax="47" xr10:uidLastSave="{00000000-0000-0000-0000-000000000000}"/>
  <bookViews>
    <workbookView xWindow="1680" yWindow="500" windowWidth="25500" windowHeight="15800" activeTab="4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6" l="1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L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C3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L21" i="6" s="1"/>
  <c r="B23" i="7"/>
  <c r="J22" i="7"/>
  <c r="K22" i="7" s="1"/>
  <c r="L22" i="7" s="1"/>
  <c r="B11" i="7"/>
  <c r="J10" i="7"/>
  <c r="K10" i="7" s="1"/>
  <c r="L10" i="7" s="1"/>
  <c r="J20" i="7"/>
  <c r="K20" i="7" s="1"/>
  <c r="L20" i="7" s="1"/>
  <c r="L9" i="7"/>
  <c r="J21" i="7"/>
  <c r="K21" i="7" s="1"/>
  <c r="L21" i="7" s="1"/>
  <c r="J24" i="6"/>
  <c r="K24" i="6" s="1"/>
  <c r="L24" i="6" s="1"/>
  <c r="J23" i="6"/>
  <c r="K23" i="6" s="1"/>
  <c r="L23" i="6" s="1"/>
  <c r="J13" i="6"/>
  <c r="K13" i="6" s="1"/>
  <c r="J17" i="6"/>
  <c r="K17" i="6" s="1"/>
  <c r="J12" i="6"/>
  <c r="K12" i="6" s="1"/>
  <c r="L12" i="6" s="1"/>
  <c r="J10" i="6"/>
  <c r="K10" i="6" s="1"/>
  <c r="L10" i="6" s="1"/>
  <c r="J14" i="6"/>
  <c r="K14" i="6" s="1"/>
  <c r="L14" i="6" s="1"/>
  <c r="J18" i="6"/>
  <c r="K18" i="6" s="1"/>
  <c r="J16" i="6"/>
  <c r="K16" i="6" s="1"/>
  <c r="L16" i="6" s="1"/>
  <c r="J11" i="6"/>
  <c r="K11" i="6" s="1"/>
  <c r="L11" i="6" s="1"/>
  <c r="J15" i="6"/>
  <c r="K15" i="6" s="1"/>
  <c r="L15" i="6" s="1"/>
  <c r="L19" i="7"/>
  <c r="L20" i="6"/>
  <c r="L8" i="6"/>
  <c r="L19" i="6"/>
  <c r="L22" i="6"/>
  <c r="L18" i="6"/>
  <c r="L17" i="6"/>
  <c r="L13" i="6"/>
  <c r="L9" i="6"/>
  <c r="J16" i="3"/>
  <c r="K16" i="3" s="1"/>
  <c r="L16" i="3" s="1"/>
  <c r="J12" i="3"/>
  <c r="K12" i="3" s="1"/>
  <c r="L12" i="3" s="1"/>
  <c r="I14" i="1"/>
  <c r="J14" i="1" s="1"/>
  <c r="K14" i="1" s="1"/>
  <c r="L14" i="1" s="1"/>
  <c r="L11" i="4"/>
  <c r="L10" i="3"/>
  <c r="L8" i="3"/>
  <c r="L14" i="3"/>
  <c r="L9" i="3"/>
  <c r="L11" i="3"/>
  <c r="L15" i="3"/>
  <c r="L22" i="4"/>
  <c r="K13" i="4"/>
  <c r="L13" i="4" s="1"/>
  <c r="L8" i="4"/>
  <c r="L9" i="4"/>
  <c r="L18" i="4"/>
  <c r="L14" i="4"/>
  <c r="I10" i="4"/>
  <c r="J10" i="4" s="1"/>
  <c r="K10" i="4" s="1"/>
  <c r="L10" i="4" s="1"/>
  <c r="L23" i="4"/>
  <c r="L19" i="4"/>
  <c r="L15" i="4"/>
  <c r="K12" i="4"/>
  <c r="L12" i="4" s="1"/>
  <c r="K20" i="4"/>
  <c r="L20" i="4" s="1"/>
  <c r="K16" i="4"/>
  <c r="L16" i="4" s="1"/>
  <c r="K24" i="4"/>
  <c r="L24" i="4" s="1"/>
  <c r="K17" i="4"/>
  <c r="L17" i="4" s="1"/>
  <c r="K21" i="4"/>
  <c r="L21" i="4" s="1"/>
  <c r="K17" i="3"/>
  <c r="L17" i="3" s="1"/>
  <c r="K13" i="3"/>
  <c r="L13" i="3" s="1"/>
  <c r="I9" i="1"/>
  <c r="J10" i="1"/>
  <c r="K10" i="1" s="1"/>
  <c r="L10" i="1" s="1"/>
  <c r="L8" i="1"/>
  <c r="I17" i="1"/>
  <c r="I12" i="1"/>
  <c r="I16" i="1"/>
  <c r="I11" i="1"/>
  <c r="I15" i="1"/>
  <c r="I13" i="1"/>
  <c r="B12" i="7" l="1"/>
  <c r="J11" i="7"/>
  <c r="K11" i="7" s="1"/>
  <c r="L11" i="7" s="1"/>
  <c r="B24" i="7"/>
  <c r="J24" i="7" s="1"/>
  <c r="K24" i="7" s="1"/>
  <c r="L24" i="7" s="1"/>
  <c r="J23" i="7"/>
  <c r="K23" i="7" s="1"/>
  <c r="L23" i="7" s="1"/>
  <c r="J12" i="1"/>
  <c r="K12" i="1" s="1"/>
  <c r="L12" i="1" s="1"/>
  <c r="J11" i="1"/>
  <c r="K11" i="1" s="1"/>
  <c r="L11" i="1" s="1"/>
  <c r="J17" i="1"/>
  <c r="K17" i="1" s="1"/>
  <c r="L17" i="1" s="1"/>
  <c r="J9" i="1"/>
  <c r="K9" i="1" s="1"/>
  <c r="L9" i="1" s="1"/>
  <c r="J13" i="1"/>
  <c r="K13" i="1" s="1"/>
  <c r="L13" i="1" s="1"/>
  <c r="J15" i="1"/>
  <c r="K15" i="1" s="1"/>
  <c r="L15" i="1" s="1"/>
  <c r="J16" i="1"/>
  <c r="K16" i="1" s="1"/>
  <c r="L16" i="1" s="1"/>
  <c r="B13" i="7" l="1"/>
  <c r="J12" i="7"/>
  <c r="K12" i="7" s="1"/>
  <c r="L12" i="7" s="1"/>
  <c r="B14" i="7" l="1"/>
  <c r="J13" i="7"/>
  <c r="K13" i="7" s="1"/>
  <c r="L13" i="7" s="1"/>
  <c r="B15" i="7" l="1"/>
  <c r="J14" i="7"/>
  <c r="K14" i="7" s="1"/>
  <c r="L14" i="7" s="1"/>
  <c r="J15" i="7" l="1"/>
  <c r="K15" i="7" s="1"/>
  <c r="L15" i="7" s="1"/>
  <c r="B16" i="7"/>
  <c r="B17" i="7" l="1"/>
  <c r="J16" i="7"/>
  <c r="K16" i="7" s="1"/>
  <c r="L16" i="7" s="1"/>
  <c r="B18" i="7" l="1"/>
  <c r="J18" i="7" s="1"/>
  <c r="K18" i="7" s="1"/>
  <c r="L18" i="7" s="1"/>
  <c r="J17" i="7"/>
  <c r="K17" i="7" s="1"/>
  <c r="L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codePage="10000"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codePage="10000"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<sst xmlns="http://schemas.openxmlformats.org/spreadsheetml/2006/main" count="132" uniqueCount="45">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</sst>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5" borderId="11" xfId="0" applyNumberFormat="1" applyFill="1" applyBorder="1"/>
    <xf numFmtId="169" fontId="0" fillId="6" borderId="11" xfId="0" applyNumberFormat="1" applyFill="1" applyBorder="1"/>
    <xf numFmtId="169" fontId="0" fillId="6" borderId="13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9" fontId="0" fillId="2" borderId="11" xfId="0" applyNumberFormat="1" applyFill="1" applyBorder="1"/>
    <xf numFmtId="169" fontId="0" fillId="7" borderId="11" xfId="0" applyNumberFormat="1" applyFill="1" applyBorder="1"/>
    <xf numFmtId="169" fontId="0" fillId="7" borderId="13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zoomScaleNormal="100" workbookViewId="0">
      <selection activeCell="K14" sqref="K14:K17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9" t="s">
        <v>16</v>
      </c>
      <c r="C7" s="90" t="s">
        <v>1</v>
      </c>
      <c r="D7" s="90" t="s">
        <v>2</v>
      </c>
      <c r="E7" s="90" t="s">
        <v>3</v>
      </c>
      <c r="F7" s="90" t="s">
        <v>4</v>
      </c>
      <c r="G7" s="90" t="s">
        <v>9</v>
      </c>
      <c r="H7" s="90" t="s">
        <v>10</v>
      </c>
      <c r="I7" s="90" t="s">
        <v>5</v>
      </c>
      <c r="J7" s="90" t="s">
        <v>14</v>
      </c>
      <c r="K7" s="90" t="s">
        <v>13</v>
      </c>
      <c r="L7" s="90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6">
        <v>0</v>
      </c>
      <c r="I8" s="28">
        <v>0</v>
      </c>
      <c r="J8" s="35">
        <f>(($B$3)^3*C8)/(I8+B8)</f>
        <v>114715719.06354514</v>
      </c>
      <c r="K8" s="87">
        <f>J8/(1000)^2</f>
        <v>114.71571906354514</v>
      </c>
      <c r="L8" s="88">
        <f t="shared" ref="L8:L17" si="0">($K$8*C8)/K8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1">(($B$3)^(2)*G9*8)/(1024^(2))</f>
        <v>7.476806640625</v>
      </c>
      <c r="I9" s="46">
        <f t="shared" ref="I9:I17" si="2">(H9/($E$3))+G9*$D$3*10^(-6)</f>
        <v>1.1736461339156136E-3</v>
      </c>
      <c r="J9" s="37">
        <f t="shared" ref="J9:J17" si="3">(($B$3)^3*C9)/(B9+I9)</f>
        <v>458682832.33014786</v>
      </c>
      <c r="K9" s="77">
        <f>J9/(10)^6</f>
        <v>458.68283233014785</v>
      </c>
      <c r="L9" s="72">
        <f t="shared" si="0"/>
        <v>1.0003925237906073</v>
      </c>
      <c r="M9">
        <v>448.070820309699</v>
      </c>
      <c r="N9">
        <v>54.44</v>
      </c>
    </row>
    <row r="10" spans="2:15" x14ac:dyDescent="0.2">
      <c r="B10" s="28">
        <f t="shared" ref="B10:B17" si="4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1"/>
        <v>14.95361328125</v>
      </c>
      <c r="I10" s="46">
        <f t="shared" si="2"/>
        <v>2.3472922678312272E-3</v>
      </c>
      <c r="J10" s="37">
        <f t="shared" si="3"/>
        <v>458502929.63828832</v>
      </c>
      <c r="K10" s="77">
        <f t="shared" ref="K10:K17" si="5">J10/(10)^6</f>
        <v>458.50292963828832</v>
      </c>
      <c r="L10" s="72">
        <f t="shared" si="0"/>
        <v>1.0007850475812143</v>
      </c>
      <c r="M10">
        <v>448.98190703749998</v>
      </c>
      <c r="N10">
        <v>54.37</v>
      </c>
    </row>
    <row r="11" spans="2:15" x14ac:dyDescent="0.2">
      <c r="B11" s="28">
        <f t="shared" si="4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1"/>
        <v>7.476806640625</v>
      </c>
      <c r="I11" s="47">
        <f t="shared" si="2"/>
        <v>1.1736461339156136E-3</v>
      </c>
      <c r="J11" s="36">
        <f t="shared" si="3"/>
        <v>917365664.66029572</v>
      </c>
      <c r="K11" s="78">
        <f t="shared" si="5"/>
        <v>917.36566466029569</v>
      </c>
      <c r="L11" s="73">
        <f t="shared" si="0"/>
        <v>1.0003925237906073</v>
      </c>
      <c r="M11">
        <v>894.61120238439901</v>
      </c>
      <c r="N11" s="50">
        <v>54.59</v>
      </c>
    </row>
    <row r="12" spans="2:15" x14ac:dyDescent="0.2">
      <c r="B12" s="28">
        <f t="shared" si="4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1"/>
        <v>14.95361328125</v>
      </c>
      <c r="I12" s="47">
        <f t="shared" si="2"/>
        <v>2.3472922678312272E-3</v>
      </c>
      <c r="J12" s="36">
        <f t="shared" si="3"/>
        <v>917005859.27657664</v>
      </c>
      <c r="K12" s="78">
        <f t="shared" si="5"/>
        <v>917.00585927657664</v>
      </c>
      <c r="L12" s="73">
        <f t="shared" si="0"/>
        <v>1.0007850475812143</v>
      </c>
      <c r="M12">
        <v>896.99555936390004</v>
      </c>
      <c r="N12">
        <v>54.61</v>
      </c>
    </row>
    <row r="13" spans="2:15" x14ac:dyDescent="0.2">
      <c r="B13" s="28">
        <f t="shared" si="4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1"/>
        <v>22.430419921875</v>
      </c>
      <c r="I13" s="47">
        <f t="shared" si="2"/>
        <v>3.520938401746841E-3</v>
      </c>
      <c r="J13" s="36">
        <f t="shared" si="3"/>
        <v>916646336.02497292</v>
      </c>
      <c r="K13" s="78">
        <f t="shared" si="5"/>
        <v>916.64633602497292</v>
      </c>
      <c r="L13" s="73">
        <f t="shared" si="0"/>
        <v>1.0011775713718216</v>
      </c>
      <c r="M13">
        <v>894.36706107179998</v>
      </c>
      <c r="N13">
        <v>54.61</v>
      </c>
    </row>
    <row r="14" spans="2:15" x14ac:dyDescent="0.2">
      <c r="B14" s="28">
        <f t="shared" si="4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1"/>
        <v>7.476806640625</v>
      </c>
      <c r="I14" s="48">
        <f t="shared" si="2"/>
        <v>1.1736461339156136E-3</v>
      </c>
      <c r="J14" s="39">
        <f t="shared" si="3"/>
        <v>1376048496.9904435</v>
      </c>
      <c r="K14" s="79">
        <f t="shared" si="5"/>
        <v>1376.0484969904435</v>
      </c>
      <c r="L14" s="74">
        <f t="shared" si="0"/>
        <v>1.0003925237906073</v>
      </c>
      <c r="M14">
        <v>1329.5301245170001</v>
      </c>
      <c r="N14">
        <v>55.27</v>
      </c>
    </row>
    <row r="15" spans="2:15" x14ac:dyDescent="0.2">
      <c r="B15" s="28">
        <f t="shared" si="4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1"/>
        <v>14.95361328125</v>
      </c>
      <c r="I15" s="48">
        <f t="shared" si="2"/>
        <v>2.3472922678312272E-3</v>
      </c>
      <c r="J15" s="39">
        <f t="shared" si="3"/>
        <v>1375508788.914865</v>
      </c>
      <c r="K15" s="79">
        <f t="shared" si="5"/>
        <v>1375.5087889148649</v>
      </c>
      <c r="L15" s="74">
        <f t="shared" si="0"/>
        <v>1.0007850475812143</v>
      </c>
      <c r="M15">
        <v>1315.6551807789999</v>
      </c>
      <c r="N15">
        <v>55.7</v>
      </c>
    </row>
    <row r="16" spans="2:15" x14ac:dyDescent="0.2">
      <c r="B16" s="28">
        <f t="shared" si="4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1"/>
        <v>22.430419921875</v>
      </c>
      <c r="I16" s="48">
        <f t="shared" si="2"/>
        <v>3.520938401746841E-3</v>
      </c>
      <c r="J16" s="39">
        <f t="shared" si="3"/>
        <v>1374969504.0374594</v>
      </c>
      <c r="K16" s="79">
        <f t="shared" si="5"/>
        <v>1374.9695040374593</v>
      </c>
      <c r="L16" s="74">
        <f t="shared" si="0"/>
        <v>1.0011775713718216</v>
      </c>
      <c r="M16">
        <v>1324.69806047</v>
      </c>
      <c r="N16">
        <v>55.42</v>
      </c>
    </row>
    <row r="17" spans="2:14" x14ac:dyDescent="0.2">
      <c r="B17" s="29">
        <f t="shared" si="4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84">
        <f t="shared" si="1"/>
        <v>14.95361328125</v>
      </c>
      <c r="I17" s="65">
        <f t="shared" si="2"/>
        <v>2.3472922678312272E-3</v>
      </c>
      <c r="J17" s="66">
        <f t="shared" si="3"/>
        <v>1375508788.914865</v>
      </c>
      <c r="K17" s="80">
        <f t="shared" si="5"/>
        <v>1375.5087889148649</v>
      </c>
      <c r="L17" s="75">
        <f t="shared" si="0"/>
        <v>1.0007850475812143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K20" sqref="K20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93">
        <v>0</v>
      </c>
      <c r="I8" s="58">
        <v>0</v>
      </c>
      <c r="J8" s="61">
        <f>((THIN_core!$B$3)^3*C8)/(I8+B8)</f>
        <v>114715719.06354514</v>
      </c>
      <c r="K8" s="76">
        <f>J8/(1000)^2</f>
        <v>114.71571906354514</v>
      </c>
      <c r="L8" s="62">
        <f>($K$8*C8)/K8</f>
        <v>1</v>
      </c>
      <c r="M8">
        <v>112.316026869</v>
      </c>
      <c r="N8">
        <v>54.24</v>
      </c>
    </row>
    <row r="9" spans="2:14" x14ac:dyDescent="0.2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94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7">
        <f t="shared" ref="K9:K17" si="0">J9/(10)^6</f>
        <v>458.65535866641312</v>
      </c>
      <c r="L9" s="67">
        <f>($K$8*C9)/K9</f>
        <v>1.000452447755916</v>
      </c>
      <c r="M9">
        <v>448.57761023059999</v>
      </c>
      <c r="N9">
        <v>54.35</v>
      </c>
    </row>
    <row r="10" spans="2:14" x14ac:dyDescent="0.2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94">
        <f t="shared" ref="H10:H17" si="1">(($B$3)^(2)*G10*8)/(1024^(2))</f>
        <v>14.95361328125</v>
      </c>
      <c r="I10" s="46">
        <f t="shared" ref="I10:I17" si="2">(H10/($E$3))+G10*$D$3*10^(-6)</f>
        <v>2.7056375803775983E-3</v>
      </c>
      <c r="J10" s="37">
        <f t="shared" ref="J10:J17" si="3">(($B$3)^3*C10)/(B10+I10)</f>
        <v>458448028.69061023</v>
      </c>
      <c r="K10" s="77">
        <f t="shared" si="0"/>
        <v>458.44802869061022</v>
      </c>
      <c r="L10" s="67">
        <f>($K$8*C10)/K10</f>
        <v>1.000904895511832</v>
      </c>
      <c r="M10">
        <v>448.3071756937</v>
      </c>
      <c r="N10">
        <v>54.36</v>
      </c>
    </row>
    <row r="11" spans="2:14" x14ac:dyDescent="0.2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95">
        <f t="shared" si="1"/>
        <v>7.476806640625</v>
      </c>
      <c r="I11" s="47">
        <f t="shared" si="2"/>
        <v>1.3528187901887991E-3</v>
      </c>
      <c r="J11" s="36">
        <f t="shared" si="3"/>
        <v>917310717.33282626</v>
      </c>
      <c r="K11" s="78">
        <f t="shared" si="0"/>
        <v>917.31071733282624</v>
      </c>
      <c r="L11" s="68">
        <f t="shared" ref="L11:L17" si="4">($K$8*C11)/K11</f>
        <v>1.000452447755916</v>
      </c>
      <c r="M11">
        <v>888.95601343019905</v>
      </c>
      <c r="N11">
        <v>54.74</v>
      </c>
    </row>
    <row r="12" spans="2:14" x14ac:dyDescent="0.2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95">
        <f t="shared" si="1"/>
        <v>14.95361328125</v>
      </c>
      <c r="I12" s="47">
        <f t="shared" si="2"/>
        <v>2.7056375803775983E-3</v>
      </c>
      <c r="J12" s="36">
        <f t="shared" si="3"/>
        <v>916896057.38122046</v>
      </c>
      <c r="K12" s="78">
        <f t="shared" si="0"/>
        <v>916.89605738122043</v>
      </c>
      <c r="L12" s="68">
        <f t="shared" si="4"/>
        <v>1.000904895511832</v>
      </c>
      <c r="M12">
        <v>895.18571551169998</v>
      </c>
      <c r="N12">
        <v>54.49</v>
      </c>
    </row>
    <row r="13" spans="2:14" x14ac:dyDescent="0.2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95">
        <f t="shared" si="1"/>
        <v>22.430419921875</v>
      </c>
      <c r="I13" s="47">
        <f t="shared" si="2"/>
        <v>4.0584563705663972E-3</v>
      </c>
      <c r="J13" s="36">
        <f t="shared" si="3"/>
        <v>916481772.14492655</v>
      </c>
      <c r="K13" s="78">
        <f t="shared" si="0"/>
        <v>916.48177214492659</v>
      </c>
      <c r="L13" s="68">
        <f t="shared" si="4"/>
        <v>1.0013573432677478</v>
      </c>
      <c r="M13">
        <v>895.89768727650005</v>
      </c>
      <c r="N13">
        <v>54.47</v>
      </c>
    </row>
    <row r="14" spans="2:14" x14ac:dyDescent="0.2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6">
        <f t="shared" si="1"/>
        <v>7.476806640625</v>
      </c>
      <c r="I14" s="48">
        <f t="shared" si="2"/>
        <v>1.3528187901887991E-3</v>
      </c>
      <c r="J14" s="39">
        <f t="shared" si="3"/>
        <v>1375966075.9992394</v>
      </c>
      <c r="K14" s="79">
        <f t="shared" si="0"/>
        <v>1375.9660759992394</v>
      </c>
      <c r="L14" s="69">
        <f t="shared" si="4"/>
        <v>1.000452447755916</v>
      </c>
      <c r="M14">
        <v>1332.875522519</v>
      </c>
      <c r="N14">
        <v>54.83</v>
      </c>
    </row>
    <row r="15" spans="2:14" x14ac:dyDescent="0.2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6">
        <f t="shared" si="1"/>
        <v>14.95361328125</v>
      </c>
      <c r="I15" s="48">
        <f t="shared" si="2"/>
        <v>2.7056375803775983E-3</v>
      </c>
      <c r="J15" s="39">
        <f t="shared" si="3"/>
        <v>1375344086.0718307</v>
      </c>
      <c r="K15" s="79">
        <f t="shared" si="0"/>
        <v>1375.3440860718308</v>
      </c>
      <c r="L15" s="69">
        <f t="shared" si="4"/>
        <v>1.0009048955118318</v>
      </c>
      <c r="M15">
        <v>1336.4716968139901</v>
      </c>
      <c r="N15">
        <v>54.84</v>
      </c>
    </row>
    <row r="16" spans="2:14" x14ac:dyDescent="0.2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6">
        <f t="shared" si="1"/>
        <v>22.430419921875</v>
      </c>
      <c r="I16" s="48">
        <f t="shared" si="2"/>
        <v>4.0584563705663972E-3</v>
      </c>
      <c r="J16" s="39">
        <f t="shared" si="3"/>
        <v>1374722658.2173898</v>
      </c>
      <c r="K16" s="79">
        <f t="shared" si="0"/>
        <v>1374.7226582173898</v>
      </c>
      <c r="L16" s="69">
        <f t="shared" si="4"/>
        <v>1.0013573432677478</v>
      </c>
      <c r="M16">
        <v>1342.51315453399</v>
      </c>
      <c r="N16">
        <v>54.63</v>
      </c>
    </row>
    <row r="17" spans="2:14" x14ac:dyDescent="0.2">
      <c r="B17" s="29">
        <v>2.99</v>
      </c>
      <c r="C17" s="92">
        <v>12</v>
      </c>
      <c r="D17" s="63">
        <v>6</v>
      </c>
      <c r="E17" s="63">
        <v>2</v>
      </c>
      <c r="F17" s="63">
        <v>1</v>
      </c>
      <c r="G17" s="64">
        <v>4</v>
      </c>
      <c r="H17" s="97">
        <f t="shared" si="1"/>
        <v>14.95361328125</v>
      </c>
      <c r="I17" s="65">
        <f t="shared" si="2"/>
        <v>2.7056375803775983E-3</v>
      </c>
      <c r="J17" s="66">
        <f t="shared" si="3"/>
        <v>1375344086.0718307</v>
      </c>
      <c r="K17" s="80">
        <f t="shared" si="0"/>
        <v>1375.3440860718308</v>
      </c>
      <c r="L17" s="70">
        <f t="shared" si="4"/>
        <v>1.0009048955118318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D2" sqref="D2:E2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6">
        <f>J8/(1000)^2</f>
        <v>114.71571906354514</v>
      </c>
      <c r="L8" s="71">
        <f>($K$8*C8)/K8</f>
        <v>1</v>
      </c>
      <c r="M8" s="21">
        <v>112.19412342</v>
      </c>
      <c r="N8">
        <v>54.26</v>
      </c>
    </row>
    <row r="9" spans="2:14" x14ac:dyDescent="0.2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9">
        <f t="shared" ref="K9:K24" si="2">J9/(10)^6</f>
        <v>1376.2995853915832</v>
      </c>
      <c r="L9" s="74">
        <f t="shared" ref="L9:L24" si="3">($K$8*C9)/K9</f>
        <v>1.0002100148645154</v>
      </c>
      <c r="M9">
        <v>1334.3096477239999</v>
      </c>
      <c r="N9">
        <v>54.8</v>
      </c>
    </row>
    <row r="10" spans="2:14" x14ac:dyDescent="0.2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9">
        <f t="shared" si="2"/>
        <v>1376.0106633764603</v>
      </c>
      <c r="L10" s="74">
        <f t="shared" si="3"/>
        <v>1.0004200297290307</v>
      </c>
      <c r="M10">
        <v>1334.8244221739999</v>
      </c>
      <c r="N10">
        <v>54.75</v>
      </c>
    </row>
    <row r="11" spans="2:14" x14ac:dyDescent="0.2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9">
        <f t="shared" si="2"/>
        <v>1375.7218626407619</v>
      </c>
      <c r="L11" s="74">
        <f t="shared" si="3"/>
        <v>1.0006300445935461</v>
      </c>
      <c r="M11">
        <v>1342.3392898540001</v>
      </c>
      <c r="N11">
        <v>54.57</v>
      </c>
    </row>
    <row r="12" spans="2:14" x14ac:dyDescent="0.2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9">
        <f t="shared" si="2"/>
        <v>1376.0106633764603</v>
      </c>
      <c r="L12" s="74">
        <f t="shared" si="3"/>
        <v>1.0004200297290307</v>
      </c>
      <c r="M12">
        <v>1341.9842592109901</v>
      </c>
      <c r="N12">
        <v>54.58</v>
      </c>
    </row>
    <row r="13" spans="2:14" x14ac:dyDescent="0.2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8">
        <f t="shared" si="2"/>
        <v>2752.5991707831663</v>
      </c>
      <c r="L13" s="81">
        <f t="shared" si="3"/>
        <v>1.0002100148645154</v>
      </c>
      <c r="M13">
        <v>2680.570156498</v>
      </c>
      <c r="N13">
        <v>54.8</v>
      </c>
    </row>
    <row r="14" spans="2:14" x14ac:dyDescent="0.2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8">
        <f t="shared" si="2"/>
        <v>2752.0213267529207</v>
      </c>
      <c r="L14" s="81">
        <f t="shared" si="3"/>
        <v>1.0004200297290307</v>
      </c>
      <c r="M14">
        <v>2683.9717871779999</v>
      </c>
      <c r="N14">
        <v>54.75</v>
      </c>
    </row>
    <row r="15" spans="2:14" x14ac:dyDescent="0.2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8">
        <f t="shared" si="2"/>
        <v>2752.0213267529207</v>
      </c>
      <c r="L15" s="81">
        <f t="shared" si="3"/>
        <v>1.0004200297290307</v>
      </c>
      <c r="M15">
        <v>2678.9661976930001</v>
      </c>
      <c r="N15">
        <v>54.78</v>
      </c>
    </row>
    <row r="16" spans="2:14" x14ac:dyDescent="0.2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8">
        <f t="shared" si="2"/>
        <v>2752.0213267529207</v>
      </c>
      <c r="L16" s="81">
        <f t="shared" si="3"/>
        <v>1.0004200297290307</v>
      </c>
      <c r="M16">
        <v>2676.7928584199999</v>
      </c>
      <c r="N16">
        <v>54.79</v>
      </c>
    </row>
    <row r="17" spans="2:14" x14ac:dyDescent="0.2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8">
        <f t="shared" si="2"/>
        <v>2751.4437252815237</v>
      </c>
      <c r="L17" s="81">
        <f t="shared" si="3"/>
        <v>1.0006300445935461</v>
      </c>
      <c r="M17">
        <v>2681.9062023370002</v>
      </c>
      <c r="N17">
        <v>54.82</v>
      </c>
    </row>
    <row r="18" spans="2:14" x14ac:dyDescent="0.2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8">
        <f t="shared" si="2"/>
        <v>2751.4437252815237</v>
      </c>
      <c r="L18" s="81">
        <f t="shared" si="3"/>
        <v>1.0006300445935461</v>
      </c>
      <c r="M18">
        <v>2674.0857583120001</v>
      </c>
      <c r="N18">
        <v>54.85</v>
      </c>
    </row>
    <row r="19" spans="2:14" x14ac:dyDescent="0.2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9">
        <f t="shared" si="2"/>
        <v>5505.1983415663326</v>
      </c>
      <c r="L19" s="82">
        <f t="shared" si="3"/>
        <v>1.0002100148645154</v>
      </c>
      <c r="M19">
        <v>5260.9379176479997</v>
      </c>
      <c r="N19">
        <v>56.39</v>
      </c>
    </row>
    <row r="20" spans="2:14" x14ac:dyDescent="0.2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9">
        <f t="shared" si="2"/>
        <v>5504.0426535058414</v>
      </c>
      <c r="L20" s="82">
        <f t="shared" si="3"/>
        <v>1.0004200297290307</v>
      </c>
      <c r="M20">
        <v>5247.7544821419997</v>
      </c>
      <c r="N20">
        <v>56.51</v>
      </c>
    </row>
    <row r="21" spans="2:14" x14ac:dyDescent="0.2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9">
        <f t="shared" si="2"/>
        <v>5504.0426535058414</v>
      </c>
      <c r="L21" s="82">
        <f t="shared" si="3"/>
        <v>1.0004200297290307</v>
      </c>
      <c r="M21">
        <v>5249.9587240430001</v>
      </c>
      <c r="N21">
        <v>56.58</v>
      </c>
    </row>
    <row r="22" spans="2:14" x14ac:dyDescent="0.2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9">
        <f t="shared" si="2"/>
        <v>5502.8874505630474</v>
      </c>
      <c r="L22" s="82">
        <f t="shared" si="3"/>
        <v>1.0006300445935461</v>
      </c>
      <c r="M22">
        <v>5215.275131247</v>
      </c>
      <c r="N22">
        <v>56.73</v>
      </c>
    </row>
    <row r="23" spans="2:14" x14ac:dyDescent="0.2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9">
        <f t="shared" si="2"/>
        <v>5504.0426535058414</v>
      </c>
      <c r="L23" s="82">
        <f t="shared" si="3"/>
        <v>1.0004200297290307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100">
        <f t="shared" si="2"/>
        <v>5502.8874505630474</v>
      </c>
      <c r="L24" s="83">
        <f t="shared" si="3"/>
        <v>1.0006300445935461</v>
      </c>
      <c r="M24">
        <v>5244.1732033549997</v>
      </c>
      <c r="N24">
        <v>56.52</v>
      </c>
    </row>
    <row r="25" spans="2:14" x14ac:dyDescent="0.2">
      <c r="K25" s="85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topLeftCell="A2" workbookViewId="0">
      <selection activeCell="D3" sqref="D3:E3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102" t="s">
        <v>37</v>
      </c>
      <c r="G2" s="134" t="s">
        <v>24</v>
      </c>
      <c r="H2" s="129">
        <v>4.2249999999999996</v>
      </c>
      <c r="I2" s="129" t="s">
        <v>32</v>
      </c>
      <c r="J2" s="130"/>
    </row>
    <row r="3" spans="2:14" x14ac:dyDescent="0.2">
      <c r="B3" s="30">
        <v>700</v>
      </c>
      <c r="D3" s="103">
        <v>0.54</v>
      </c>
      <c r="E3" s="104">
        <v>5471.1719999999996</v>
      </c>
      <c r="G3" s="133" t="s">
        <v>25</v>
      </c>
      <c r="H3" s="131">
        <v>4.3170000000000002</v>
      </c>
      <c r="I3" s="131"/>
      <c r="J3" s="132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0">(H9/($E$3))+G9*$D$3*10^(-6)</f>
        <v>1.3676622680451284E-3</v>
      </c>
      <c r="J9" s="114">
        <f t="shared" ref="J8:J24" si="1">(($B$3)^3*C9)/(I9+B9)</f>
        <v>953137926.62068987</v>
      </c>
      <c r="K9" s="79">
        <f t="shared" ref="K9:K31" si="2">J9/(10)^6</f>
        <v>953.13792662068988</v>
      </c>
      <c r="L9" s="114">
        <f t="shared" ref="L9:L24" si="3">($K$8*C9)/K9</f>
        <v>1.0003168084938718</v>
      </c>
      <c r="M9" s="114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0"/>
        <v>2.7353245360902567E-3</v>
      </c>
      <c r="J10" s="114">
        <f t="shared" si="1"/>
        <v>952836155.63692665</v>
      </c>
      <c r="K10" s="79">
        <f t="shared" si="2"/>
        <v>952.83615563692661</v>
      </c>
      <c r="L10" s="114">
        <f t="shared" si="3"/>
        <v>1.0006336169877439</v>
      </c>
      <c r="M10" s="114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0"/>
        <v>4.1029868041353845E-3</v>
      </c>
      <c r="J11" s="114">
        <f t="shared" si="1"/>
        <v>952534575.67882943</v>
      </c>
      <c r="K11" s="79">
        <f t="shared" si="2"/>
        <v>952.53457567882947</v>
      </c>
      <c r="L11" s="114">
        <f t="shared" si="3"/>
        <v>1.0009504254816157</v>
      </c>
      <c r="M11" s="114">
        <v>893.07820917549998</v>
      </c>
      <c r="N11" s="115">
        <v>83.52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0"/>
        <v>2.7353245360902567E-3</v>
      </c>
      <c r="J12" s="114">
        <f t="shared" si="1"/>
        <v>952836155.63692665</v>
      </c>
      <c r="K12" s="79">
        <f t="shared" si="2"/>
        <v>952.83615563692661</v>
      </c>
      <c r="L12" s="114">
        <f t="shared" si="3"/>
        <v>1.0006336169877439</v>
      </c>
      <c r="M12" s="114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0"/>
        <v>1.3676622680451284E-3</v>
      </c>
      <c r="J13" s="116">
        <f t="shared" si="1"/>
        <v>1906275853.2413797</v>
      </c>
      <c r="K13" s="98">
        <f t="shared" si="2"/>
        <v>1906.2758532413798</v>
      </c>
      <c r="L13" s="116">
        <f t="shared" si="3"/>
        <v>1.0003168084938718</v>
      </c>
      <c r="M13" s="116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0"/>
        <v>2.7353245360902567E-3</v>
      </c>
      <c r="J14" s="116">
        <f t="shared" si="1"/>
        <v>1905672311.2738533</v>
      </c>
      <c r="K14" s="98">
        <f t="shared" si="2"/>
        <v>1905.6723112738532</v>
      </c>
      <c r="L14" s="116">
        <f t="shared" si="3"/>
        <v>1.0006336169877439</v>
      </c>
      <c r="M14" s="116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0"/>
        <v>2.7353245360902567E-3</v>
      </c>
      <c r="J15" s="116">
        <f t="shared" si="1"/>
        <v>1905672311.2738533</v>
      </c>
      <c r="K15" s="98">
        <f t="shared" si="2"/>
        <v>1905.6723112738532</v>
      </c>
      <c r="L15" s="116">
        <f t="shared" si="3"/>
        <v>1.0006336169877439</v>
      </c>
      <c r="M15" s="116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0"/>
        <v>2.7353245360902567E-3</v>
      </c>
      <c r="J16" s="116">
        <f t="shared" si="1"/>
        <v>1905672311.2738533</v>
      </c>
      <c r="K16" s="98">
        <f t="shared" si="2"/>
        <v>1905.6723112738532</v>
      </c>
      <c r="L16" s="116">
        <f t="shared" si="3"/>
        <v>1.0006336169877439</v>
      </c>
      <c r="M16" s="116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0"/>
        <v>4.1029868041353845E-3</v>
      </c>
      <c r="J17" s="116">
        <f t="shared" si="1"/>
        <v>1905069151.3576589</v>
      </c>
      <c r="K17" s="98">
        <f t="shared" si="2"/>
        <v>1905.0691513576589</v>
      </c>
      <c r="L17" s="116">
        <f t="shared" si="3"/>
        <v>1.0009504254816157</v>
      </c>
      <c r="M17" s="116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0"/>
        <v>4.1029868041353845E-3</v>
      </c>
      <c r="J18" s="116">
        <f t="shared" si="1"/>
        <v>1905069151.3576589</v>
      </c>
      <c r="K18" s="98">
        <f t="shared" si="2"/>
        <v>1905.0691513576589</v>
      </c>
      <c r="L18" s="116">
        <f t="shared" si="3"/>
        <v>1.0009504254816157</v>
      </c>
      <c r="M18" s="116">
        <v>1699.0901770139999</v>
      </c>
      <c r="N18" s="16">
        <v>88.9</v>
      </c>
      <c r="O18" s="126" t="s">
        <v>43</v>
      </c>
    </row>
    <row r="19" spans="2:16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>(($B$3)^(2)*G19*8)/(1024^(2))</f>
        <v>7.476806640625</v>
      </c>
      <c r="I19" s="117">
        <f>(H19/($E$3))+G19*$D$3*10^(-6)</f>
        <v>1.3676622680451284E-3</v>
      </c>
      <c r="J19" s="117">
        <f>(($B$3)^3*C19)/(I19+B19)</f>
        <v>3812551706.4827595</v>
      </c>
      <c r="K19" s="99">
        <f t="shared" si="2"/>
        <v>3812.5517064827595</v>
      </c>
      <c r="L19" s="117">
        <f t="shared" si="3"/>
        <v>1.0003168084938718</v>
      </c>
      <c r="M19" s="117">
        <v>2528.7299254670002</v>
      </c>
      <c r="N19" s="18">
        <v>115.5</v>
      </c>
      <c r="O19" s="127">
        <f>M19/K19</f>
        <v>0.66326442764493299</v>
      </c>
    </row>
    <row r="20" spans="2:16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0"/>
        <v>2.7353245360902567E-3</v>
      </c>
      <c r="J20" s="117">
        <f t="shared" si="1"/>
        <v>3811344622.5477066</v>
      </c>
      <c r="K20" s="99">
        <f t="shared" si="2"/>
        <v>3811.3446225477064</v>
      </c>
      <c r="L20" s="117">
        <f t="shared" si="3"/>
        <v>1.0006336169877439</v>
      </c>
      <c r="M20" s="117">
        <v>2542.1043494779901</v>
      </c>
      <c r="N20" s="18">
        <v>114.5</v>
      </c>
      <c r="O20" s="127">
        <f t="shared" ref="O20:O24" si="6">M20/K20</f>
        <v>0.66698359797721773</v>
      </c>
      <c r="P20" s="101" t="s">
        <v>44</v>
      </c>
    </row>
    <row r="21" spans="2:16" x14ac:dyDescent="0.2">
      <c r="B21" s="17">
        <f t="shared" ref="B21:B24" si="7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0"/>
        <v>2.7353245360902567E-3</v>
      </c>
      <c r="J21" s="117">
        <f t="shared" si="1"/>
        <v>3811344622.5477066</v>
      </c>
      <c r="K21" s="99">
        <f t="shared" si="2"/>
        <v>3811.3446225477064</v>
      </c>
      <c r="L21" s="117">
        <f t="shared" si="3"/>
        <v>1.0006336169877439</v>
      </c>
      <c r="M21" s="117">
        <v>2531.6678160219899</v>
      </c>
      <c r="N21" s="18">
        <v>115</v>
      </c>
      <c r="O21" s="127">
        <f t="shared" si="6"/>
        <v>0.6642453167432778</v>
      </c>
    </row>
    <row r="22" spans="2:16" x14ac:dyDescent="0.2">
      <c r="B22" s="17">
        <f t="shared" si="7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0"/>
        <v>4.1029868041353845E-3</v>
      </c>
      <c r="J22" s="117">
        <f t="shared" si="1"/>
        <v>3810138302.7153177</v>
      </c>
      <c r="K22" s="99">
        <f t="shared" si="2"/>
        <v>3810.1383027153179</v>
      </c>
      <c r="L22" s="117">
        <f t="shared" si="3"/>
        <v>1.0009504254816157</v>
      </c>
      <c r="M22" s="117">
        <v>2546.4954201629998</v>
      </c>
      <c r="N22" s="18">
        <v>114.3</v>
      </c>
      <c r="O22" s="127">
        <f t="shared" si="6"/>
        <v>0.6683472404002303</v>
      </c>
    </row>
    <row r="23" spans="2:16" x14ac:dyDescent="0.2">
      <c r="B23" s="17">
        <f t="shared" si="7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0"/>
        <v>2.7353245360902567E-3</v>
      </c>
      <c r="J23" s="117">
        <f t="shared" si="1"/>
        <v>3811344622.5477066</v>
      </c>
      <c r="K23" s="99">
        <f t="shared" si="2"/>
        <v>3811.3446225477064</v>
      </c>
      <c r="L23" s="117">
        <f t="shared" si="3"/>
        <v>1.0006336169877439</v>
      </c>
      <c r="M23" s="117">
        <v>2531.7794305819998</v>
      </c>
      <c r="N23" s="18">
        <v>114.6</v>
      </c>
      <c r="O23" s="127">
        <f t="shared" si="6"/>
        <v>0.66427460156820539</v>
      </c>
    </row>
    <row r="24" spans="2:16" x14ac:dyDescent="0.2">
      <c r="B24" s="19">
        <f t="shared" si="7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0"/>
        <v>4.1029868041353845E-3</v>
      </c>
      <c r="J24" s="118">
        <f t="shared" si="1"/>
        <v>3810138302.7153177</v>
      </c>
      <c r="K24" s="100">
        <f t="shared" si="2"/>
        <v>3810.1383027153179</v>
      </c>
      <c r="L24" s="118">
        <f t="shared" si="3"/>
        <v>1.0009504254816157</v>
      </c>
      <c r="M24" s="118">
        <v>2542.64899336699</v>
      </c>
      <c r="N24" s="20">
        <v>114.5</v>
      </c>
      <c r="O24" s="128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7" t="s">
        <v>41</v>
      </c>
      <c r="K30" s="108" t="s">
        <v>40</v>
      </c>
      <c r="L30" s="108" t="s">
        <v>38</v>
      </c>
      <c r="M30" s="108" t="s">
        <v>42</v>
      </c>
      <c r="N30" s="109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10">
        <v>4.2249999999999996</v>
      </c>
      <c r="K31" s="87">
        <v>3812.6801677645294</v>
      </c>
      <c r="L31" s="111">
        <v>2528.7299254670002</v>
      </c>
      <c r="M31" s="87">
        <f>K31-M19</f>
        <v>1283.9502422975293</v>
      </c>
      <c r="N31" s="124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10">
        <v>4.2249999999999996</v>
      </c>
      <c r="K32" s="87">
        <v>3811.4643067646639</v>
      </c>
      <c r="L32" s="111">
        <v>2542.1043494779901</v>
      </c>
      <c r="M32" s="87">
        <f>K32-M20</f>
        <v>1269.3599572866738</v>
      </c>
      <c r="N32" s="124">
        <f t="shared" ref="N32:N36" si="8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10">
        <v>4.2249999999999996</v>
      </c>
      <c r="K33" s="87">
        <v>3811.4643067646639</v>
      </c>
      <c r="L33" s="111">
        <v>2531.6678160219899</v>
      </c>
      <c r="M33" s="87">
        <f>K33-M21</f>
        <v>1279.796490742674</v>
      </c>
      <c r="N33" s="124">
        <f t="shared" si="8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10">
        <v>4.2249999999999996</v>
      </c>
      <c r="K34" s="87">
        <v>3810.2492209919978</v>
      </c>
      <c r="L34" s="111">
        <v>2546.4954201629998</v>
      </c>
      <c r="M34" s="87">
        <f>K34-M22</f>
        <v>1263.753800828998</v>
      </c>
      <c r="N34" s="124">
        <f t="shared" si="8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10">
        <v>4.2249999999999996</v>
      </c>
      <c r="K35" s="87">
        <v>3811.4643067646639</v>
      </c>
      <c r="L35" s="111">
        <v>2531.7794305819998</v>
      </c>
      <c r="M35" s="87">
        <f>K35-M23</f>
        <v>1279.6848761826641</v>
      </c>
      <c r="N35" s="124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12">
        <v>4.2249999999999996</v>
      </c>
      <c r="K36" s="123">
        <v>3810.2492209919978</v>
      </c>
      <c r="L36" s="113">
        <v>2542.64899336699</v>
      </c>
      <c r="M36" s="123">
        <f>K36-M24</f>
        <v>1267.6002276250078</v>
      </c>
      <c r="N36" s="125">
        <f t="shared" si="8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tabSelected="1" workbookViewId="0">
      <selection activeCell="K28" sqref="K28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102" t="s">
        <v>12</v>
      </c>
    </row>
    <row r="3" spans="2:14" x14ac:dyDescent="0.2">
      <c r="B3" s="30">
        <v>700</v>
      </c>
      <c r="D3" s="103">
        <v>0.27900000000000003</v>
      </c>
      <c r="E3" s="105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 t="shared" ref="J8:J24" si="0"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1">(H9/($E$3))+G9*$D$3*10^(-6)</f>
        <v>1.1872909194011801E-3</v>
      </c>
      <c r="J9" s="114">
        <f t="shared" si="0"/>
        <v>953177739.33877861</v>
      </c>
      <c r="K9" s="79">
        <f t="shared" ref="K9:K24" si="2">J9/(10)^6</f>
        <v>953.17773933877857</v>
      </c>
      <c r="L9" s="114">
        <f t="shared" ref="L9:L24" si="3">($K$8*C9)/K9</f>
        <v>1.0002750268518419</v>
      </c>
      <c r="M9" s="114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1"/>
        <v>2.3745818388023602E-3</v>
      </c>
      <c r="J10" s="114">
        <f t="shared" si="0"/>
        <v>952915733.98289895</v>
      </c>
      <c r="K10" s="79">
        <f t="shared" si="2"/>
        <v>952.91573398289893</v>
      </c>
      <c r="L10" s="114">
        <f t="shared" si="3"/>
        <v>1.0005500537036838</v>
      </c>
      <c r="M10" s="114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1"/>
        <v>3.561872758203541E-3</v>
      </c>
      <c r="J11" s="114">
        <f t="shared" si="0"/>
        <v>952653872.62522554</v>
      </c>
      <c r="K11" s="79">
        <f t="shared" si="2"/>
        <v>952.65387262522552</v>
      </c>
      <c r="L11" s="114">
        <f t="shared" si="3"/>
        <v>1.0008250805555254</v>
      </c>
      <c r="M11" s="114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1"/>
        <v>2.3745818388023602E-3</v>
      </c>
      <c r="J12" s="114">
        <f t="shared" si="0"/>
        <v>952915733.98289895</v>
      </c>
      <c r="K12" s="79">
        <f t="shared" si="2"/>
        <v>952.91573398289893</v>
      </c>
      <c r="L12" s="114">
        <f t="shared" si="3"/>
        <v>1.0005500537036838</v>
      </c>
      <c r="M12" s="114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1"/>
        <v>1.1872909194011801E-3</v>
      </c>
      <c r="J13" s="116">
        <f t="shared" si="0"/>
        <v>1906355478.6775572</v>
      </c>
      <c r="K13" s="98">
        <f t="shared" si="2"/>
        <v>1906.3554786775571</v>
      </c>
      <c r="L13" s="116">
        <f t="shared" si="3"/>
        <v>1.0002750268518419</v>
      </c>
      <c r="M13" s="116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1"/>
        <v>2.3745818388023602E-3</v>
      </c>
      <c r="J14" s="116">
        <f t="shared" si="0"/>
        <v>1905831467.9657979</v>
      </c>
      <c r="K14" s="98">
        <f t="shared" si="2"/>
        <v>1905.8314679657979</v>
      </c>
      <c r="L14" s="116">
        <f t="shared" si="3"/>
        <v>1.0005500537036838</v>
      </c>
      <c r="M14" s="116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1"/>
        <v>2.3745818388023602E-3</v>
      </c>
      <c r="J15" s="116">
        <f t="shared" si="0"/>
        <v>1905831467.9657979</v>
      </c>
      <c r="K15" s="98">
        <f t="shared" si="2"/>
        <v>1905.8314679657979</v>
      </c>
      <c r="L15" s="116">
        <f t="shared" si="3"/>
        <v>1.0005500537036838</v>
      </c>
      <c r="M15" s="116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1"/>
        <v>2.3745818388023602E-3</v>
      </c>
      <c r="J16" s="116">
        <f t="shared" si="0"/>
        <v>1905831467.9657979</v>
      </c>
      <c r="K16" s="98">
        <f t="shared" si="2"/>
        <v>1905.8314679657979</v>
      </c>
      <c r="L16" s="116">
        <f t="shared" si="3"/>
        <v>1.0005500537036838</v>
      </c>
      <c r="M16" s="116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1"/>
        <v>3.561872758203541E-3</v>
      </c>
      <c r="J17" s="116">
        <f t="shared" si="0"/>
        <v>1905307745.2504511</v>
      </c>
      <c r="K17" s="98">
        <f t="shared" si="2"/>
        <v>1905.307745250451</v>
      </c>
      <c r="L17" s="116">
        <f t="shared" si="3"/>
        <v>1.0008250805555254</v>
      </c>
      <c r="M17" s="116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1"/>
        <v>3.561872758203541E-3</v>
      </c>
      <c r="J18" s="116">
        <f t="shared" si="0"/>
        <v>1905307745.2504511</v>
      </c>
      <c r="K18" s="98">
        <f t="shared" si="2"/>
        <v>1905.307745250451</v>
      </c>
      <c r="L18" s="116">
        <f t="shared" si="3"/>
        <v>1.0008250805555254</v>
      </c>
      <c r="M18" s="116">
        <v>1699.5483946489901</v>
      </c>
      <c r="N18" s="16">
        <v>88.89</v>
      </c>
    </row>
    <row r="19" spans="2:14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 t="shared" si="5"/>
        <v>7.476806640625</v>
      </c>
      <c r="I19" s="117">
        <f t="shared" si="1"/>
        <v>1.1872909194011801E-3</v>
      </c>
      <c r="J19" s="117">
        <f t="shared" si="0"/>
        <v>3812710957.3551145</v>
      </c>
      <c r="K19" s="99">
        <f t="shared" si="2"/>
        <v>3812.7109573551143</v>
      </c>
      <c r="L19" s="117">
        <f t="shared" si="3"/>
        <v>1.0002750268518419</v>
      </c>
      <c r="M19" s="117">
        <v>2538.1988831419999</v>
      </c>
      <c r="N19" s="18">
        <v>114.9</v>
      </c>
    </row>
    <row r="20" spans="2:14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1"/>
        <v>2.3745818388023602E-3</v>
      </c>
      <c r="J20" s="117">
        <f t="shared" si="0"/>
        <v>3811662935.9315958</v>
      </c>
      <c r="K20" s="99">
        <f t="shared" si="2"/>
        <v>3811.6629359315957</v>
      </c>
      <c r="L20" s="117">
        <f t="shared" si="3"/>
        <v>1.0005500537036838</v>
      </c>
      <c r="M20" s="117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1"/>
        <v>2.3745818388023602E-3</v>
      </c>
      <c r="J21" s="117">
        <f t="shared" si="0"/>
        <v>3811662935.9315958</v>
      </c>
      <c r="K21" s="99">
        <f t="shared" si="2"/>
        <v>3811.6629359315957</v>
      </c>
      <c r="L21" s="117">
        <f t="shared" si="3"/>
        <v>1.0005500537036838</v>
      </c>
      <c r="M21" s="117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1"/>
        <v>3.561872758203541E-3</v>
      </c>
      <c r="J22" s="117">
        <f t="shared" si="0"/>
        <v>3810615490.5009022</v>
      </c>
      <c r="K22" s="99">
        <f t="shared" si="2"/>
        <v>3810.6154905009021</v>
      </c>
      <c r="L22" s="117">
        <f t="shared" si="3"/>
        <v>1.0008250805555254</v>
      </c>
      <c r="M22" s="117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1"/>
        <v>2.3745818388023602E-3</v>
      </c>
      <c r="J23" s="117">
        <f t="shared" si="0"/>
        <v>3811662935.9315958</v>
      </c>
      <c r="K23" s="99">
        <f t="shared" si="2"/>
        <v>3811.6629359315957</v>
      </c>
      <c r="L23" s="117">
        <f t="shared" si="3"/>
        <v>1.0005500537036838</v>
      </c>
      <c r="M23" s="117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1"/>
        <v>3.561872758203541E-3</v>
      </c>
      <c r="J24" s="118">
        <f t="shared" si="0"/>
        <v>3810615490.5009022</v>
      </c>
      <c r="K24" s="100">
        <f t="shared" si="2"/>
        <v>3810.6154905009021</v>
      </c>
      <c r="L24" s="118">
        <f t="shared" si="3"/>
        <v>1.0008250805555254</v>
      </c>
      <c r="M24" s="118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5</vt:i4>
      </vt:variant>
    </vt:vector>
  </HeadingPairs>
  <TitlesOfParts>
    <vt:vector size="10" baseType="lpstr">
      <vt:lpstr>THIN_core</vt:lpstr>
      <vt:lpstr>THIN_soc</vt:lpstr>
      <vt:lpstr>THIN_node</vt:lpstr>
      <vt:lpstr>GPU_soc</vt:lpstr>
      <vt:lpstr>GPU_core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2021-12-10T09:46:20Z</dcterms:modified>
</cp:coreProperties>
</file>