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mid\Desktop\"/>
    </mc:Choice>
  </mc:AlternateContent>
  <bookViews>
    <workbookView xWindow="0" yWindow="0" windowWidth="15480" windowHeight="11640" tabRatio="769" firstSheet="47" activeTab="50"/>
  </bookViews>
  <sheets>
    <sheet name="شارژ مهر 1402" sheetId="146" r:id="rId1"/>
    <sheet name="پرینت مهر 1402" sheetId="147" r:id="rId2"/>
    <sheet name="شارژ آبان 1402" sheetId="218" r:id="rId3"/>
    <sheet name="پرینت آبان 1402" sheetId="219" r:id="rId4"/>
    <sheet name="شارژ آذر 1402" sheetId="220" r:id="rId5"/>
    <sheet name="پرینت آذر 1402" sheetId="221" r:id="rId6"/>
    <sheet name="شارژ دی 1402" sheetId="222" r:id="rId7"/>
    <sheet name="پرینت دی 1402" sheetId="223" r:id="rId8"/>
    <sheet name="شارژ بهمن 1402" sheetId="224" r:id="rId9"/>
    <sheet name="پرینت بهمن 1402" sheetId="225" r:id="rId10"/>
    <sheet name="شارژ اسفند 1402" sheetId="226" r:id="rId11"/>
    <sheet name="پرینت اسفند 1402" sheetId="227" r:id="rId12"/>
    <sheet name="شارژ فروردین 1403" sheetId="228" r:id="rId13"/>
    <sheet name="پرینت فروردین 1403" sheetId="230" r:id="rId14"/>
    <sheet name="شارژ اردیبهشت 1403" sheetId="231" r:id="rId15"/>
    <sheet name="پرینت اردیبهشت 1403" sheetId="232" r:id="rId16"/>
    <sheet name="شارژ خرداد 1403" sheetId="233" r:id="rId17"/>
    <sheet name="پرینت خرداد 1403" sheetId="234" r:id="rId18"/>
    <sheet name="شارژ تیر 1403" sheetId="235" r:id="rId19"/>
    <sheet name="پرینت تیر 1403" sheetId="236" r:id="rId20"/>
    <sheet name="شارژ مرداد 1403" sheetId="237" r:id="rId21"/>
    <sheet name="پرینت مرداد 1403" sheetId="238" r:id="rId22"/>
    <sheet name="شارژ شهریور 1403" sheetId="239" r:id="rId23"/>
    <sheet name="پرینت شهریور 1403" sheetId="240" r:id="rId24"/>
    <sheet name="شارژ مهر 1403" sheetId="241" r:id="rId25"/>
    <sheet name="پرینت مهر 1403" sheetId="242" r:id="rId26"/>
    <sheet name="شارژ آبان 1403" sheetId="243" r:id="rId27"/>
    <sheet name="پرینت آبان 1403" sheetId="244" r:id="rId28"/>
    <sheet name="شارژ آذر 1403" sheetId="245" r:id="rId29"/>
    <sheet name="پرینت آذر 1403" sheetId="246" r:id="rId30"/>
    <sheet name="شارژ دی 1403" sheetId="247" r:id="rId31"/>
    <sheet name="پرینت دی 1403" sheetId="248" r:id="rId32"/>
    <sheet name="شارژ بهمن 1403" sheetId="249" r:id="rId33"/>
    <sheet name="پرینت بهمن 1403" sheetId="250" r:id="rId34"/>
    <sheet name="شارژ اسفند 1403" sheetId="251" r:id="rId35"/>
    <sheet name="پرینت اسفند 1403" sheetId="252" r:id="rId36"/>
    <sheet name="شارژ فروردین 1404" sheetId="253" r:id="rId37"/>
    <sheet name="پرینت فروردین 1404" sheetId="254" r:id="rId38"/>
    <sheet name="شارژ اردیبهشت 1404" sheetId="255" r:id="rId39"/>
    <sheet name="پرینت اردیبهشت 1404" sheetId="256" r:id="rId40"/>
    <sheet name="شارژ خرداد 1404" sheetId="257" r:id="rId41"/>
    <sheet name="پرینت خرداد 1404" sheetId="258" r:id="rId42"/>
    <sheet name="شارژ تیر 1404" sheetId="259" r:id="rId43"/>
    <sheet name="پرینت تیر 1404" sheetId="260" r:id="rId44"/>
    <sheet name="شارژ مرداد 1404" sheetId="261" r:id="rId45"/>
    <sheet name="پرینت مرداد 1404" sheetId="262" r:id="rId46"/>
    <sheet name="شارژ شهریور 1404" sheetId="263" r:id="rId47"/>
    <sheet name="پرینت شهریور 1404" sheetId="264" r:id="rId48"/>
    <sheet name="شارژ مهر 1404" sheetId="265" r:id="rId49"/>
    <sheet name="پرینت مهر 1404" sheetId="266" r:id="rId50"/>
    <sheet name="شارژ آبان 1404" sheetId="267" r:id="rId51"/>
    <sheet name="پرینت آبان 1404" sheetId="268" r:id="rId52"/>
    <sheet name="شارژ آذر 1404" sheetId="269" r:id="rId53"/>
    <sheet name="پرینت آذر 1404" sheetId="270" r:id="rId54"/>
    <sheet name="شارژ دی 1404" sheetId="271" r:id="rId55"/>
    <sheet name="پرینت دی 1404" sheetId="272" r:id="rId56"/>
    <sheet name="شارژ بهمن 1404" sheetId="273" r:id="rId57"/>
    <sheet name="پرینت بهمن 1404" sheetId="274" r:id="rId58"/>
    <sheet name="شارژ اسفند 1404" sheetId="275" r:id="rId59"/>
    <sheet name="پرینت اسفند 1404" sheetId="276" r:id="rId60"/>
  </sheets>
  <calcPr calcId="152511"/>
</workbook>
</file>

<file path=xl/calcChain.xml><?xml version="1.0" encoding="utf-8"?>
<calcChain xmlns="http://schemas.openxmlformats.org/spreadsheetml/2006/main">
  <c r="C3" i="268" l="1"/>
  <c r="B21" i="275" l="1"/>
  <c r="A21" i="275"/>
  <c r="B20" i="275"/>
  <c r="A20" i="275"/>
  <c r="C19" i="275"/>
  <c r="B19" i="275"/>
  <c r="A19" i="275"/>
  <c r="C18" i="275"/>
  <c r="B18" i="275"/>
  <c r="A18" i="275"/>
  <c r="C17" i="275"/>
  <c r="B17" i="275"/>
  <c r="A17" i="275"/>
  <c r="C16" i="275"/>
  <c r="B16" i="275"/>
  <c r="A16" i="275"/>
  <c r="C15" i="275"/>
  <c r="B15" i="275"/>
  <c r="A15" i="275"/>
  <c r="C14" i="275"/>
  <c r="B14" i="275"/>
  <c r="A14" i="275"/>
  <c r="C13" i="275"/>
  <c r="B13" i="275"/>
  <c r="A13" i="275"/>
  <c r="C12" i="275"/>
  <c r="B12" i="275"/>
  <c r="A12" i="275"/>
  <c r="C11" i="275"/>
  <c r="B11" i="275"/>
  <c r="A11" i="275"/>
  <c r="C10" i="275"/>
  <c r="B10" i="275"/>
  <c r="A10" i="275"/>
  <c r="C9" i="275"/>
  <c r="B9" i="275"/>
  <c r="A9" i="275"/>
  <c r="C8" i="275"/>
  <c r="B8" i="275"/>
  <c r="A8" i="275"/>
  <c r="C7" i="275"/>
  <c r="B7" i="275"/>
  <c r="A7" i="275"/>
  <c r="C6" i="275"/>
  <c r="B6" i="275"/>
  <c r="A6" i="275"/>
  <c r="C5" i="275"/>
  <c r="B5" i="275"/>
  <c r="A5" i="275"/>
  <c r="D4" i="275"/>
  <c r="C4" i="275"/>
  <c r="B4" i="275"/>
  <c r="A4" i="275"/>
  <c r="J3" i="275"/>
  <c r="I3" i="275"/>
  <c r="H3" i="275"/>
  <c r="G3" i="275"/>
  <c r="F3" i="275"/>
  <c r="E3" i="275"/>
  <c r="D3" i="275"/>
  <c r="C3" i="275"/>
  <c r="B3" i="275"/>
  <c r="A3" i="275"/>
  <c r="M2" i="275"/>
  <c r="L2" i="275"/>
  <c r="K2" i="275"/>
  <c r="E22" i="275"/>
  <c r="A22" i="275"/>
  <c r="B21" i="273"/>
  <c r="A21" i="273"/>
  <c r="B20" i="273"/>
  <c r="A20" i="273"/>
  <c r="C19" i="273"/>
  <c r="B19" i="273"/>
  <c r="A19" i="273"/>
  <c r="C18" i="273"/>
  <c r="B18" i="273"/>
  <c r="A18" i="273"/>
  <c r="C17" i="273"/>
  <c r="B17" i="273"/>
  <c r="A17" i="273"/>
  <c r="C16" i="273"/>
  <c r="B16" i="273"/>
  <c r="A16" i="273"/>
  <c r="C15" i="273"/>
  <c r="B15" i="273"/>
  <c r="A15" i="273"/>
  <c r="C14" i="273"/>
  <c r="B14" i="273"/>
  <c r="A14" i="273"/>
  <c r="C13" i="273"/>
  <c r="B13" i="273"/>
  <c r="A13" i="273"/>
  <c r="C12" i="273"/>
  <c r="B12" i="273"/>
  <c r="A12" i="273"/>
  <c r="C11" i="273"/>
  <c r="B11" i="273"/>
  <c r="A11" i="273"/>
  <c r="C10" i="273"/>
  <c r="B10" i="273"/>
  <c r="A10" i="273"/>
  <c r="C9" i="273"/>
  <c r="B9" i="273"/>
  <c r="A9" i="273"/>
  <c r="C8" i="273"/>
  <c r="B8" i="273"/>
  <c r="A8" i="273"/>
  <c r="C7" i="273"/>
  <c r="B7" i="273"/>
  <c r="A7" i="273"/>
  <c r="C6" i="273"/>
  <c r="B6" i="273"/>
  <c r="A6" i="273"/>
  <c r="C5" i="273"/>
  <c r="B5" i="273"/>
  <c r="A5" i="273"/>
  <c r="D4" i="273"/>
  <c r="C4" i="273"/>
  <c r="B4" i="273"/>
  <c r="A4" i="273"/>
  <c r="J3" i="273"/>
  <c r="I3" i="273"/>
  <c r="H3" i="273"/>
  <c r="G3" i="273"/>
  <c r="F3" i="273"/>
  <c r="E3" i="273"/>
  <c r="D3" i="273"/>
  <c r="C3" i="273"/>
  <c r="B3" i="273"/>
  <c r="A3" i="273"/>
  <c r="M2" i="273"/>
  <c r="L2" i="273"/>
  <c r="K2" i="273"/>
  <c r="E22" i="273"/>
  <c r="A22" i="273"/>
  <c r="D21" i="271"/>
  <c r="D21" i="273" s="1"/>
  <c r="D21" i="275" s="1"/>
  <c r="B21" i="271"/>
  <c r="A21" i="271"/>
  <c r="B20" i="271"/>
  <c r="A20" i="271"/>
  <c r="C19" i="271"/>
  <c r="B19" i="271"/>
  <c r="A19" i="271"/>
  <c r="C18" i="271"/>
  <c r="B18" i="271"/>
  <c r="A18" i="271"/>
  <c r="C17" i="271"/>
  <c r="B17" i="271"/>
  <c r="A17" i="271"/>
  <c r="C16" i="271"/>
  <c r="B16" i="271"/>
  <c r="A16" i="271"/>
  <c r="C15" i="271"/>
  <c r="B15" i="271"/>
  <c r="A15" i="271"/>
  <c r="C14" i="271"/>
  <c r="B14" i="271"/>
  <c r="A14" i="271"/>
  <c r="C13" i="271"/>
  <c r="B13" i="271"/>
  <c r="A13" i="271"/>
  <c r="C12" i="271"/>
  <c r="B12" i="271"/>
  <c r="A12" i="271"/>
  <c r="C11" i="271"/>
  <c r="B11" i="271"/>
  <c r="A11" i="271"/>
  <c r="C10" i="271"/>
  <c r="B10" i="271"/>
  <c r="A10" i="271"/>
  <c r="C9" i="271"/>
  <c r="B9" i="271"/>
  <c r="A9" i="271"/>
  <c r="C8" i="271"/>
  <c r="B8" i="271"/>
  <c r="A8" i="271"/>
  <c r="C7" i="271"/>
  <c r="B7" i="271"/>
  <c r="A7" i="271"/>
  <c r="C6" i="271"/>
  <c r="B6" i="271"/>
  <c r="A6" i="271"/>
  <c r="C5" i="271"/>
  <c r="B5" i="271"/>
  <c r="A5" i="271"/>
  <c r="D4" i="271"/>
  <c r="C4" i="271"/>
  <c r="B4" i="271"/>
  <c r="A4" i="271"/>
  <c r="J3" i="271"/>
  <c r="I3" i="271"/>
  <c r="H3" i="271"/>
  <c r="G3" i="271"/>
  <c r="F3" i="271"/>
  <c r="E3" i="271"/>
  <c r="D3" i="271"/>
  <c r="C3" i="271"/>
  <c r="B3" i="271"/>
  <c r="A3" i="271"/>
  <c r="M2" i="271"/>
  <c r="L2" i="271"/>
  <c r="K2" i="271"/>
  <c r="E22" i="271"/>
  <c r="A22" i="271"/>
  <c r="B21" i="269"/>
  <c r="A21" i="269"/>
  <c r="B20" i="269"/>
  <c r="A20" i="269"/>
  <c r="C19" i="269"/>
  <c r="B19" i="269"/>
  <c r="A19" i="269"/>
  <c r="C18" i="269"/>
  <c r="B18" i="269"/>
  <c r="A18" i="269"/>
  <c r="C17" i="269"/>
  <c r="B17" i="269"/>
  <c r="A17" i="269"/>
  <c r="C16" i="269"/>
  <c r="B16" i="269"/>
  <c r="A16" i="269"/>
  <c r="C15" i="269"/>
  <c r="B15" i="269"/>
  <c r="A15" i="269"/>
  <c r="C14" i="269"/>
  <c r="B14" i="269"/>
  <c r="A14" i="269"/>
  <c r="C13" i="269"/>
  <c r="B13" i="269"/>
  <c r="A13" i="269"/>
  <c r="C12" i="269"/>
  <c r="B12" i="269"/>
  <c r="A12" i="269"/>
  <c r="C11" i="269"/>
  <c r="B11" i="269"/>
  <c r="A11" i="269"/>
  <c r="C10" i="269"/>
  <c r="B10" i="269"/>
  <c r="A10" i="269"/>
  <c r="C9" i="269"/>
  <c r="B9" i="269"/>
  <c r="A9" i="269"/>
  <c r="C8" i="269"/>
  <c r="B8" i="269"/>
  <c r="A8" i="269"/>
  <c r="C7" i="269"/>
  <c r="B7" i="269"/>
  <c r="A7" i="269"/>
  <c r="C6" i="269"/>
  <c r="B6" i="269"/>
  <c r="A6" i="269"/>
  <c r="C5" i="269"/>
  <c r="B5" i="269"/>
  <c r="A5" i="269"/>
  <c r="D4" i="269"/>
  <c r="C4" i="269"/>
  <c r="B4" i="269"/>
  <c r="A4" i="269"/>
  <c r="J3" i="269"/>
  <c r="I3" i="269"/>
  <c r="H3" i="269"/>
  <c r="G3" i="269"/>
  <c r="F3" i="269"/>
  <c r="E3" i="269"/>
  <c r="D3" i="269"/>
  <c r="C3" i="269"/>
  <c r="B3" i="269"/>
  <c r="A3" i="269"/>
  <c r="M2" i="269"/>
  <c r="L2" i="269"/>
  <c r="K2" i="269"/>
  <c r="E22" i="269"/>
  <c r="A22" i="269"/>
  <c r="D21" i="267"/>
  <c r="B21" i="267"/>
  <c r="A21" i="267"/>
  <c r="D20" i="267"/>
  <c r="D20" i="269" s="1"/>
  <c r="D20" i="271" s="1"/>
  <c r="D20" i="273" s="1"/>
  <c r="D20" i="275" s="1"/>
  <c r="C20" i="269"/>
  <c r="C20" i="271" s="1"/>
  <c r="C20" i="273" s="1"/>
  <c r="C20" i="275" s="1"/>
  <c r="B20" i="267"/>
  <c r="A20" i="267"/>
  <c r="D19" i="267"/>
  <c r="D19" i="269" s="1"/>
  <c r="D19" i="271" s="1"/>
  <c r="D19" i="273" s="1"/>
  <c r="D19" i="275" s="1"/>
  <c r="C19" i="267"/>
  <c r="B19" i="267"/>
  <c r="A19" i="267"/>
  <c r="D18" i="267"/>
  <c r="D18" i="269" s="1"/>
  <c r="D18" i="271" s="1"/>
  <c r="D18" i="273" s="1"/>
  <c r="D18" i="275" s="1"/>
  <c r="C18" i="267"/>
  <c r="B18" i="267"/>
  <c r="A18" i="267"/>
  <c r="D17" i="267"/>
  <c r="D17" i="269" s="1"/>
  <c r="D17" i="271" s="1"/>
  <c r="D17" i="273" s="1"/>
  <c r="D17" i="275" s="1"/>
  <c r="C17" i="267"/>
  <c r="B17" i="267"/>
  <c r="A17" i="267"/>
  <c r="D16" i="267"/>
  <c r="D16" i="269" s="1"/>
  <c r="D16" i="271" s="1"/>
  <c r="D16" i="273" s="1"/>
  <c r="D16" i="275" s="1"/>
  <c r="C16" i="267"/>
  <c r="B16" i="267"/>
  <c r="A16" i="267"/>
  <c r="D15" i="267"/>
  <c r="D15" i="269" s="1"/>
  <c r="D15" i="271" s="1"/>
  <c r="D15" i="273" s="1"/>
  <c r="D15" i="275" s="1"/>
  <c r="C15" i="267"/>
  <c r="B15" i="267"/>
  <c r="A15" i="267"/>
  <c r="D14" i="267"/>
  <c r="D14" i="269" s="1"/>
  <c r="D14" i="271" s="1"/>
  <c r="D14" i="273" s="1"/>
  <c r="D14" i="275" s="1"/>
  <c r="C14" i="267"/>
  <c r="B14" i="267"/>
  <c r="A14" i="267"/>
  <c r="D13" i="267"/>
  <c r="D13" i="269" s="1"/>
  <c r="D13" i="271" s="1"/>
  <c r="D13" i="273" s="1"/>
  <c r="D13" i="275" s="1"/>
  <c r="C13" i="267"/>
  <c r="B13" i="267"/>
  <c r="A13" i="267"/>
  <c r="D12" i="267"/>
  <c r="D12" i="269" s="1"/>
  <c r="D12" i="271" s="1"/>
  <c r="D12" i="273" s="1"/>
  <c r="D12" i="275" s="1"/>
  <c r="C12" i="267"/>
  <c r="B12" i="267"/>
  <c r="A12" i="267"/>
  <c r="D11" i="267"/>
  <c r="D11" i="269" s="1"/>
  <c r="D11" i="271" s="1"/>
  <c r="D11" i="273" s="1"/>
  <c r="D11" i="275" s="1"/>
  <c r="C11" i="267"/>
  <c r="B11" i="267"/>
  <c r="A11" i="267"/>
  <c r="D10" i="267"/>
  <c r="D10" i="269" s="1"/>
  <c r="D10" i="271" s="1"/>
  <c r="D10" i="273" s="1"/>
  <c r="D10" i="275" s="1"/>
  <c r="C10" i="267"/>
  <c r="B10" i="267"/>
  <c r="A10" i="267"/>
  <c r="D9" i="267"/>
  <c r="D9" i="269" s="1"/>
  <c r="D9" i="271" s="1"/>
  <c r="D9" i="273" s="1"/>
  <c r="D9" i="275" s="1"/>
  <c r="C9" i="267"/>
  <c r="B9" i="267"/>
  <c r="A9" i="267"/>
  <c r="D8" i="267"/>
  <c r="D8" i="269" s="1"/>
  <c r="D8" i="271" s="1"/>
  <c r="D8" i="273" s="1"/>
  <c r="D8" i="275" s="1"/>
  <c r="C8" i="267"/>
  <c r="B8" i="267"/>
  <c r="A8" i="267"/>
  <c r="D7" i="267"/>
  <c r="D7" i="271" s="1"/>
  <c r="D7" i="273" s="1"/>
  <c r="D7" i="275" s="1"/>
  <c r="C7" i="267"/>
  <c r="B7" i="267"/>
  <c r="A7" i="267"/>
  <c r="D6" i="267"/>
  <c r="D6" i="269" s="1"/>
  <c r="D6" i="271" s="1"/>
  <c r="D6" i="273" s="1"/>
  <c r="D6" i="275" s="1"/>
  <c r="C6" i="267"/>
  <c r="B6" i="267"/>
  <c r="A6" i="267"/>
  <c r="C5" i="267"/>
  <c r="B5" i="267"/>
  <c r="A5" i="267"/>
  <c r="D4" i="267"/>
  <c r="C4" i="267"/>
  <c r="B4" i="267"/>
  <c r="A4" i="267"/>
  <c r="J3" i="267"/>
  <c r="I3" i="267"/>
  <c r="H3" i="267"/>
  <c r="G3" i="267"/>
  <c r="F3" i="267"/>
  <c r="E3" i="267"/>
  <c r="D3" i="267"/>
  <c r="C3" i="267"/>
  <c r="B3" i="267"/>
  <c r="A3" i="267"/>
  <c r="M2" i="267"/>
  <c r="L2" i="267"/>
  <c r="K2" i="267"/>
  <c r="E22" i="267"/>
  <c r="A22" i="267"/>
  <c r="D21" i="265"/>
  <c r="B21" i="265"/>
  <c r="A21" i="265"/>
  <c r="D20" i="265"/>
  <c r="B20" i="265"/>
  <c r="A20" i="265"/>
  <c r="D19" i="265"/>
  <c r="C19" i="265"/>
  <c r="B19" i="265"/>
  <c r="A19" i="265"/>
  <c r="D18" i="265"/>
  <c r="C18" i="265"/>
  <c r="B18" i="265"/>
  <c r="A18" i="265"/>
  <c r="D17" i="265"/>
  <c r="C17" i="265"/>
  <c r="B17" i="265"/>
  <c r="A17" i="265"/>
  <c r="D16" i="265"/>
  <c r="C16" i="265"/>
  <c r="B16" i="265"/>
  <c r="A16" i="265"/>
  <c r="D15" i="265"/>
  <c r="C15" i="265"/>
  <c r="B15" i="265"/>
  <c r="A15" i="265"/>
  <c r="D14" i="265"/>
  <c r="C14" i="265"/>
  <c r="B14" i="265"/>
  <c r="A14" i="265"/>
  <c r="D13" i="265"/>
  <c r="C13" i="265"/>
  <c r="B13" i="265"/>
  <c r="A13" i="265"/>
  <c r="D12" i="265"/>
  <c r="C12" i="265"/>
  <c r="B12" i="265"/>
  <c r="A12" i="265"/>
  <c r="D11" i="265"/>
  <c r="C11" i="265"/>
  <c r="B11" i="265"/>
  <c r="A11" i="265"/>
  <c r="D10" i="265"/>
  <c r="C10" i="265"/>
  <c r="B10" i="265"/>
  <c r="A10" i="265"/>
  <c r="D9" i="265"/>
  <c r="C9" i="265"/>
  <c r="B9" i="265"/>
  <c r="A9" i="265"/>
  <c r="D8" i="265"/>
  <c r="C8" i="265"/>
  <c r="B8" i="265"/>
  <c r="A8" i="265"/>
  <c r="D7" i="265"/>
  <c r="C7" i="265"/>
  <c r="B7" i="265"/>
  <c r="A7" i="265"/>
  <c r="D6" i="265"/>
  <c r="C6" i="265"/>
  <c r="B6" i="265"/>
  <c r="A6" i="265"/>
  <c r="C5" i="265"/>
  <c r="B5" i="265"/>
  <c r="A5" i="265"/>
  <c r="D4" i="265"/>
  <c r="C4" i="265"/>
  <c r="B4" i="265"/>
  <c r="A4" i="265"/>
  <c r="J3" i="265"/>
  <c r="I3" i="265"/>
  <c r="H3" i="265"/>
  <c r="G3" i="265"/>
  <c r="F3" i="265"/>
  <c r="E3" i="265"/>
  <c r="D3" i="265"/>
  <c r="C3" i="265"/>
  <c r="B3" i="265"/>
  <c r="A3" i="265"/>
  <c r="M2" i="265"/>
  <c r="L2" i="265"/>
  <c r="K2" i="265"/>
  <c r="E22" i="265"/>
  <c r="A22" i="265"/>
  <c r="D21" i="263"/>
  <c r="B21" i="263"/>
  <c r="A21" i="263"/>
  <c r="C20" i="263"/>
  <c r="B20" i="263"/>
  <c r="A20" i="263"/>
  <c r="C19" i="263"/>
  <c r="B19" i="263"/>
  <c r="A19" i="263"/>
  <c r="C18" i="263"/>
  <c r="B18" i="263"/>
  <c r="A18" i="263"/>
  <c r="C17" i="263"/>
  <c r="B17" i="263"/>
  <c r="A17" i="263"/>
  <c r="C16" i="263"/>
  <c r="B16" i="263"/>
  <c r="A16" i="263"/>
  <c r="C15" i="263"/>
  <c r="B15" i="263"/>
  <c r="A15" i="263"/>
  <c r="C14" i="263"/>
  <c r="B14" i="263"/>
  <c r="A14" i="263"/>
  <c r="C13" i="263"/>
  <c r="B13" i="263"/>
  <c r="A13" i="263"/>
  <c r="C12" i="263"/>
  <c r="B12" i="263"/>
  <c r="A12" i="263"/>
  <c r="C11" i="263"/>
  <c r="B11" i="263"/>
  <c r="A11" i="263"/>
  <c r="C10" i="263"/>
  <c r="B10" i="263"/>
  <c r="A10" i="263"/>
  <c r="C9" i="263"/>
  <c r="B9" i="263"/>
  <c r="A9" i="263"/>
  <c r="C8" i="263"/>
  <c r="B8" i="263"/>
  <c r="A8" i="263"/>
  <c r="C7" i="263"/>
  <c r="B7" i="263"/>
  <c r="A7" i="263"/>
  <c r="C6" i="263"/>
  <c r="B6" i="263"/>
  <c r="A6" i="263"/>
  <c r="C5" i="263"/>
  <c r="B5" i="263"/>
  <c r="A5" i="263"/>
  <c r="D4" i="263"/>
  <c r="C4" i="263"/>
  <c r="B4" i="263"/>
  <c r="A4" i="263"/>
  <c r="J3" i="263"/>
  <c r="I3" i="263"/>
  <c r="H3" i="263"/>
  <c r="G3" i="263"/>
  <c r="F3" i="263"/>
  <c r="E3" i="263"/>
  <c r="D3" i="263"/>
  <c r="C3" i="263"/>
  <c r="B3" i="263"/>
  <c r="A3" i="263"/>
  <c r="M2" i="263"/>
  <c r="L2" i="263"/>
  <c r="K2" i="263"/>
  <c r="E22" i="263"/>
  <c r="A22" i="263"/>
  <c r="D21" i="261"/>
  <c r="B21" i="261"/>
  <c r="A21" i="261"/>
  <c r="D20" i="261"/>
  <c r="C20" i="261"/>
  <c r="B20" i="261"/>
  <c r="A20" i="261"/>
  <c r="D19" i="261"/>
  <c r="C19" i="261"/>
  <c r="B19" i="261"/>
  <c r="A19" i="261"/>
  <c r="D18" i="261"/>
  <c r="C18" i="261"/>
  <c r="B18" i="261"/>
  <c r="A18" i="261"/>
  <c r="D17" i="261"/>
  <c r="C17" i="261"/>
  <c r="B17" i="261"/>
  <c r="A17" i="261"/>
  <c r="D16" i="261"/>
  <c r="C16" i="261"/>
  <c r="B16" i="261"/>
  <c r="A16" i="261"/>
  <c r="D15" i="261"/>
  <c r="C15" i="261"/>
  <c r="B15" i="261"/>
  <c r="A15" i="261"/>
  <c r="D14" i="261"/>
  <c r="C14" i="261"/>
  <c r="B14" i="261"/>
  <c r="A14" i="261"/>
  <c r="D13" i="261"/>
  <c r="C13" i="261"/>
  <c r="B13" i="261"/>
  <c r="A13" i="261"/>
  <c r="D12" i="261"/>
  <c r="C12" i="261"/>
  <c r="B12" i="261"/>
  <c r="A12" i="261"/>
  <c r="D11" i="261"/>
  <c r="C11" i="261"/>
  <c r="B11" i="261"/>
  <c r="A11" i="261"/>
  <c r="D10" i="261"/>
  <c r="C10" i="261"/>
  <c r="B10" i="261"/>
  <c r="A10" i="261"/>
  <c r="D9" i="261"/>
  <c r="C9" i="261"/>
  <c r="B9" i="261"/>
  <c r="A9" i="261"/>
  <c r="D8" i="261"/>
  <c r="C8" i="261"/>
  <c r="B8" i="261"/>
  <c r="A8" i="261"/>
  <c r="D7" i="261"/>
  <c r="C7" i="261"/>
  <c r="B7" i="261"/>
  <c r="A7" i="261"/>
  <c r="D6" i="261"/>
  <c r="C6" i="261"/>
  <c r="B6" i="261"/>
  <c r="A6" i="261"/>
  <c r="C5" i="261"/>
  <c r="B5" i="261"/>
  <c r="A5" i="261"/>
  <c r="D4" i="261"/>
  <c r="C4" i="261"/>
  <c r="B4" i="261"/>
  <c r="A4" i="261"/>
  <c r="J3" i="261"/>
  <c r="I3" i="261"/>
  <c r="H3" i="261"/>
  <c r="G3" i="261"/>
  <c r="F3" i="261"/>
  <c r="E3" i="261"/>
  <c r="D3" i="261"/>
  <c r="C3" i="261"/>
  <c r="B3" i="261"/>
  <c r="A3" i="261"/>
  <c r="M2" i="261"/>
  <c r="L2" i="261"/>
  <c r="K2" i="261"/>
  <c r="E22" i="261"/>
  <c r="A22" i="261"/>
  <c r="D21" i="259"/>
  <c r="B21" i="259"/>
  <c r="A21" i="259"/>
  <c r="D20" i="259"/>
  <c r="C20" i="259"/>
  <c r="B20" i="259"/>
  <c r="A20" i="259"/>
  <c r="D19" i="259"/>
  <c r="C19" i="259"/>
  <c r="B19" i="259"/>
  <c r="A19" i="259"/>
  <c r="D18" i="259"/>
  <c r="C18" i="259"/>
  <c r="B18" i="259"/>
  <c r="A18" i="259"/>
  <c r="D17" i="259"/>
  <c r="C17" i="259"/>
  <c r="B17" i="259"/>
  <c r="A17" i="259"/>
  <c r="D16" i="259"/>
  <c r="C16" i="259"/>
  <c r="B16" i="259"/>
  <c r="A16" i="259"/>
  <c r="D15" i="259"/>
  <c r="C15" i="259"/>
  <c r="B15" i="259"/>
  <c r="A15" i="259"/>
  <c r="D14" i="259"/>
  <c r="C14" i="259"/>
  <c r="B14" i="259"/>
  <c r="A14" i="259"/>
  <c r="D13" i="259"/>
  <c r="C13" i="259"/>
  <c r="B13" i="259"/>
  <c r="A13" i="259"/>
  <c r="D12" i="259"/>
  <c r="C12" i="259"/>
  <c r="B12" i="259"/>
  <c r="A12" i="259"/>
  <c r="D11" i="259"/>
  <c r="C11" i="259"/>
  <c r="B11" i="259"/>
  <c r="A11" i="259"/>
  <c r="D10" i="259"/>
  <c r="C10" i="259"/>
  <c r="B10" i="259"/>
  <c r="A10" i="259"/>
  <c r="D9" i="259"/>
  <c r="C9" i="259"/>
  <c r="B9" i="259"/>
  <c r="A9" i="259"/>
  <c r="D8" i="259"/>
  <c r="C8" i="259"/>
  <c r="B8" i="259"/>
  <c r="A8" i="259"/>
  <c r="D7" i="259"/>
  <c r="C7" i="259"/>
  <c r="B7" i="259"/>
  <c r="A7" i="259"/>
  <c r="D6" i="259"/>
  <c r="C6" i="259"/>
  <c r="B6" i="259"/>
  <c r="A6" i="259"/>
  <c r="C5" i="259"/>
  <c r="B5" i="259"/>
  <c r="A5" i="259"/>
  <c r="D4" i="259"/>
  <c r="C4" i="259"/>
  <c r="B4" i="259"/>
  <c r="A4" i="259"/>
  <c r="J3" i="259"/>
  <c r="I3" i="259"/>
  <c r="H3" i="259"/>
  <c r="G3" i="259"/>
  <c r="F3" i="259"/>
  <c r="E3" i="259"/>
  <c r="D3" i="259"/>
  <c r="C3" i="259"/>
  <c r="B3" i="259"/>
  <c r="A3" i="259"/>
  <c r="M2" i="259"/>
  <c r="L2" i="259"/>
  <c r="K2" i="259"/>
  <c r="E22" i="259"/>
  <c r="A22" i="259"/>
  <c r="D21" i="257"/>
  <c r="B21" i="257"/>
  <c r="A21" i="257"/>
  <c r="D20" i="257"/>
  <c r="C20" i="257"/>
  <c r="B20" i="257"/>
  <c r="A20" i="257"/>
  <c r="D19" i="257"/>
  <c r="C19" i="257"/>
  <c r="B19" i="257"/>
  <c r="A19" i="257"/>
  <c r="D18" i="257"/>
  <c r="C18" i="257"/>
  <c r="B18" i="257"/>
  <c r="A18" i="257"/>
  <c r="D17" i="257"/>
  <c r="C17" i="257"/>
  <c r="B17" i="257"/>
  <c r="A17" i="257"/>
  <c r="D16" i="257"/>
  <c r="C16" i="257"/>
  <c r="B16" i="257"/>
  <c r="A16" i="257"/>
  <c r="D15" i="257"/>
  <c r="C15" i="257"/>
  <c r="B15" i="257"/>
  <c r="A15" i="257"/>
  <c r="D14" i="257"/>
  <c r="C14" i="257"/>
  <c r="B14" i="257"/>
  <c r="A14" i="257"/>
  <c r="D13" i="257"/>
  <c r="C13" i="257"/>
  <c r="B13" i="257"/>
  <c r="A13" i="257"/>
  <c r="D12" i="257"/>
  <c r="C12" i="257"/>
  <c r="B12" i="257"/>
  <c r="A12" i="257"/>
  <c r="D11" i="257"/>
  <c r="C11" i="257"/>
  <c r="B11" i="257"/>
  <c r="A11" i="257"/>
  <c r="D10" i="257"/>
  <c r="C10" i="257"/>
  <c r="B10" i="257"/>
  <c r="A10" i="257"/>
  <c r="D9" i="257"/>
  <c r="C9" i="257"/>
  <c r="B9" i="257"/>
  <c r="A9" i="257"/>
  <c r="D8" i="257"/>
  <c r="C8" i="257"/>
  <c r="B8" i="257"/>
  <c r="A8" i="257"/>
  <c r="D7" i="257"/>
  <c r="C7" i="257"/>
  <c r="B7" i="257"/>
  <c r="A7" i="257"/>
  <c r="D6" i="257"/>
  <c r="C6" i="257"/>
  <c r="B6" i="257"/>
  <c r="A6" i="257"/>
  <c r="C5" i="257"/>
  <c r="B5" i="257"/>
  <c r="A5" i="257"/>
  <c r="D4" i="257"/>
  <c r="C4" i="257"/>
  <c r="B4" i="257"/>
  <c r="A4" i="257"/>
  <c r="J3" i="257"/>
  <c r="I3" i="257"/>
  <c r="H3" i="257"/>
  <c r="G3" i="257"/>
  <c r="F3" i="257"/>
  <c r="E3" i="257"/>
  <c r="D3" i="257"/>
  <c r="C3" i="257"/>
  <c r="B3" i="257"/>
  <c r="A3" i="257"/>
  <c r="M2" i="257"/>
  <c r="L2" i="257"/>
  <c r="K2" i="257"/>
  <c r="E22" i="257"/>
  <c r="A22" i="257"/>
  <c r="M2" i="255"/>
  <c r="L2" i="255"/>
  <c r="K2" i="255"/>
  <c r="B5" i="255"/>
  <c r="C5" i="255"/>
  <c r="D5" i="255"/>
  <c r="D5" i="257" s="1"/>
  <c r="D5" i="259" s="1"/>
  <c r="B6" i="255"/>
  <c r="C6" i="255"/>
  <c r="D6" i="255"/>
  <c r="B7" i="255"/>
  <c r="C7" i="255"/>
  <c r="D7" i="255"/>
  <c r="B8" i="255"/>
  <c r="C8" i="255"/>
  <c r="D8" i="255"/>
  <c r="B9" i="255"/>
  <c r="C9" i="255"/>
  <c r="D9" i="255"/>
  <c r="B10" i="255"/>
  <c r="C10" i="255"/>
  <c r="D10" i="255"/>
  <c r="B11" i="255"/>
  <c r="C11" i="255"/>
  <c r="D11" i="255"/>
  <c r="B12" i="255"/>
  <c r="C12" i="255"/>
  <c r="D12" i="255"/>
  <c r="B13" i="255"/>
  <c r="C13" i="255"/>
  <c r="D13" i="255"/>
  <c r="B14" i="255"/>
  <c r="C14" i="255"/>
  <c r="D14" i="255"/>
  <c r="B15" i="255"/>
  <c r="C15" i="255"/>
  <c r="D15" i="255"/>
  <c r="B16" i="255"/>
  <c r="C16" i="255"/>
  <c r="D16" i="255"/>
  <c r="B17" i="255"/>
  <c r="C17" i="255"/>
  <c r="D17" i="255"/>
  <c r="B18" i="255"/>
  <c r="C18" i="255"/>
  <c r="D18" i="255"/>
  <c r="B19" i="255"/>
  <c r="C19" i="255"/>
  <c r="D19" i="255"/>
  <c r="B20" i="255"/>
  <c r="C20" i="255"/>
  <c r="D20" i="255"/>
  <c r="B21" i="255"/>
  <c r="D21" i="255"/>
  <c r="D4" i="255"/>
  <c r="C4" i="255"/>
  <c r="B4" i="255"/>
  <c r="B3" i="255"/>
  <c r="C3" i="255"/>
  <c r="D3" i="255"/>
  <c r="E3" i="255"/>
  <c r="F3" i="255"/>
  <c r="G3" i="255"/>
  <c r="H3" i="255"/>
  <c r="I3" i="255"/>
  <c r="J3" i="255"/>
  <c r="A5" i="255"/>
  <c r="A6" i="255"/>
  <c r="A7" i="255"/>
  <c r="A8" i="255"/>
  <c r="A9" i="255"/>
  <c r="A10" i="255"/>
  <c r="A11" i="255"/>
  <c r="A12" i="255"/>
  <c r="A13" i="255"/>
  <c r="A14" i="255"/>
  <c r="A15" i="255"/>
  <c r="A16" i="255"/>
  <c r="A17" i="255"/>
  <c r="A18" i="255"/>
  <c r="A19" i="255"/>
  <c r="A20" i="255"/>
  <c r="A21" i="255"/>
  <c r="A4" i="255"/>
  <c r="A3" i="255"/>
  <c r="E22" i="255"/>
  <c r="A22" i="255"/>
  <c r="A22" i="253"/>
  <c r="D21" i="253"/>
  <c r="B21" i="253"/>
  <c r="D20" i="253"/>
  <c r="C20" i="253"/>
  <c r="B20" i="253"/>
  <c r="D19" i="253"/>
  <c r="C19" i="253"/>
  <c r="B19" i="253"/>
  <c r="D18" i="253"/>
  <c r="C18" i="253"/>
  <c r="B18" i="253"/>
  <c r="D17" i="253"/>
  <c r="C17" i="253"/>
  <c r="B17" i="253"/>
  <c r="D16" i="253"/>
  <c r="C16" i="253"/>
  <c r="B16" i="253"/>
  <c r="D15" i="253"/>
  <c r="C15" i="253"/>
  <c r="B15" i="253"/>
  <c r="D14" i="253"/>
  <c r="C14" i="253"/>
  <c r="B14" i="253"/>
  <c r="D13" i="253"/>
  <c r="C13" i="253"/>
  <c r="B13" i="253"/>
  <c r="D12" i="253"/>
  <c r="C12" i="253"/>
  <c r="B12" i="253"/>
  <c r="D11" i="253"/>
  <c r="C11" i="253"/>
  <c r="B11" i="253"/>
  <c r="D10" i="253"/>
  <c r="C10" i="253"/>
  <c r="B10" i="253"/>
  <c r="D9" i="253"/>
  <c r="C9" i="253"/>
  <c r="B9" i="253"/>
  <c r="D8" i="253"/>
  <c r="C8" i="253"/>
  <c r="B8" i="253"/>
  <c r="D7" i="253"/>
  <c r="C7" i="253"/>
  <c r="B7" i="253"/>
  <c r="D6" i="253"/>
  <c r="C6" i="253"/>
  <c r="B6" i="253"/>
  <c r="D22" i="253"/>
  <c r="C5" i="253"/>
  <c r="B5" i="253"/>
  <c r="D4" i="253"/>
  <c r="C4" i="253"/>
  <c r="B4" i="253"/>
  <c r="E22" i="253"/>
  <c r="A21" i="253"/>
  <c r="A20" i="253"/>
  <c r="A19" i="253"/>
  <c r="A18" i="253"/>
  <c r="A17" i="253"/>
  <c r="A16" i="253"/>
  <c r="A15" i="253"/>
  <c r="A14" i="253"/>
  <c r="A13" i="253"/>
  <c r="A12" i="253"/>
  <c r="A11" i="253"/>
  <c r="A10" i="253"/>
  <c r="A9" i="253"/>
  <c r="A8" i="253"/>
  <c r="A7" i="253"/>
  <c r="A6" i="253"/>
  <c r="A5" i="253"/>
  <c r="A4" i="253"/>
  <c r="J3" i="253"/>
  <c r="I3" i="253"/>
  <c r="H3" i="253"/>
  <c r="G3" i="253"/>
  <c r="F3" i="253"/>
  <c r="E3" i="253"/>
  <c r="D3" i="253"/>
  <c r="C3" i="253"/>
  <c r="B3" i="253"/>
  <c r="A3" i="253"/>
  <c r="M2" i="253"/>
  <c r="L2" i="253"/>
  <c r="K2" i="253"/>
  <c r="D22" i="259" l="1"/>
  <c r="D5" i="261"/>
  <c r="D22" i="257"/>
  <c r="D22" i="261"/>
  <c r="D22" i="255"/>
  <c r="A22" i="251"/>
  <c r="D21" i="251"/>
  <c r="B21" i="251"/>
  <c r="D20" i="251"/>
  <c r="C20" i="251"/>
  <c r="B20" i="251"/>
  <c r="D19" i="251"/>
  <c r="C19" i="251"/>
  <c r="B19" i="251"/>
  <c r="D18" i="251"/>
  <c r="C18" i="251"/>
  <c r="B18" i="251"/>
  <c r="D17" i="251"/>
  <c r="C17" i="251"/>
  <c r="B17" i="251"/>
  <c r="D16" i="251"/>
  <c r="C16" i="251"/>
  <c r="B16" i="251"/>
  <c r="D15" i="251"/>
  <c r="C15" i="251"/>
  <c r="B15" i="251"/>
  <c r="D14" i="251"/>
  <c r="C14" i="251"/>
  <c r="B14" i="251"/>
  <c r="D13" i="251"/>
  <c r="C13" i="251"/>
  <c r="B13" i="251"/>
  <c r="D12" i="251"/>
  <c r="C12" i="251"/>
  <c r="B12" i="251"/>
  <c r="D11" i="251"/>
  <c r="C11" i="251"/>
  <c r="B11" i="251"/>
  <c r="D10" i="251"/>
  <c r="C10" i="251"/>
  <c r="B10" i="251"/>
  <c r="D9" i="251"/>
  <c r="C9" i="251"/>
  <c r="B9" i="251"/>
  <c r="D8" i="251"/>
  <c r="C8" i="251"/>
  <c r="B8" i="251"/>
  <c r="D7" i="251"/>
  <c r="C7" i="251"/>
  <c r="B7" i="251"/>
  <c r="D6" i="251"/>
  <c r="B6" i="251"/>
  <c r="D5" i="251"/>
  <c r="D22" i="251" s="1"/>
  <c r="B5" i="251"/>
  <c r="D4" i="251"/>
  <c r="C4" i="251"/>
  <c r="B4" i="251"/>
  <c r="E22" i="251"/>
  <c r="A21" i="251"/>
  <c r="A20" i="251"/>
  <c r="A19" i="251"/>
  <c r="A18" i="251"/>
  <c r="A17" i="251"/>
  <c r="A16" i="251"/>
  <c r="A15" i="251"/>
  <c r="A14" i="251"/>
  <c r="A13" i="251"/>
  <c r="A12" i="251"/>
  <c r="A11" i="251"/>
  <c r="A10" i="251"/>
  <c r="A9" i="251"/>
  <c r="A8" i="251"/>
  <c r="A7" i="251"/>
  <c r="A6" i="251"/>
  <c r="A5" i="251"/>
  <c r="A4" i="251"/>
  <c r="J3" i="251"/>
  <c r="I3" i="251"/>
  <c r="H3" i="251"/>
  <c r="G3" i="251"/>
  <c r="F3" i="251"/>
  <c r="E3" i="251"/>
  <c r="D3" i="251"/>
  <c r="C3" i="251"/>
  <c r="B3" i="251"/>
  <c r="A3" i="251"/>
  <c r="M2" i="251"/>
  <c r="L2" i="251"/>
  <c r="K2" i="251"/>
  <c r="A22" i="249"/>
  <c r="D21" i="249"/>
  <c r="C21" i="251"/>
  <c r="C21" i="253" s="1"/>
  <c r="B21" i="249"/>
  <c r="D20" i="249"/>
  <c r="C20" i="249"/>
  <c r="B20" i="249"/>
  <c r="D19" i="249"/>
  <c r="C19" i="249"/>
  <c r="B19" i="249"/>
  <c r="D18" i="249"/>
  <c r="C18" i="249"/>
  <c r="B18" i="249"/>
  <c r="D17" i="249"/>
  <c r="C17" i="249"/>
  <c r="B17" i="249"/>
  <c r="D16" i="249"/>
  <c r="C16" i="249"/>
  <c r="B16" i="249"/>
  <c r="D15" i="249"/>
  <c r="C15" i="249"/>
  <c r="B15" i="249"/>
  <c r="D14" i="249"/>
  <c r="C14" i="249"/>
  <c r="B14" i="249"/>
  <c r="D13" i="249"/>
  <c r="C13" i="249"/>
  <c r="B13" i="249"/>
  <c r="D12" i="249"/>
  <c r="C12" i="249"/>
  <c r="B12" i="249"/>
  <c r="D11" i="249"/>
  <c r="C11" i="249"/>
  <c r="B11" i="249"/>
  <c r="D10" i="249"/>
  <c r="C10" i="249"/>
  <c r="B10" i="249"/>
  <c r="D9" i="249"/>
  <c r="C9" i="249"/>
  <c r="B9" i="249"/>
  <c r="D8" i="249"/>
  <c r="C8" i="249"/>
  <c r="B8" i="249"/>
  <c r="D7" i="249"/>
  <c r="C7" i="249"/>
  <c r="B7" i="249"/>
  <c r="D6" i="249"/>
  <c r="B6" i="249"/>
  <c r="D5" i="249"/>
  <c r="D22" i="249" s="1"/>
  <c r="B5" i="249"/>
  <c r="D4" i="249"/>
  <c r="C4" i="249"/>
  <c r="B4" i="249"/>
  <c r="E22" i="249"/>
  <c r="A21" i="249"/>
  <c r="A20" i="249"/>
  <c r="A19" i="249"/>
  <c r="A18" i="249"/>
  <c r="A17" i="249"/>
  <c r="A16" i="249"/>
  <c r="A15" i="249"/>
  <c r="A14" i="249"/>
  <c r="A13" i="249"/>
  <c r="A12" i="249"/>
  <c r="A11" i="249"/>
  <c r="A10" i="249"/>
  <c r="A9" i="249"/>
  <c r="A8" i="249"/>
  <c r="A7" i="249"/>
  <c r="A6" i="249"/>
  <c r="A5" i="249"/>
  <c r="A4" i="249"/>
  <c r="J3" i="249"/>
  <c r="I3" i="249"/>
  <c r="H3" i="249"/>
  <c r="G3" i="249"/>
  <c r="F3" i="249"/>
  <c r="E3" i="249"/>
  <c r="D3" i="249"/>
  <c r="C3" i="249"/>
  <c r="B3" i="249"/>
  <c r="A3" i="249"/>
  <c r="M2" i="249"/>
  <c r="L2" i="249"/>
  <c r="K2" i="249"/>
  <c r="A22" i="247"/>
  <c r="D21" i="247"/>
  <c r="B21" i="247"/>
  <c r="D20" i="247"/>
  <c r="C20" i="247"/>
  <c r="B20" i="247"/>
  <c r="D19" i="247"/>
  <c r="C19" i="247"/>
  <c r="B19" i="247"/>
  <c r="D18" i="247"/>
  <c r="C18" i="247"/>
  <c r="B18" i="247"/>
  <c r="D17" i="247"/>
  <c r="C17" i="247"/>
  <c r="B17" i="247"/>
  <c r="D16" i="247"/>
  <c r="C16" i="247"/>
  <c r="B16" i="247"/>
  <c r="D15" i="247"/>
  <c r="C15" i="247"/>
  <c r="B15" i="247"/>
  <c r="D14" i="247"/>
  <c r="C14" i="247"/>
  <c r="B14" i="247"/>
  <c r="D13" i="247"/>
  <c r="C13" i="247"/>
  <c r="B13" i="247"/>
  <c r="D12" i="247"/>
  <c r="C12" i="247"/>
  <c r="B12" i="247"/>
  <c r="D11" i="247"/>
  <c r="C11" i="247"/>
  <c r="B11" i="247"/>
  <c r="D10" i="247"/>
  <c r="C10" i="247"/>
  <c r="B10" i="247"/>
  <c r="D9" i="247"/>
  <c r="C9" i="247"/>
  <c r="B9" i="247"/>
  <c r="D8" i="247"/>
  <c r="C8" i="247"/>
  <c r="B8" i="247"/>
  <c r="D7" i="247"/>
  <c r="C7" i="247"/>
  <c r="B7" i="247"/>
  <c r="D6" i="247"/>
  <c r="B6" i="247"/>
  <c r="D5" i="247"/>
  <c r="D22" i="247" s="1"/>
  <c r="B5" i="247"/>
  <c r="D4" i="247"/>
  <c r="C4" i="247"/>
  <c r="B4" i="247"/>
  <c r="E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J3" i="247"/>
  <c r="I3" i="247"/>
  <c r="H3" i="247"/>
  <c r="G3" i="247"/>
  <c r="F3" i="247"/>
  <c r="E3" i="247"/>
  <c r="D3" i="247"/>
  <c r="C3" i="247"/>
  <c r="B3" i="247"/>
  <c r="A3" i="247"/>
  <c r="M2" i="247"/>
  <c r="L2" i="247"/>
  <c r="K2" i="247"/>
  <c r="A22" i="245"/>
  <c r="D21" i="245"/>
  <c r="C21" i="245"/>
  <c r="B21" i="245"/>
  <c r="D20" i="245"/>
  <c r="C20" i="245"/>
  <c r="B20" i="245"/>
  <c r="D19" i="245"/>
  <c r="C19" i="245"/>
  <c r="B19" i="245"/>
  <c r="D18" i="245"/>
  <c r="C18" i="245"/>
  <c r="B18" i="245"/>
  <c r="D17" i="245"/>
  <c r="C17" i="245"/>
  <c r="B17" i="245"/>
  <c r="D16" i="245"/>
  <c r="C16" i="245"/>
  <c r="B16" i="245"/>
  <c r="D15" i="245"/>
  <c r="C15" i="245"/>
  <c r="B15" i="245"/>
  <c r="D14" i="245"/>
  <c r="C14" i="245"/>
  <c r="B14" i="245"/>
  <c r="D13" i="245"/>
  <c r="C13" i="245"/>
  <c r="B13" i="245"/>
  <c r="D12" i="245"/>
  <c r="C12" i="245"/>
  <c r="B12" i="245"/>
  <c r="D11" i="245"/>
  <c r="C11" i="245"/>
  <c r="B11" i="245"/>
  <c r="D10" i="245"/>
  <c r="C10" i="245"/>
  <c r="B10" i="245"/>
  <c r="D9" i="245"/>
  <c r="C9" i="245"/>
  <c r="B9" i="245"/>
  <c r="D8" i="245"/>
  <c r="C8" i="245"/>
  <c r="B8" i="245"/>
  <c r="D7" i="245"/>
  <c r="C7" i="245"/>
  <c r="B7" i="245"/>
  <c r="D6" i="245"/>
  <c r="B6" i="245"/>
  <c r="D5" i="245"/>
  <c r="D22" i="245" s="1"/>
  <c r="C5" i="245"/>
  <c r="C5" i="247" s="1"/>
  <c r="C5" i="249" s="1"/>
  <c r="C5" i="251" s="1"/>
  <c r="B5" i="245"/>
  <c r="D4" i="245"/>
  <c r="C4" i="245"/>
  <c r="B4" i="245"/>
  <c r="E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J3" i="245"/>
  <c r="I3" i="245"/>
  <c r="H3" i="245"/>
  <c r="G3" i="245"/>
  <c r="F3" i="245"/>
  <c r="E3" i="245"/>
  <c r="D3" i="245"/>
  <c r="C3" i="245"/>
  <c r="B3" i="245"/>
  <c r="A3" i="245"/>
  <c r="M2" i="245"/>
  <c r="L2" i="245"/>
  <c r="K2" i="245"/>
  <c r="A22" i="243"/>
  <c r="D21" i="243"/>
  <c r="C21" i="243"/>
  <c r="B21" i="243"/>
  <c r="D20" i="243"/>
  <c r="C20" i="243"/>
  <c r="B20" i="243"/>
  <c r="D19" i="243"/>
  <c r="C19" i="243"/>
  <c r="B19" i="243"/>
  <c r="D18" i="243"/>
  <c r="C18" i="243"/>
  <c r="B18" i="243"/>
  <c r="D17" i="243"/>
  <c r="C17" i="243"/>
  <c r="B17" i="243"/>
  <c r="D16" i="243"/>
  <c r="C16" i="243"/>
  <c r="B16" i="243"/>
  <c r="D15" i="243"/>
  <c r="C15" i="243"/>
  <c r="B15" i="243"/>
  <c r="D14" i="243"/>
  <c r="C14" i="243"/>
  <c r="B14" i="243"/>
  <c r="D13" i="243"/>
  <c r="C13" i="243"/>
  <c r="B13" i="243"/>
  <c r="D12" i="243"/>
  <c r="C12" i="243"/>
  <c r="B12" i="243"/>
  <c r="D11" i="243"/>
  <c r="C11" i="243"/>
  <c r="B11" i="243"/>
  <c r="D10" i="243"/>
  <c r="C10" i="243"/>
  <c r="B10" i="243"/>
  <c r="D9" i="243"/>
  <c r="C9" i="243"/>
  <c r="B9" i="243"/>
  <c r="D8" i="243"/>
  <c r="C8" i="243"/>
  <c r="B8" i="243"/>
  <c r="D7" i="243"/>
  <c r="C7" i="243"/>
  <c r="B7" i="243"/>
  <c r="D6" i="243"/>
  <c r="B6" i="243"/>
  <c r="D5" i="243"/>
  <c r="D22" i="243" s="1"/>
  <c r="C5" i="243"/>
  <c r="B5" i="243"/>
  <c r="D4" i="243"/>
  <c r="C4" i="243"/>
  <c r="B4" i="243"/>
  <c r="E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J3" i="243"/>
  <c r="I3" i="243"/>
  <c r="H3" i="243"/>
  <c r="G3" i="243"/>
  <c r="F3" i="243"/>
  <c r="E3" i="243"/>
  <c r="D3" i="243"/>
  <c r="C3" i="243"/>
  <c r="B3" i="243"/>
  <c r="A3" i="243"/>
  <c r="M2" i="243"/>
  <c r="L2" i="243"/>
  <c r="K2" i="243"/>
  <c r="B20" i="242"/>
  <c r="A20" i="242"/>
  <c r="B19" i="242"/>
  <c r="A19" i="242"/>
  <c r="B18" i="242"/>
  <c r="A18" i="242"/>
  <c r="B17" i="242"/>
  <c r="A17" i="242"/>
  <c r="B16" i="242"/>
  <c r="A16" i="242"/>
  <c r="B15" i="242"/>
  <c r="A15" i="242"/>
  <c r="B14" i="242"/>
  <c r="A14" i="242"/>
  <c r="B13" i="242"/>
  <c r="A13" i="242"/>
  <c r="B12" i="242"/>
  <c r="A12" i="242"/>
  <c r="B11" i="242"/>
  <c r="A11" i="242"/>
  <c r="B10" i="242"/>
  <c r="A10" i="242"/>
  <c r="B9" i="242"/>
  <c r="A9" i="242"/>
  <c r="B8" i="242"/>
  <c r="A8" i="242"/>
  <c r="B7" i="242"/>
  <c r="A7" i="242"/>
  <c r="B6" i="242"/>
  <c r="A6" i="242"/>
  <c r="B5" i="242"/>
  <c r="A5" i="242"/>
  <c r="B4" i="242"/>
  <c r="A4" i="242"/>
  <c r="B3" i="242"/>
  <c r="A3" i="242"/>
  <c r="A22" i="241"/>
  <c r="D21" i="241"/>
  <c r="C21" i="241"/>
  <c r="B21" i="241"/>
  <c r="D20" i="241"/>
  <c r="C20" i="241"/>
  <c r="B20" i="241"/>
  <c r="D19" i="241"/>
  <c r="C19" i="241"/>
  <c r="B19" i="241"/>
  <c r="D18" i="241"/>
  <c r="C18" i="241"/>
  <c r="B18" i="241"/>
  <c r="D17" i="241"/>
  <c r="C17" i="241"/>
  <c r="B17" i="241"/>
  <c r="D16" i="241"/>
  <c r="C16" i="241"/>
  <c r="B16" i="241"/>
  <c r="D15" i="241"/>
  <c r="C15" i="241"/>
  <c r="B15" i="241"/>
  <c r="D14" i="241"/>
  <c r="C14" i="241"/>
  <c r="B14" i="241"/>
  <c r="D13" i="241"/>
  <c r="C13" i="241"/>
  <c r="B13" i="241"/>
  <c r="D12" i="241"/>
  <c r="C12" i="241"/>
  <c r="B12" i="241"/>
  <c r="D11" i="241"/>
  <c r="C11" i="241"/>
  <c r="B11" i="241"/>
  <c r="D10" i="241"/>
  <c r="C10" i="241"/>
  <c r="B10" i="241"/>
  <c r="D9" i="241"/>
  <c r="C9" i="241"/>
  <c r="B9" i="241"/>
  <c r="D8" i="241"/>
  <c r="C8" i="241"/>
  <c r="B8" i="241"/>
  <c r="D7" i="241"/>
  <c r="C7" i="241"/>
  <c r="B7" i="241"/>
  <c r="D6" i="241"/>
  <c r="B6" i="241"/>
  <c r="D5" i="241"/>
  <c r="D22" i="241" s="1"/>
  <c r="B5" i="241"/>
  <c r="D4" i="241"/>
  <c r="C4" i="241"/>
  <c r="B4" i="241"/>
  <c r="E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J3" i="241"/>
  <c r="I3" i="241"/>
  <c r="H3" i="241"/>
  <c r="G3" i="241"/>
  <c r="F3" i="241"/>
  <c r="E3" i="241"/>
  <c r="D3" i="241"/>
  <c r="C3" i="241"/>
  <c r="B3" i="241"/>
  <c r="A3" i="241"/>
  <c r="M2" i="241"/>
  <c r="L2" i="241"/>
  <c r="K2" i="241"/>
  <c r="B20" i="240"/>
  <c r="A20" i="240"/>
  <c r="B19" i="240"/>
  <c r="A19" i="240"/>
  <c r="B18" i="240"/>
  <c r="A18" i="240"/>
  <c r="B17" i="240"/>
  <c r="A17" i="240"/>
  <c r="B16" i="240"/>
  <c r="A16" i="240"/>
  <c r="B15" i="240"/>
  <c r="A15" i="240"/>
  <c r="B14" i="240"/>
  <c r="A14" i="240"/>
  <c r="B13" i="240"/>
  <c r="A13" i="240"/>
  <c r="B12" i="240"/>
  <c r="A12" i="240"/>
  <c r="B11" i="240"/>
  <c r="A11" i="240"/>
  <c r="B10" i="240"/>
  <c r="A10" i="240"/>
  <c r="B9" i="240"/>
  <c r="A9" i="240"/>
  <c r="B8" i="240"/>
  <c r="A8" i="240"/>
  <c r="B7" i="240"/>
  <c r="A7" i="240"/>
  <c r="B6" i="240"/>
  <c r="A6" i="240"/>
  <c r="B5" i="240"/>
  <c r="A5" i="240"/>
  <c r="B4" i="240"/>
  <c r="A4" i="240"/>
  <c r="B3" i="240"/>
  <c r="A3" i="240"/>
  <c r="A22" i="239"/>
  <c r="D21" i="239"/>
  <c r="C21" i="239"/>
  <c r="B21" i="239"/>
  <c r="D20" i="239"/>
  <c r="C20" i="239"/>
  <c r="B20" i="239"/>
  <c r="D19" i="239"/>
  <c r="C19" i="239"/>
  <c r="B19" i="239"/>
  <c r="D18" i="239"/>
  <c r="C18" i="239"/>
  <c r="B18" i="239"/>
  <c r="D17" i="239"/>
  <c r="C17" i="239"/>
  <c r="B17" i="239"/>
  <c r="D16" i="239"/>
  <c r="C16" i="239"/>
  <c r="B16" i="239"/>
  <c r="D15" i="239"/>
  <c r="C15" i="239"/>
  <c r="B15" i="239"/>
  <c r="D14" i="239"/>
  <c r="C14" i="239"/>
  <c r="B14" i="239"/>
  <c r="D13" i="239"/>
  <c r="C13" i="239"/>
  <c r="B13" i="239"/>
  <c r="D12" i="239"/>
  <c r="C12" i="239"/>
  <c r="B12" i="239"/>
  <c r="D11" i="239"/>
  <c r="C11" i="239"/>
  <c r="B11" i="239"/>
  <c r="D10" i="239"/>
  <c r="C10" i="239"/>
  <c r="B10" i="239"/>
  <c r="D9" i="239"/>
  <c r="C9" i="239"/>
  <c r="B9" i="239"/>
  <c r="D8" i="239"/>
  <c r="C8" i="239"/>
  <c r="B8" i="239"/>
  <c r="D7" i="239"/>
  <c r="C7" i="239"/>
  <c r="B7" i="239"/>
  <c r="D6" i="239"/>
  <c r="B6" i="239"/>
  <c r="D5" i="239"/>
  <c r="D22" i="239" s="1"/>
  <c r="C5" i="239"/>
  <c r="B5" i="239"/>
  <c r="D4" i="239"/>
  <c r="C4" i="239"/>
  <c r="B4" i="239"/>
  <c r="E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J3" i="239"/>
  <c r="I3" i="239"/>
  <c r="H3" i="239"/>
  <c r="G3" i="239"/>
  <c r="F3" i="239"/>
  <c r="E3" i="239"/>
  <c r="D3" i="239"/>
  <c r="C3" i="239"/>
  <c r="B3" i="239"/>
  <c r="A3" i="239"/>
  <c r="M2" i="239"/>
  <c r="L2" i="239"/>
  <c r="K2" i="239"/>
  <c r="B20" i="238"/>
  <c r="A20" i="238"/>
  <c r="B19" i="238"/>
  <c r="A19" i="238"/>
  <c r="B18" i="238"/>
  <c r="A18" i="238"/>
  <c r="B17" i="238"/>
  <c r="A17" i="238"/>
  <c r="B16" i="238"/>
  <c r="A16" i="238"/>
  <c r="B15" i="238"/>
  <c r="A15" i="238"/>
  <c r="B14" i="238"/>
  <c r="A14" i="238"/>
  <c r="B13" i="238"/>
  <c r="A13" i="238"/>
  <c r="B12" i="238"/>
  <c r="A12" i="238"/>
  <c r="B11" i="238"/>
  <c r="A11" i="238"/>
  <c r="B10" i="238"/>
  <c r="A10" i="238"/>
  <c r="B9" i="238"/>
  <c r="A9" i="238"/>
  <c r="B8" i="238"/>
  <c r="A8" i="238"/>
  <c r="B7" i="238"/>
  <c r="A7" i="238"/>
  <c r="B6" i="238"/>
  <c r="A6" i="238"/>
  <c r="B5" i="238"/>
  <c r="A5" i="238"/>
  <c r="B4" i="238"/>
  <c r="A4" i="238"/>
  <c r="B3" i="238"/>
  <c r="A3" i="238"/>
  <c r="A22" i="237"/>
  <c r="D21" i="237"/>
  <c r="C21" i="237"/>
  <c r="B21" i="237"/>
  <c r="D20" i="237"/>
  <c r="C20" i="237"/>
  <c r="B20" i="237"/>
  <c r="D19" i="237"/>
  <c r="C19" i="237"/>
  <c r="B19" i="237"/>
  <c r="D18" i="237"/>
  <c r="C18" i="237"/>
  <c r="B18" i="237"/>
  <c r="D17" i="237"/>
  <c r="C17" i="237"/>
  <c r="B17" i="237"/>
  <c r="D16" i="237"/>
  <c r="C16" i="237"/>
  <c r="B16" i="237"/>
  <c r="D15" i="237"/>
  <c r="C15" i="237"/>
  <c r="B15" i="237"/>
  <c r="D14" i="237"/>
  <c r="C14" i="237"/>
  <c r="B14" i="237"/>
  <c r="D13" i="237"/>
  <c r="C13" i="237"/>
  <c r="B13" i="237"/>
  <c r="D12" i="237"/>
  <c r="C12" i="237"/>
  <c r="B12" i="237"/>
  <c r="D11" i="237"/>
  <c r="C11" i="237"/>
  <c r="B11" i="237"/>
  <c r="D10" i="237"/>
  <c r="C10" i="237"/>
  <c r="B10" i="237"/>
  <c r="D9" i="237"/>
  <c r="C9" i="237"/>
  <c r="B9" i="237"/>
  <c r="D8" i="237"/>
  <c r="C8" i="237"/>
  <c r="B8" i="237"/>
  <c r="D7" i="237"/>
  <c r="C7" i="237"/>
  <c r="B7" i="237"/>
  <c r="D6" i="237"/>
  <c r="C6" i="237"/>
  <c r="C22" i="237" s="1"/>
  <c r="L3" i="237" s="1"/>
  <c r="K3" i="237" s="1"/>
  <c r="B6" i="237"/>
  <c r="D5" i="237"/>
  <c r="C5" i="237"/>
  <c r="B5" i="237"/>
  <c r="D4" i="237"/>
  <c r="C4" i="237"/>
  <c r="B4" i="237"/>
  <c r="E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J3" i="237"/>
  <c r="I3" i="237"/>
  <c r="H3" i="237"/>
  <c r="G3" i="237"/>
  <c r="F3" i="237"/>
  <c r="E3" i="237"/>
  <c r="D3" i="237"/>
  <c r="C3" i="237"/>
  <c r="B3" i="237"/>
  <c r="A3" i="237"/>
  <c r="M2" i="237"/>
  <c r="L2" i="237"/>
  <c r="K2" i="237"/>
  <c r="B20" i="236"/>
  <c r="A20" i="236"/>
  <c r="B19" i="236"/>
  <c r="A19" i="236"/>
  <c r="B18" i="236"/>
  <c r="A18" i="236"/>
  <c r="B17" i="236"/>
  <c r="A17" i="236"/>
  <c r="B16" i="236"/>
  <c r="A16" i="236"/>
  <c r="B15" i="236"/>
  <c r="A15" i="236"/>
  <c r="B14" i="236"/>
  <c r="A14" i="236"/>
  <c r="B13" i="236"/>
  <c r="A13" i="236"/>
  <c r="B12" i="236"/>
  <c r="A12" i="236"/>
  <c r="B11" i="236"/>
  <c r="A11" i="236"/>
  <c r="B10" i="236"/>
  <c r="A10" i="236"/>
  <c r="B9" i="236"/>
  <c r="A9" i="236"/>
  <c r="B8" i="236"/>
  <c r="A8" i="236"/>
  <c r="B7" i="236"/>
  <c r="A7" i="236"/>
  <c r="B6" i="236"/>
  <c r="A6" i="236"/>
  <c r="B5" i="236"/>
  <c r="A5" i="236"/>
  <c r="B4" i="236"/>
  <c r="A4" i="236"/>
  <c r="B3" i="236"/>
  <c r="A3" i="236"/>
  <c r="A22" i="235"/>
  <c r="D21" i="235"/>
  <c r="C21" i="235"/>
  <c r="B21" i="235"/>
  <c r="D20" i="235"/>
  <c r="C20" i="235"/>
  <c r="B20" i="235"/>
  <c r="D19" i="235"/>
  <c r="C19" i="235"/>
  <c r="B19" i="235"/>
  <c r="D18" i="235"/>
  <c r="C18" i="235"/>
  <c r="B18" i="235"/>
  <c r="D17" i="235"/>
  <c r="C17" i="235"/>
  <c r="B17" i="235"/>
  <c r="D16" i="235"/>
  <c r="C16" i="235"/>
  <c r="B16" i="235"/>
  <c r="D15" i="235"/>
  <c r="C15" i="235"/>
  <c r="B15" i="235"/>
  <c r="D14" i="235"/>
  <c r="C14" i="235"/>
  <c r="B14" i="235"/>
  <c r="D13" i="235"/>
  <c r="C13" i="235"/>
  <c r="B13" i="235"/>
  <c r="D12" i="235"/>
  <c r="C12" i="235"/>
  <c r="B12" i="235"/>
  <c r="D11" i="235"/>
  <c r="C11" i="235"/>
  <c r="B11" i="235"/>
  <c r="D10" i="235"/>
  <c r="C10" i="235"/>
  <c r="B10" i="235"/>
  <c r="D9" i="235"/>
  <c r="C9" i="235"/>
  <c r="B9" i="235"/>
  <c r="D8" i="235"/>
  <c r="C8" i="235"/>
  <c r="B8" i="235"/>
  <c r="D7" i="235"/>
  <c r="C7" i="235"/>
  <c r="B7" i="235"/>
  <c r="D6" i="235"/>
  <c r="C6" i="235"/>
  <c r="C22" i="235" s="1"/>
  <c r="L3" i="235" s="1"/>
  <c r="K3" i="235" s="1"/>
  <c r="B6" i="235"/>
  <c r="D5" i="235"/>
  <c r="C5" i="235"/>
  <c r="B5" i="235"/>
  <c r="D4" i="235"/>
  <c r="D22" i="235" s="1"/>
  <c r="C4" i="235"/>
  <c r="B4" i="235"/>
  <c r="E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J3" i="235"/>
  <c r="I3" i="235"/>
  <c r="H3" i="235"/>
  <c r="G3" i="235"/>
  <c r="F3" i="235"/>
  <c r="E3" i="235"/>
  <c r="D3" i="235"/>
  <c r="C3" i="235"/>
  <c r="B3" i="235"/>
  <c r="A3" i="235"/>
  <c r="M2" i="235"/>
  <c r="L2" i="235"/>
  <c r="K2" i="235"/>
  <c r="B20" i="234"/>
  <c r="A20" i="234"/>
  <c r="B19" i="234"/>
  <c r="A19" i="234"/>
  <c r="B18" i="234"/>
  <c r="A18" i="234"/>
  <c r="B17" i="234"/>
  <c r="A17" i="234"/>
  <c r="B16" i="234"/>
  <c r="A16" i="234"/>
  <c r="B15" i="234"/>
  <c r="A15" i="234"/>
  <c r="B14" i="234"/>
  <c r="A14" i="234"/>
  <c r="B13" i="234"/>
  <c r="A13" i="234"/>
  <c r="B12" i="234"/>
  <c r="A12" i="234"/>
  <c r="B11" i="234"/>
  <c r="A11" i="234"/>
  <c r="B10" i="234"/>
  <c r="A10" i="234"/>
  <c r="B9" i="234"/>
  <c r="A9" i="234"/>
  <c r="B8" i="234"/>
  <c r="A8" i="234"/>
  <c r="B7" i="234"/>
  <c r="A7" i="234"/>
  <c r="B6" i="234"/>
  <c r="A6" i="234"/>
  <c r="B5" i="234"/>
  <c r="A5" i="234"/>
  <c r="B4" i="234"/>
  <c r="A4" i="234"/>
  <c r="B3" i="234"/>
  <c r="A3" i="234"/>
  <c r="A22" i="233"/>
  <c r="D21" i="233"/>
  <c r="C21" i="233"/>
  <c r="B21" i="233"/>
  <c r="D20" i="233"/>
  <c r="C20" i="233"/>
  <c r="B20" i="233"/>
  <c r="D19" i="233"/>
  <c r="C19" i="233"/>
  <c r="B19" i="233"/>
  <c r="D18" i="233"/>
  <c r="C18" i="233"/>
  <c r="B18" i="233"/>
  <c r="D17" i="233"/>
  <c r="C17" i="233"/>
  <c r="B17" i="233"/>
  <c r="D16" i="233"/>
  <c r="C16" i="233"/>
  <c r="B16" i="233"/>
  <c r="D15" i="233"/>
  <c r="C15" i="233"/>
  <c r="B15" i="233"/>
  <c r="D14" i="233"/>
  <c r="C14" i="233"/>
  <c r="B14" i="233"/>
  <c r="D13" i="233"/>
  <c r="C13" i="233"/>
  <c r="B13" i="233"/>
  <c r="D12" i="233"/>
  <c r="C12" i="233"/>
  <c r="B12" i="233"/>
  <c r="D11" i="233"/>
  <c r="C11" i="233"/>
  <c r="B11" i="233"/>
  <c r="D10" i="233"/>
  <c r="C10" i="233"/>
  <c r="B10" i="233"/>
  <c r="D9" i="233"/>
  <c r="C9" i="233"/>
  <c r="B9" i="233"/>
  <c r="D8" i="233"/>
  <c r="C8" i="233"/>
  <c r="B8" i="233"/>
  <c r="D7" i="233"/>
  <c r="C7" i="233"/>
  <c r="B7" i="233"/>
  <c r="D6" i="233"/>
  <c r="B6" i="233"/>
  <c r="D5" i="233"/>
  <c r="D22" i="233" s="1"/>
  <c r="C5" i="233"/>
  <c r="B5" i="233"/>
  <c r="D4" i="233"/>
  <c r="C4" i="233"/>
  <c r="B4" i="233"/>
  <c r="E22" i="233"/>
  <c r="A21" i="233"/>
  <c r="A20" i="233"/>
  <c r="A19" i="233"/>
  <c r="A18" i="233"/>
  <c r="A17" i="233"/>
  <c r="A16" i="233"/>
  <c r="A15" i="233"/>
  <c r="A14" i="233"/>
  <c r="A13" i="233"/>
  <c r="A12" i="233"/>
  <c r="A11" i="233"/>
  <c r="A10" i="233"/>
  <c r="A9" i="233"/>
  <c r="A8" i="233"/>
  <c r="A7" i="233"/>
  <c r="A6" i="233"/>
  <c r="A5" i="233"/>
  <c r="C22" i="233"/>
  <c r="L3" i="233" s="1"/>
  <c r="K3" i="233" s="1"/>
  <c r="A4" i="233"/>
  <c r="J3" i="233"/>
  <c r="I3" i="233"/>
  <c r="H3" i="233"/>
  <c r="G3" i="233"/>
  <c r="F3" i="233"/>
  <c r="E3" i="233"/>
  <c r="D3" i="233"/>
  <c r="C3" i="233"/>
  <c r="B3" i="233"/>
  <c r="A3" i="233"/>
  <c r="M2" i="233"/>
  <c r="L2" i="233"/>
  <c r="K2" i="233"/>
  <c r="B3" i="232"/>
  <c r="B20" i="232"/>
  <c r="A20" i="232"/>
  <c r="B19" i="232"/>
  <c r="A19" i="232"/>
  <c r="B18" i="232"/>
  <c r="A18" i="232"/>
  <c r="B17" i="232"/>
  <c r="A17" i="232"/>
  <c r="B16" i="232"/>
  <c r="A16" i="232"/>
  <c r="B15" i="232"/>
  <c r="A15" i="232"/>
  <c r="B14" i="232"/>
  <c r="A14" i="232"/>
  <c r="B13" i="232"/>
  <c r="A13" i="232"/>
  <c r="B12" i="232"/>
  <c r="A12" i="232"/>
  <c r="B11" i="232"/>
  <c r="A11" i="232"/>
  <c r="B10" i="232"/>
  <c r="A10" i="232"/>
  <c r="B9" i="232"/>
  <c r="A9" i="232"/>
  <c r="B8" i="232"/>
  <c r="A8" i="232"/>
  <c r="B7" i="232"/>
  <c r="A7" i="232"/>
  <c r="B6" i="232"/>
  <c r="A6" i="232"/>
  <c r="B5" i="232"/>
  <c r="A5" i="232"/>
  <c r="B4" i="232"/>
  <c r="A4" i="232"/>
  <c r="A3" i="232"/>
  <c r="A22" i="231"/>
  <c r="H8" i="231"/>
  <c r="H9" i="231"/>
  <c r="H12" i="231"/>
  <c r="H20" i="231"/>
  <c r="G8" i="231"/>
  <c r="G9" i="231"/>
  <c r="G12" i="231"/>
  <c r="G20" i="231"/>
  <c r="D5" i="231"/>
  <c r="D6" i="231"/>
  <c r="D7" i="231"/>
  <c r="D8" i="231"/>
  <c r="D9" i="231"/>
  <c r="D10" i="231"/>
  <c r="D11" i="231"/>
  <c r="D12" i="231"/>
  <c r="D13" i="231"/>
  <c r="D14" i="231"/>
  <c r="D15" i="231"/>
  <c r="D16" i="231"/>
  <c r="D17" i="231"/>
  <c r="D18" i="231"/>
  <c r="D19" i="231"/>
  <c r="D20" i="231"/>
  <c r="D21" i="231"/>
  <c r="D4" i="231"/>
  <c r="C5" i="231"/>
  <c r="C7" i="231"/>
  <c r="C8" i="231"/>
  <c r="C9" i="231"/>
  <c r="C10" i="231"/>
  <c r="C11" i="231"/>
  <c r="C12" i="231"/>
  <c r="C13" i="231"/>
  <c r="C14" i="231"/>
  <c r="C15" i="231"/>
  <c r="C16" i="231"/>
  <c r="C17" i="231"/>
  <c r="C18" i="231"/>
  <c r="C19" i="231"/>
  <c r="C20" i="231"/>
  <c r="C21" i="231"/>
  <c r="B5" i="231"/>
  <c r="B6" i="231"/>
  <c r="B7" i="231"/>
  <c r="B8" i="231"/>
  <c r="B9" i="231"/>
  <c r="B10" i="231"/>
  <c r="B11" i="231"/>
  <c r="B12" i="231"/>
  <c r="B13" i="231"/>
  <c r="B14" i="231"/>
  <c r="B15" i="231"/>
  <c r="B16" i="231"/>
  <c r="B17" i="231"/>
  <c r="B18" i="231"/>
  <c r="B19" i="231"/>
  <c r="B20" i="231"/>
  <c r="B21" i="231"/>
  <c r="C4" i="231"/>
  <c r="B4" i="231"/>
  <c r="D5" i="265" l="1"/>
  <c r="D22" i="263"/>
  <c r="C21" i="255"/>
  <c r="C22" i="253"/>
  <c r="L3" i="253" s="1"/>
  <c r="K3" i="253" s="1"/>
  <c r="C6" i="239"/>
  <c r="F21" i="237"/>
  <c r="F17" i="237"/>
  <c r="F13" i="237"/>
  <c r="F9" i="237"/>
  <c r="F5" i="237"/>
  <c r="F14" i="237"/>
  <c r="F20" i="237"/>
  <c r="F16" i="237"/>
  <c r="F12" i="237"/>
  <c r="F8" i="237"/>
  <c r="F4" i="237"/>
  <c r="F18" i="237"/>
  <c r="F10" i="237"/>
  <c r="F6" i="237"/>
  <c r="F19" i="237"/>
  <c r="F15" i="237"/>
  <c r="F11" i="237"/>
  <c r="F7" i="237"/>
  <c r="D22" i="237"/>
  <c r="F21" i="235"/>
  <c r="F17" i="235"/>
  <c r="F13" i="235"/>
  <c r="F9" i="235"/>
  <c r="F5" i="235"/>
  <c r="F4" i="235"/>
  <c r="F10" i="235"/>
  <c r="F6" i="235"/>
  <c r="F20" i="235"/>
  <c r="F16" i="235"/>
  <c r="F12" i="235"/>
  <c r="F8" i="235"/>
  <c r="F19" i="235"/>
  <c r="F15" i="235"/>
  <c r="F11" i="235"/>
  <c r="F7" i="235"/>
  <c r="F18" i="235"/>
  <c r="F14" i="235"/>
  <c r="F21" i="233"/>
  <c r="F17" i="233"/>
  <c r="F13" i="233"/>
  <c r="F9" i="233"/>
  <c r="F5" i="233"/>
  <c r="F20" i="233"/>
  <c r="F16" i="233"/>
  <c r="F12" i="233"/>
  <c r="F8" i="233"/>
  <c r="F4" i="233"/>
  <c r="F18" i="233"/>
  <c r="F14" i="233"/>
  <c r="F10" i="233"/>
  <c r="F6" i="233"/>
  <c r="F19" i="233"/>
  <c r="F15" i="233"/>
  <c r="F7" i="233"/>
  <c r="E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D22" i="231"/>
  <c r="C22" i="231"/>
  <c r="L3" i="231" s="1"/>
  <c r="K3" i="231" s="1"/>
  <c r="A4" i="231"/>
  <c r="J3" i="231"/>
  <c r="I3" i="231"/>
  <c r="H3" i="231"/>
  <c r="G3" i="231"/>
  <c r="F3" i="231"/>
  <c r="E3" i="231"/>
  <c r="D3" i="231"/>
  <c r="C3" i="231"/>
  <c r="B3" i="231"/>
  <c r="A3" i="231"/>
  <c r="M2" i="231"/>
  <c r="L2" i="231"/>
  <c r="K2" i="231"/>
  <c r="D22" i="265" l="1"/>
  <c r="D5" i="267"/>
  <c r="F21" i="253"/>
  <c r="F5" i="253"/>
  <c r="F15" i="253"/>
  <c r="F4" i="253"/>
  <c r="F6" i="253"/>
  <c r="F19" i="253"/>
  <c r="F17" i="253"/>
  <c r="F20" i="253"/>
  <c r="F11" i="253"/>
  <c r="F18" i="253"/>
  <c r="F16" i="253"/>
  <c r="F12" i="253"/>
  <c r="F13" i="253"/>
  <c r="F8" i="253"/>
  <c r="F7" i="253"/>
  <c r="F14" i="253"/>
  <c r="F9" i="253"/>
  <c r="F10" i="253"/>
  <c r="C21" i="257"/>
  <c r="C22" i="255"/>
  <c r="L3" i="255" s="1"/>
  <c r="K3" i="255" s="1"/>
  <c r="C6" i="241"/>
  <c r="C22" i="239"/>
  <c r="L3" i="239" s="1"/>
  <c r="K3" i="239" s="1"/>
  <c r="F22" i="237"/>
  <c r="F22" i="235"/>
  <c r="F22" i="233"/>
  <c r="F21" i="231"/>
  <c r="F17" i="231"/>
  <c r="F13" i="231"/>
  <c r="F9" i="231"/>
  <c r="F5" i="231"/>
  <c r="F14" i="231"/>
  <c r="F6" i="231"/>
  <c r="F20" i="231"/>
  <c r="I20" i="231" s="1"/>
  <c r="F16" i="231"/>
  <c r="F12" i="231"/>
  <c r="I12" i="231" s="1"/>
  <c r="F8" i="231"/>
  <c r="I8" i="231" s="1"/>
  <c r="F4" i="231"/>
  <c r="F10" i="231"/>
  <c r="F19" i="231"/>
  <c r="F15" i="231"/>
  <c r="F11" i="231"/>
  <c r="F7" i="231"/>
  <c r="F18" i="231"/>
  <c r="I9" i="231"/>
  <c r="B20" i="230"/>
  <c r="A20" i="230"/>
  <c r="B19" i="230"/>
  <c r="A19" i="230"/>
  <c r="B18" i="230"/>
  <c r="A18" i="230"/>
  <c r="B17" i="230"/>
  <c r="A17" i="230"/>
  <c r="B16" i="230"/>
  <c r="A16" i="230"/>
  <c r="B15" i="230"/>
  <c r="A15" i="230"/>
  <c r="B14" i="230"/>
  <c r="A14" i="230"/>
  <c r="B13" i="230"/>
  <c r="A13" i="230"/>
  <c r="B12" i="230"/>
  <c r="A12" i="230"/>
  <c r="B11" i="230"/>
  <c r="A11" i="230"/>
  <c r="B10" i="230"/>
  <c r="A10" i="230"/>
  <c r="B9" i="230"/>
  <c r="A9" i="230"/>
  <c r="B8" i="230"/>
  <c r="A8" i="230"/>
  <c r="B7" i="230"/>
  <c r="A7" i="230"/>
  <c r="B6" i="230"/>
  <c r="A6" i="230"/>
  <c r="B5" i="230"/>
  <c r="A5" i="230"/>
  <c r="B4" i="230"/>
  <c r="A4" i="230"/>
  <c r="B3" i="230"/>
  <c r="A3" i="230"/>
  <c r="D21" i="228"/>
  <c r="C21" i="228"/>
  <c r="B21" i="228"/>
  <c r="A21" i="228"/>
  <c r="D20" i="228"/>
  <c r="C20" i="228"/>
  <c r="B20" i="228"/>
  <c r="A20" i="228"/>
  <c r="D19" i="228"/>
  <c r="C19" i="228"/>
  <c r="B19" i="228"/>
  <c r="A19" i="228"/>
  <c r="D18" i="228"/>
  <c r="C18" i="228"/>
  <c r="B18" i="228"/>
  <c r="A18" i="228"/>
  <c r="D17" i="228"/>
  <c r="C17" i="228"/>
  <c r="B17" i="228"/>
  <c r="A17" i="228"/>
  <c r="D16" i="228"/>
  <c r="C16" i="228"/>
  <c r="B16" i="228"/>
  <c r="A16" i="228"/>
  <c r="D15" i="228"/>
  <c r="C15" i="228"/>
  <c r="B15" i="228"/>
  <c r="A15" i="228"/>
  <c r="D14" i="228"/>
  <c r="C14" i="228"/>
  <c r="B14" i="228"/>
  <c r="A14" i="228"/>
  <c r="D13" i="228"/>
  <c r="C13" i="228"/>
  <c r="B13" i="228"/>
  <c r="A13" i="228"/>
  <c r="D12" i="228"/>
  <c r="C12" i="228"/>
  <c r="B12" i="228"/>
  <c r="A12" i="228"/>
  <c r="D11" i="228"/>
  <c r="B11" i="228"/>
  <c r="A11" i="228"/>
  <c r="D10" i="228"/>
  <c r="B10" i="228"/>
  <c r="A10" i="228"/>
  <c r="D9" i="228"/>
  <c r="C9" i="228"/>
  <c r="B9" i="228"/>
  <c r="A9" i="228"/>
  <c r="D8" i="228"/>
  <c r="C8" i="228"/>
  <c r="B8" i="228"/>
  <c r="A8" i="228"/>
  <c r="D7" i="228"/>
  <c r="C7" i="228"/>
  <c r="B7" i="228"/>
  <c r="A7" i="228"/>
  <c r="D6" i="228"/>
  <c r="C6" i="228"/>
  <c r="B6" i="228"/>
  <c r="A6" i="228"/>
  <c r="D5" i="228"/>
  <c r="C5" i="228"/>
  <c r="B5" i="228"/>
  <c r="A5" i="228"/>
  <c r="D4" i="228"/>
  <c r="C4" i="228"/>
  <c r="B4" i="228"/>
  <c r="A4" i="228"/>
  <c r="J3" i="228"/>
  <c r="I3" i="228"/>
  <c r="H3" i="228"/>
  <c r="G3" i="228"/>
  <c r="F3" i="228"/>
  <c r="E3" i="228"/>
  <c r="D3" i="228"/>
  <c r="C3" i="228"/>
  <c r="B3" i="228"/>
  <c r="A3" i="228"/>
  <c r="M2" i="228"/>
  <c r="L2" i="228"/>
  <c r="K2" i="228"/>
  <c r="E22" i="228"/>
  <c r="A22" i="228"/>
  <c r="A4" i="227"/>
  <c r="B4" i="227"/>
  <c r="A5" i="227"/>
  <c r="B5" i="227"/>
  <c r="A6" i="227"/>
  <c r="B6" i="227"/>
  <c r="A7" i="227"/>
  <c r="B7" i="227"/>
  <c r="A8" i="227"/>
  <c r="B8" i="227"/>
  <c r="A9" i="227"/>
  <c r="B9" i="227"/>
  <c r="A10" i="227"/>
  <c r="B10" i="227"/>
  <c r="A11" i="227"/>
  <c r="B11" i="227"/>
  <c r="A12" i="227"/>
  <c r="B12" i="227"/>
  <c r="A13" i="227"/>
  <c r="B13" i="227"/>
  <c r="A14" i="227"/>
  <c r="B14" i="227"/>
  <c r="A15" i="227"/>
  <c r="B15" i="227"/>
  <c r="A16" i="227"/>
  <c r="B16" i="227"/>
  <c r="A17" i="227"/>
  <c r="B17" i="227"/>
  <c r="A18" i="227"/>
  <c r="B18" i="227"/>
  <c r="A19" i="227"/>
  <c r="B19" i="227"/>
  <c r="A20" i="227"/>
  <c r="B20" i="227"/>
  <c r="B3" i="227"/>
  <c r="A3" i="227"/>
  <c r="D21" i="226"/>
  <c r="C21" i="226"/>
  <c r="B21" i="226"/>
  <c r="A21" i="226"/>
  <c r="D20" i="226"/>
  <c r="C20" i="226"/>
  <c r="B20" i="226"/>
  <c r="A20" i="226"/>
  <c r="D19" i="226"/>
  <c r="C19" i="226"/>
  <c r="B19" i="226"/>
  <c r="A19" i="226"/>
  <c r="D18" i="226"/>
  <c r="C18" i="226"/>
  <c r="B18" i="226"/>
  <c r="A18" i="226"/>
  <c r="D17" i="226"/>
  <c r="C17" i="226"/>
  <c r="B17" i="226"/>
  <c r="A17" i="226"/>
  <c r="D16" i="226"/>
  <c r="C16" i="226"/>
  <c r="B16" i="226"/>
  <c r="A16" i="226"/>
  <c r="D15" i="226"/>
  <c r="C15" i="226"/>
  <c r="B15" i="226"/>
  <c r="A15" i="226"/>
  <c r="D14" i="226"/>
  <c r="C14" i="226"/>
  <c r="B14" i="226"/>
  <c r="A14" i="226"/>
  <c r="D13" i="226"/>
  <c r="C13" i="226"/>
  <c r="B13" i="226"/>
  <c r="A13" i="226"/>
  <c r="D12" i="226"/>
  <c r="C12" i="226"/>
  <c r="B12" i="226"/>
  <c r="A12" i="226"/>
  <c r="D11" i="226"/>
  <c r="C11" i="226"/>
  <c r="C11" i="228" s="1"/>
  <c r="B11" i="226"/>
  <c r="A11" i="226"/>
  <c r="D10" i="226"/>
  <c r="B10" i="226"/>
  <c r="A10" i="226"/>
  <c r="D9" i="226"/>
  <c r="C9" i="226"/>
  <c r="B9" i="226"/>
  <c r="A9" i="226"/>
  <c r="D8" i="226"/>
  <c r="C8" i="226"/>
  <c r="B8" i="226"/>
  <c r="A8" i="226"/>
  <c r="D7" i="226"/>
  <c r="C7" i="226"/>
  <c r="B7" i="226"/>
  <c r="A7" i="226"/>
  <c r="D6" i="226"/>
  <c r="B6" i="226"/>
  <c r="A6" i="226"/>
  <c r="D5" i="226"/>
  <c r="C5" i="226"/>
  <c r="B5" i="226"/>
  <c r="A5" i="226"/>
  <c r="D4" i="226"/>
  <c r="C4" i="226"/>
  <c r="B4" i="226"/>
  <c r="A4" i="226"/>
  <c r="J3" i="226"/>
  <c r="I3" i="226"/>
  <c r="H3" i="226"/>
  <c r="G3" i="226"/>
  <c r="F3" i="226"/>
  <c r="E3" i="226"/>
  <c r="D3" i="226"/>
  <c r="C3" i="226"/>
  <c r="B3" i="226"/>
  <c r="A3" i="226"/>
  <c r="M2" i="226"/>
  <c r="L2" i="226"/>
  <c r="K2" i="226"/>
  <c r="E22" i="226"/>
  <c r="A22" i="226"/>
  <c r="D22" i="226"/>
  <c r="B20" i="225"/>
  <c r="A20" i="225"/>
  <c r="B19" i="225"/>
  <c r="A19" i="225"/>
  <c r="B18" i="225"/>
  <c r="A18" i="225"/>
  <c r="B17" i="225"/>
  <c r="A17" i="225"/>
  <c r="B16" i="225"/>
  <c r="A16" i="225"/>
  <c r="B15" i="225"/>
  <c r="A15" i="225"/>
  <c r="B14" i="225"/>
  <c r="A14" i="225"/>
  <c r="B13" i="225"/>
  <c r="A13" i="225"/>
  <c r="B12" i="225"/>
  <c r="A12" i="225"/>
  <c r="B11" i="225"/>
  <c r="A11" i="225"/>
  <c r="B10" i="225"/>
  <c r="A10" i="225"/>
  <c r="B9" i="225"/>
  <c r="A9" i="225"/>
  <c r="B8" i="225"/>
  <c r="A8" i="225"/>
  <c r="B7" i="225"/>
  <c r="A7" i="225"/>
  <c r="B6" i="225"/>
  <c r="A6" i="225"/>
  <c r="B5" i="225"/>
  <c r="A5" i="225"/>
  <c r="B4" i="225"/>
  <c r="A4" i="225"/>
  <c r="B3" i="225"/>
  <c r="A3" i="225"/>
  <c r="D21" i="224"/>
  <c r="C21" i="224"/>
  <c r="B21" i="224"/>
  <c r="A21" i="224"/>
  <c r="D20" i="224"/>
  <c r="C20" i="224"/>
  <c r="B20" i="224"/>
  <c r="A20" i="224"/>
  <c r="D19" i="224"/>
  <c r="C19" i="224"/>
  <c r="B19" i="224"/>
  <c r="A19" i="224"/>
  <c r="D18" i="224"/>
  <c r="C18" i="224"/>
  <c r="B18" i="224"/>
  <c r="A18" i="224"/>
  <c r="D17" i="224"/>
  <c r="C17" i="224"/>
  <c r="B17" i="224"/>
  <c r="A17" i="224"/>
  <c r="D16" i="224"/>
  <c r="C16" i="224"/>
  <c r="B16" i="224"/>
  <c r="A16" i="224"/>
  <c r="D15" i="224"/>
  <c r="C15" i="224"/>
  <c r="B15" i="224"/>
  <c r="A15" i="224"/>
  <c r="D14" i="224"/>
  <c r="C14" i="224"/>
  <c r="B14" i="224"/>
  <c r="A14" i="224"/>
  <c r="D13" i="224"/>
  <c r="C13" i="224"/>
  <c r="B13" i="224"/>
  <c r="A13" i="224"/>
  <c r="D12" i="224"/>
  <c r="C12" i="224"/>
  <c r="B12" i="224"/>
  <c r="A12" i="224"/>
  <c r="D11" i="224"/>
  <c r="C11" i="224"/>
  <c r="B11" i="224"/>
  <c r="A11" i="224"/>
  <c r="D10" i="224"/>
  <c r="B10" i="224"/>
  <c r="A10" i="224"/>
  <c r="D9" i="224"/>
  <c r="C9" i="224"/>
  <c r="B9" i="224"/>
  <c r="A9" i="224"/>
  <c r="D8" i="224"/>
  <c r="C8" i="224"/>
  <c r="B8" i="224"/>
  <c r="A8" i="224"/>
  <c r="D7" i="224"/>
  <c r="C7" i="224"/>
  <c r="B7" i="224"/>
  <c r="A7" i="224"/>
  <c r="D6" i="224"/>
  <c r="C6" i="224"/>
  <c r="B6" i="224"/>
  <c r="A6" i="224"/>
  <c r="D5" i="224"/>
  <c r="D22" i="224" s="1"/>
  <c r="C5" i="224"/>
  <c r="B5" i="224"/>
  <c r="A5" i="224"/>
  <c r="D4" i="224"/>
  <c r="C4" i="224"/>
  <c r="B4" i="224"/>
  <c r="A4" i="224"/>
  <c r="J3" i="224"/>
  <c r="I3" i="224"/>
  <c r="H3" i="224"/>
  <c r="G3" i="224"/>
  <c r="F3" i="224"/>
  <c r="E3" i="224"/>
  <c r="D3" i="224"/>
  <c r="C3" i="224"/>
  <c r="B3" i="224"/>
  <c r="A3" i="224"/>
  <c r="M2" i="224"/>
  <c r="L2" i="224"/>
  <c r="K2" i="224"/>
  <c r="E22" i="224"/>
  <c r="A22" i="224"/>
  <c r="B20" i="223"/>
  <c r="A20" i="223"/>
  <c r="B19" i="223"/>
  <c r="A19" i="223"/>
  <c r="B18" i="223"/>
  <c r="A18" i="223"/>
  <c r="B17" i="223"/>
  <c r="A17" i="223"/>
  <c r="B16" i="223"/>
  <c r="A16" i="223"/>
  <c r="B15" i="223"/>
  <c r="A15" i="223"/>
  <c r="B14" i="223"/>
  <c r="A14" i="223"/>
  <c r="B13" i="223"/>
  <c r="A13" i="223"/>
  <c r="B12" i="223"/>
  <c r="A12" i="223"/>
  <c r="B11" i="223"/>
  <c r="A11" i="223"/>
  <c r="B10" i="223"/>
  <c r="A10" i="223"/>
  <c r="B9" i="223"/>
  <c r="A9" i="223"/>
  <c r="B8" i="223"/>
  <c r="A8" i="223"/>
  <c r="B7" i="223"/>
  <c r="A7" i="223"/>
  <c r="B6" i="223"/>
  <c r="A6" i="223"/>
  <c r="B5" i="223"/>
  <c r="A5" i="223"/>
  <c r="B4" i="223"/>
  <c r="A4" i="223"/>
  <c r="B3" i="223"/>
  <c r="A3" i="223"/>
  <c r="B20" i="221"/>
  <c r="A20" i="221"/>
  <c r="B19" i="221"/>
  <c r="A19" i="221"/>
  <c r="B18" i="221"/>
  <c r="A18" i="221"/>
  <c r="B17" i="221"/>
  <c r="A17" i="221"/>
  <c r="B16" i="221"/>
  <c r="A16" i="221"/>
  <c r="B15" i="221"/>
  <c r="A15" i="221"/>
  <c r="B14" i="221"/>
  <c r="A14" i="221"/>
  <c r="B13" i="221"/>
  <c r="A13" i="221"/>
  <c r="B12" i="221"/>
  <c r="A12" i="221"/>
  <c r="B11" i="221"/>
  <c r="A11" i="221"/>
  <c r="B10" i="221"/>
  <c r="A10" i="221"/>
  <c r="B9" i="221"/>
  <c r="A9" i="221"/>
  <c r="B8" i="221"/>
  <c r="A8" i="221"/>
  <c r="B7" i="221"/>
  <c r="A7" i="221"/>
  <c r="B6" i="221"/>
  <c r="A6" i="221"/>
  <c r="B5" i="221"/>
  <c r="A5" i="221"/>
  <c r="B4" i="221"/>
  <c r="A4" i="221"/>
  <c r="B3" i="221"/>
  <c r="A3" i="221"/>
  <c r="D21" i="222"/>
  <c r="C21" i="222"/>
  <c r="B21" i="222"/>
  <c r="A21" i="222"/>
  <c r="D20" i="222"/>
  <c r="C20" i="222"/>
  <c r="B20" i="222"/>
  <c r="A20" i="222"/>
  <c r="D19" i="222"/>
  <c r="C19" i="222"/>
  <c r="B19" i="222"/>
  <c r="A19" i="222"/>
  <c r="D18" i="222"/>
  <c r="C18" i="222"/>
  <c r="B18" i="222"/>
  <c r="A18" i="222"/>
  <c r="D17" i="222"/>
  <c r="C17" i="222"/>
  <c r="B17" i="222"/>
  <c r="A17" i="222"/>
  <c r="D16" i="222"/>
  <c r="C16" i="222"/>
  <c r="B16" i="222"/>
  <c r="A16" i="222"/>
  <c r="D15" i="222"/>
  <c r="C15" i="222"/>
  <c r="B15" i="222"/>
  <c r="A15" i="222"/>
  <c r="D14" i="222"/>
  <c r="C14" i="222"/>
  <c r="B14" i="222"/>
  <c r="A14" i="222"/>
  <c r="D13" i="222"/>
  <c r="C13" i="222"/>
  <c r="B13" i="222"/>
  <c r="A13" i="222"/>
  <c r="D12" i="222"/>
  <c r="C12" i="222"/>
  <c r="B12" i="222"/>
  <c r="A12" i="222"/>
  <c r="D11" i="222"/>
  <c r="B11" i="222"/>
  <c r="A11" i="222"/>
  <c r="D10" i="222"/>
  <c r="C10" i="222"/>
  <c r="C10" i="224" s="1"/>
  <c r="C10" i="226" s="1"/>
  <c r="C10" i="228" s="1"/>
  <c r="B10" i="222"/>
  <c r="A10" i="222"/>
  <c r="D9" i="222"/>
  <c r="C9" i="222"/>
  <c r="B9" i="222"/>
  <c r="A9" i="222"/>
  <c r="D8" i="222"/>
  <c r="C8" i="222"/>
  <c r="B8" i="222"/>
  <c r="A8" i="222"/>
  <c r="D7" i="222"/>
  <c r="C7" i="222"/>
  <c r="B7" i="222"/>
  <c r="A7" i="222"/>
  <c r="D6" i="222"/>
  <c r="C6" i="222"/>
  <c r="B6" i="222"/>
  <c r="A6" i="222"/>
  <c r="D5" i="222"/>
  <c r="C5" i="222"/>
  <c r="C22" i="222" s="1"/>
  <c r="L3" i="222" s="1"/>
  <c r="K3" i="222" s="1"/>
  <c r="B5" i="222"/>
  <c r="A5" i="222"/>
  <c r="D4" i="222"/>
  <c r="C4" i="222"/>
  <c r="B4" i="222"/>
  <c r="A4" i="222"/>
  <c r="J3" i="222"/>
  <c r="I3" i="222"/>
  <c r="H3" i="222"/>
  <c r="G3" i="222"/>
  <c r="F3" i="222"/>
  <c r="E3" i="222"/>
  <c r="D3" i="222"/>
  <c r="C3" i="222"/>
  <c r="B3" i="222"/>
  <c r="A3" i="222"/>
  <c r="M2" i="222"/>
  <c r="L2" i="222"/>
  <c r="K2" i="222"/>
  <c r="E22" i="222"/>
  <c r="A22" i="222"/>
  <c r="D22" i="222"/>
  <c r="D5" i="220"/>
  <c r="D6" i="220"/>
  <c r="D7" i="220"/>
  <c r="D8" i="220"/>
  <c r="D9" i="220"/>
  <c r="D10" i="220"/>
  <c r="D11" i="220"/>
  <c r="D12" i="220"/>
  <c r="D13" i="220"/>
  <c r="D14" i="220"/>
  <c r="D15" i="220"/>
  <c r="D16" i="220"/>
  <c r="D17" i="220"/>
  <c r="D18" i="220"/>
  <c r="D19" i="220"/>
  <c r="D20" i="220"/>
  <c r="D21" i="220"/>
  <c r="D4" i="220"/>
  <c r="C5" i="220"/>
  <c r="C6" i="220"/>
  <c r="C7" i="220"/>
  <c r="C8" i="220"/>
  <c r="C9" i="220"/>
  <c r="C11" i="220"/>
  <c r="C12" i="220"/>
  <c r="C13" i="220"/>
  <c r="C14" i="220"/>
  <c r="C15" i="220"/>
  <c r="C16" i="220"/>
  <c r="C17" i="220"/>
  <c r="C18" i="220"/>
  <c r="C19" i="220"/>
  <c r="C20" i="220"/>
  <c r="C21" i="220"/>
  <c r="C4" i="220"/>
  <c r="B5" i="220"/>
  <c r="B6" i="220"/>
  <c r="B7" i="220"/>
  <c r="B8" i="220"/>
  <c r="B9" i="220"/>
  <c r="B10" i="220"/>
  <c r="B11" i="220"/>
  <c r="B12" i="220"/>
  <c r="B13" i="220"/>
  <c r="B14" i="220"/>
  <c r="B15" i="220"/>
  <c r="B16" i="220"/>
  <c r="B17" i="220"/>
  <c r="B18" i="220"/>
  <c r="B19" i="220"/>
  <c r="B20" i="220"/>
  <c r="B21" i="220"/>
  <c r="B4" i="220"/>
  <c r="L2" i="220"/>
  <c r="M2" i="220"/>
  <c r="K2" i="220"/>
  <c r="B3" i="220"/>
  <c r="C3" i="220"/>
  <c r="D3" i="220"/>
  <c r="E3" i="220"/>
  <c r="F3" i="220"/>
  <c r="G3" i="220"/>
  <c r="H3" i="220"/>
  <c r="I3" i="220"/>
  <c r="J3" i="220"/>
  <c r="A3" i="220"/>
  <c r="E22" i="220"/>
  <c r="A22" i="220"/>
  <c r="C22" i="220"/>
  <c r="L3" i="220" s="1"/>
  <c r="K3" i="220" s="1"/>
  <c r="A22" i="218"/>
  <c r="L2" i="218"/>
  <c r="M2" i="218"/>
  <c r="K2" i="218"/>
  <c r="B3" i="218"/>
  <c r="C3" i="218"/>
  <c r="D3" i="218"/>
  <c r="E3" i="218"/>
  <c r="F3" i="218"/>
  <c r="G3" i="218"/>
  <c r="H3" i="218"/>
  <c r="I3" i="218"/>
  <c r="J3" i="218"/>
  <c r="A3" i="218"/>
  <c r="A4" i="219"/>
  <c r="B4" i="219"/>
  <c r="A5" i="219"/>
  <c r="B5" i="219"/>
  <c r="A6" i="219"/>
  <c r="B6" i="219"/>
  <c r="A7" i="219"/>
  <c r="B7" i="219"/>
  <c r="A8" i="219"/>
  <c r="B8" i="219"/>
  <c r="A9" i="219"/>
  <c r="B9" i="219"/>
  <c r="A10" i="219"/>
  <c r="B10" i="219"/>
  <c r="A11" i="219"/>
  <c r="B11" i="219"/>
  <c r="A12" i="219"/>
  <c r="B12" i="219"/>
  <c r="A13" i="219"/>
  <c r="B13" i="219"/>
  <c r="A14" i="219"/>
  <c r="B14" i="219"/>
  <c r="A15" i="219"/>
  <c r="B15" i="219"/>
  <c r="A16" i="219"/>
  <c r="B16" i="219"/>
  <c r="A17" i="219"/>
  <c r="B17" i="219"/>
  <c r="A18" i="219"/>
  <c r="B18" i="219"/>
  <c r="A19" i="219"/>
  <c r="B19" i="219"/>
  <c r="A20" i="219"/>
  <c r="B20" i="219"/>
  <c r="B3" i="219"/>
  <c r="A3" i="219"/>
  <c r="D5" i="218"/>
  <c r="D6" i="218"/>
  <c r="D7" i="218"/>
  <c r="D8" i="218"/>
  <c r="D9" i="218"/>
  <c r="D10" i="218"/>
  <c r="D11" i="218"/>
  <c r="D12" i="218"/>
  <c r="D13" i="218"/>
  <c r="D14" i="218"/>
  <c r="D15" i="218"/>
  <c r="D16" i="218"/>
  <c r="D17" i="218"/>
  <c r="D18" i="218"/>
  <c r="D19" i="218"/>
  <c r="D20" i="218"/>
  <c r="D21" i="218"/>
  <c r="D4" i="218"/>
  <c r="D22" i="218" s="1"/>
  <c r="C5" i="218"/>
  <c r="C6" i="218"/>
  <c r="C7" i="218"/>
  <c r="C8" i="218"/>
  <c r="C9" i="218"/>
  <c r="C10" i="218"/>
  <c r="C11" i="218"/>
  <c r="C12" i="218"/>
  <c r="C13" i="218"/>
  <c r="C14" i="218"/>
  <c r="C15" i="218"/>
  <c r="C16" i="218"/>
  <c r="C17" i="218"/>
  <c r="C18" i="218"/>
  <c r="C19" i="218"/>
  <c r="C20" i="218"/>
  <c r="C21" i="218"/>
  <c r="C4" i="218"/>
  <c r="B5" i="218"/>
  <c r="B6" i="218"/>
  <c r="B7" i="218"/>
  <c r="B8" i="218"/>
  <c r="B9" i="218"/>
  <c r="B10" i="218"/>
  <c r="B11" i="218"/>
  <c r="B12" i="218"/>
  <c r="B13" i="218"/>
  <c r="B14" i="218"/>
  <c r="B15" i="218"/>
  <c r="B16" i="218"/>
  <c r="B17" i="218"/>
  <c r="B18" i="218"/>
  <c r="B19" i="218"/>
  <c r="B20" i="218"/>
  <c r="B21" i="218"/>
  <c r="B4" i="218"/>
  <c r="A5" i="218"/>
  <c r="A5" i="220" s="1"/>
  <c r="A6" i="218"/>
  <c r="A6" i="220" s="1"/>
  <c r="A7" i="218"/>
  <c r="A7" i="220" s="1"/>
  <c r="A8" i="218"/>
  <c r="A8" i="220" s="1"/>
  <c r="A9" i="218"/>
  <c r="A9" i="220" s="1"/>
  <c r="A10" i="218"/>
  <c r="A10" i="220" s="1"/>
  <c r="A11" i="218"/>
  <c r="A11" i="220" s="1"/>
  <c r="A12" i="218"/>
  <c r="A12" i="220" s="1"/>
  <c r="A13" i="218"/>
  <c r="A13" i="220" s="1"/>
  <c r="A14" i="218"/>
  <c r="A14" i="220" s="1"/>
  <c r="A15" i="218"/>
  <c r="A15" i="220" s="1"/>
  <c r="A16" i="218"/>
  <c r="A16" i="220" s="1"/>
  <c r="A17" i="218"/>
  <c r="A17" i="220" s="1"/>
  <c r="A18" i="218"/>
  <c r="A18" i="220" s="1"/>
  <c r="A19" i="218"/>
  <c r="A19" i="220" s="1"/>
  <c r="A20" i="218"/>
  <c r="A20" i="220" s="1"/>
  <c r="A21" i="218"/>
  <c r="A21" i="220" s="1"/>
  <c r="A4" i="218"/>
  <c r="A4" i="220" s="1"/>
  <c r="E22" i="218"/>
  <c r="D22" i="146"/>
  <c r="D22" i="267" l="1"/>
  <c r="D5" i="269"/>
  <c r="F4" i="255"/>
  <c r="F5" i="255"/>
  <c r="F6" i="255"/>
  <c r="F7" i="255"/>
  <c r="F8" i="255"/>
  <c r="F9" i="255"/>
  <c r="F10" i="255"/>
  <c r="F11" i="255"/>
  <c r="F12" i="255"/>
  <c r="F13" i="255"/>
  <c r="F14" i="255"/>
  <c r="F15" i="255"/>
  <c r="F16" i="255"/>
  <c r="F17" i="255"/>
  <c r="F18" i="255"/>
  <c r="F19" i="255"/>
  <c r="F20" i="255"/>
  <c r="F21" i="255"/>
  <c r="F22" i="253"/>
  <c r="C21" i="259"/>
  <c r="C22" i="257"/>
  <c r="L3" i="257" s="1"/>
  <c r="K3" i="257" s="1"/>
  <c r="J12" i="231"/>
  <c r="C11" i="232" s="1"/>
  <c r="H12" i="233"/>
  <c r="G12" i="233"/>
  <c r="I12" i="233" s="1"/>
  <c r="J8" i="231"/>
  <c r="C7" i="232" s="1"/>
  <c r="G8" i="233"/>
  <c r="I8" i="233" s="1"/>
  <c r="H8" i="233"/>
  <c r="F17" i="239"/>
  <c r="F20" i="239"/>
  <c r="F4" i="239"/>
  <c r="F11" i="239"/>
  <c r="F6" i="239"/>
  <c r="F8" i="239"/>
  <c r="F13" i="239"/>
  <c r="F16" i="239"/>
  <c r="F14" i="239"/>
  <c r="F7" i="239"/>
  <c r="F5" i="239"/>
  <c r="F15" i="239"/>
  <c r="F9" i="239"/>
  <c r="F12" i="239"/>
  <c r="F18" i="239"/>
  <c r="F21" i="239"/>
  <c r="F10" i="239"/>
  <c r="C6" i="243"/>
  <c r="C22" i="241"/>
  <c r="L3" i="241" s="1"/>
  <c r="K3" i="241" s="1"/>
  <c r="J20" i="231"/>
  <c r="C19" i="232" s="1"/>
  <c r="G20" i="233"/>
  <c r="H20" i="233"/>
  <c r="J9" i="231"/>
  <c r="C8" i="232" s="1"/>
  <c r="H9" i="233"/>
  <c r="G9" i="233"/>
  <c r="F22" i="231"/>
  <c r="C22" i="228"/>
  <c r="L3" i="228" s="1"/>
  <c r="K3" i="228" s="1"/>
  <c r="F21" i="228" s="1"/>
  <c r="C22" i="224"/>
  <c r="L3" i="224" s="1"/>
  <c r="K3" i="224" s="1"/>
  <c r="F21" i="224" s="1"/>
  <c r="C22" i="226"/>
  <c r="L3" i="226" s="1"/>
  <c r="K3" i="226" s="1"/>
  <c r="F13" i="226" s="1"/>
  <c r="F8" i="228"/>
  <c r="D22" i="228"/>
  <c r="F13" i="224"/>
  <c r="F21" i="222"/>
  <c r="F17" i="222"/>
  <c r="F13" i="222"/>
  <c r="F9" i="222"/>
  <c r="F5" i="222"/>
  <c r="F20" i="222"/>
  <c r="F16" i="222"/>
  <c r="F12" i="222"/>
  <c r="F8" i="222"/>
  <c r="F4" i="222"/>
  <c r="F18" i="222"/>
  <c r="F19" i="222"/>
  <c r="F15" i="222"/>
  <c r="F11" i="222"/>
  <c r="F7" i="222"/>
  <c r="F14" i="222"/>
  <c r="F10" i="222"/>
  <c r="F6" i="222"/>
  <c r="F19" i="220"/>
  <c r="F15" i="220"/>
  <c r="F11" i="220"/>
  <c r="F7" i="220"/>
  <c r="F21" i="220"/>
  <c r="F17" i="220"/>
  <c r="F13" i="220"/>
  <c r="F9" i="220"/>
  <c r="F5" i="220"/>
  <c r="F20" i="220"/>
  <c r="F12" i="220"/>
  <c r="F8" i="220"/>
  <c r="F18" i="220"/>
  <c r="F14" i="220"/>
  <c r="F10" i="220"/>
  <c r="F6" i="220"/>
  <c r="F16" i="220"/>
  <c r="F4" i="220"/>
  <c r="D22" i="220"/>
  <c r="C22" i="218"/>
  <c r="L3" i="218" s="1"/>
  <c r="K3" i="218" s="1"/>
  <c r="F19" i="218" s="1"/>
  <c r="C22" i="146"/>
  <c r="D5" i="271" l="1"/>
  <c r="D22" i="269"/>
  <c r="C22" i="259"/>
  <c r="L3" i="259" s="1"/>
  <c r="K3" i="259" s="1"/>
  <c r="C21" i="261"/>
  <c r="F9" i="257"/>
  <c r="F12" i="257"/>
  <c r="F10" i="257"/>
  <c r="F11" i="257"/>
  <c r="F13" i="257"/>
  <c r="F15" i="257"/>
  <c r="F21" i="257"/>
  <c r="F5" i="257"/>
  <c r="F8" i="257"/>
  <c r="F6" i="257"/>
  <c r="F7" i="257"/>
  <c r="F18" i="257"/>
  <c r="F17" i="257"/>
  <c r="F20" i="257"/>
  <c r="F4" i="257"/>
  <c r="F19" i="257"/>
  <c r="F14" i="257"/>
  <c r="F16" i="257"/>
  <c r="F22" i="255"/>
  <c r="G12" i="235"/>
  <c r="I12" i="235" s="1"/>
  <c r="J12" i="233"/>
  <c r="C11" i="234" s="1"/>
  <c r="H12" i="235"/>
  <c r="I20" i="233"/>
  <c r="J20" i="233" s="1"/>
  <c r="C19" i="234" s="1"/>
  <c r="H8" i="235"/>
  <c r="J8" i="233"/>
  <c r="C7" i="234" s="1"/>
  <c r="G8" i="235"/>
  <c r="I8" i="235" s="1"/>
  <c r="F9" i="241"/>
  <c r="F20" i="241"/>
  <c r="F4" i="241"/>
  <c r="F7" i="241"/>
  <c r="F13" i="241"/>
  <c r="F11" i="241"/>
  <c r="F21" i="241"/>
  <c r="F5" i="241"/>
  <c r="F16" i="241"/>
  <c r="F19" i="241"/>
  <c r="F14" i="241"/>
  <c r="F8" i="241"/>
  <c r="F17" i="241"/>
  <c r="F18" i="241"/>
  <c r="F12" i="241"/>
  <c r="F15" i="241"/>
  <c r="F6" i="241"/>
  <c r="F10" i="241"/>
  <c r="F22" i="239"/>
  <c r="C6" i="245"/>
  <c r="C22" i="243"/>
  <c r="L3" i="243" s="1"/>
  <c r="K3" i="243" s="1"/>
  <c r="I9" i="233"/>
  <c r="F18" i="228"/>
  <c r="F13" i="228"/>
  <c r="F10" i="228"/>
  <c r="F12" i="228"/>
  <c r="F15" i="228"/>
  <c r="F17" i="228"/>
  <c r="F14" i="228"/>
  <c r="F20" i="228"/>
  <c r="F19" i="228"/>
  <c r="F4" i="228"/>
  <c r="F6" i="228"/>
  <c r="F5" i="228"/>
  <c r="F5" i="226"/>
  <c r="F20" i="226"/>
  <c r="F11" i="226"/>
  <c r="F6" i="226"/>
  <c r="F21" i="226"/>
  <c r="F11" i="228"/>
  <c r="F16" i="228"/>
  <c r="F7" i="228"/>
  <c r="F22" i="228" s="1"/>
  <c r="F9" i="228"/>
  <c r="F8" i="226"/>
  <c r="F7" i="226"/>
  <c r="F17" i="226"/>
  <c r="F4" i="226"/>
  <c r="F18" i="226"/>
  <c r="F19" i="224"/>
  <c r="F16" i="224"/>
  <c r="F7" i="224"/>
  <c r="F9" i="224"/>
  <c r="F4" i="224"/>
  <c r="F20" i="224"/>
  <c r="F11" i="224"/>
  <c r="F10" i="224"/>
  <c r="F8" i="224"/>
  <c r="F6" i="224"/>
  <c r="F15" i="224"/>
  <c r="F17" i="224"/>
  <c r="F14" i="224"/>
  <c r="F12" i="224"/>
  <c r="F18" i="224"/>
  <c r="F5" i="224"/>
  <c r="F15" i="226"/>
  <c r="F12" i="226"/>
  <c r="F10" i="226"/>
  <c r="F9" i="226"/>
  <c r="F19" i="226"/>
  <c r="F16" i="226"/>
  <c r="F14" i="226"/>
  <c r="F22" i="222"/>
  <c r="F22" i="220"/>
  <c r="F8" i="218"/>
  <c r="F14" i="218"/>
  <c r="F17" i="218"/>
  <c r="F11" i="218"/>
  <c r="F12" i="218"/>
  <c r="F18" i="218"/>
  <c r="F13" i="218"/>
  <c r="F7" i="218"/>
  <c r="F20" i="218"/>
  <c r="F4" i="218"/>
  <c r="F9" i="218"/>
  <c r="F10" i="218"/>
  <c r="F15" i="218"/>
  <c r="F16" i="218"/>
  <c r="F21" i="218"/>
  <c r="F5" i="218"/>
  <c r="F6" i="218"/>
  <c r="E22" i="146"/>
  <c r="D22" i="271" l="1"/>
  <c r="D5" i="273"/>
  <c r="F22" i="257"/>
  <c r="C21" i="263"/>
  <c r="C22" i="261"/>
  <c r="L3" i="261" s="1"/>
  <c r="K3" i="261" s="1"/>
  <c r="F17" i="259"/>
  <c r="F14" i="259"/>
  <c r="F12" i="259"/>
  <c r="F19" i="259"/>
  <c r="F18" i="259"/>
  <c r="F5" i="259"/>
  <c r="F16" i="259"/>
  <c r="F13" i="259"/>
  <c r="F6" i="259"/>
  <c r="F8" i="259"/>
  <c r="F15" i="259"/>
  <c r="F7" i="259"/>
  <c r="F9" i="259"/>
  <c r="F20" i="259"/>
  <c r="F4" i="259"/>
  <c r="F11" i="259"/>
  <c r="F21" i="259"/>
  <c r="F10" i="259"/>
  <c r="G20" i="235"/>
  <c r="H20" i="235"/>
  <c r="I20" i="235" s="1"/>
  <c r="J8" i="235"/>
  <c r="C7" i="236" s="1"/>
  <c r="G8" i="237"/>
  <c r="H8" i="237"/>
  <c r="G12" i="237"/>
  <c r="J12" i="235"/>
  <c r="C11" i="236" s="1"/>
  <c r="H12" i="237"/>
  <c r="F22" i="241"/>
  <c r="C6" i="247"/>
  <c r="C22" i="245"/>
  <c r="L3" i="245" s="1"/>
  <c r="K3" i="245" s="1"/>
  <c r="F17" i="243"/>
  <c r="F14" i="243"/>
  <c r="F8" i="243"/>
  <c r="F15" i="243"/>
  <c r="F10" i="243"/>
  <c r="F12" i="243"/>
  <c r="F13" i="243"/>
  <c r="F20" i="243"/>
  <c r="F4" i="243"/>
  <c r="F11" i="243"/>
  <c r="F21" i="243"/>
  <c r="F19" i="243"/>
  <c r="F9" i="243"/>
  <c r="F16" i="243"/>
  <c r="F6" i="243"/>
  <c r="F7" i="243"/>
  <c r="F5" i="243"/>
  <c r="F18" i="243"/>
  <c r="J9" i="233"/>
  <c r="C8" i="234" s="1"/>
  <c r="H9" i="235"/>
  <c r="G9" i="235"/>
  <c r="F22" i="226"/>
  <c r="F22" i="224"/>
  <c r="F22" i="218"/>
  <c r="L3" i="146"/>
  <c r="K3" i="146" s="1"/>
  <c r="D22" i="273" l="1"/>
  <c r="D5" i="275"/>
  <c r="D22" i="275" s="1"/>
  <c r="F22" i="259"/>
  <c r="C21" i="265"/>
  <c r="C22" i="263"/>
  <c r="L3" i="263" s="1"/>
  <c r="K3" i="263" s="1"/>
  <c r="F21" i="261"/>
  <c r="F5" i="261"/>
  <c r="F14" i="261"/>
  <c r="F12" i="261"/>
  <c r="F15" i="261"/>
  <c r="F9" i="261"/>
  <c r="F16" i="261"/>
  <c r="F17" i="261"/>
  <c r="F11" i="261"/>
  <c r="F10" i="261"/>
  <c r="F8" i="261"/>
  <c r="F6" i="261"/>
  <c r="F19" i="261"/>
  <c r="F13" i="261"/>
  <c r="F7" i="261"/>
  <c r="F20" i="261"/>
  <c r="F4" i="261"/>
  <c r="F22" i="261" s="1"/>
  <c r="F18" i="261"/>
  <c r="F22" i="243"/>
  <c r="G20" i="237"/>
  <c r="J20" i="235"/>
  <c r="C19" i="236" s="1"/>
  <c r="H20" i="237"/>
  <c r="I12" i="237"/>
  <c r="I8" i="237"/>
  <c r="I9" i="235"/>
  <c r="G9" i="237" s="1"/>
  <c r="F17" i="245"/>
  <c r="F18" i="245"/>
  <c r="F8" i="245"/>
  <c r="F15" i="245"/>
  <c r="F6" i="245"/>
  <c r="F5" i="245"/>
  <c r="F10" i="245"/>
  <c r="F13" i="245"/>
  <c r="F20" i="245"/>
  <c r="F4" i="245"/>
  <c r="F11" i="245"/>
  <c r="F21" i="245"/>
  <c r="F19" i="245"/>
  <c r="F9" i="245"/>
  <c r="F16" i="245"/>
  <c r="F14" i="245"/>
  <c r="F7" i="245"/>
  <c r="F12" i="245"/>
  <c r="C22" i="247"/>
  <c r="L3" i="247" s="1"/>
  <c r="K3" i="247" s="1"/>
  <c r="C6" i="249"/>
  <c r="F11" i="146"/>
  <c r="I11" i="146" s="1"/>
  <c r="F8" i="146"/>
  <c r="I8" i="146" s="1"/>
  <c r="F12" i="146"/>
  <c r="I12" i="146" s="1"/>
  <c r="F16" i="146"/>
  <c r="I16" i="146" s="1"/>
  <c r="F20" i="146"/>
  <c r="I20" i="146" s="1"/>
  <c r="F5" i="146"/>
  <c r="I5" i="146" s="1"/>
  <c r="F9" i="146"/>
  <c r="I9" i="146" s="1"/>
  <c r="F13" i="146"/>
  <c r="I13" i="146" s="1"/>
  <c r="F17" i="146"/>
  <c r="I17" i="146" s="1"/>
  <c r="F21" i="146"/>
  <c r="I21" i="146" s="1"/>
  <c r="F6" i="146"/>
  <c r="I6" i="146" s="1"/>
  <c r="F10" i="146"/>
  <c r="I10" i="146" s="1"/>
  <c r="F14" i="146"/>
  <c r="I14" i="146" s="1"/>
  <c r="F18" i="146"/>
  <c r="I18" i="146" s="1"/>
  <c r="F4" i="146"/>
  <c r="F7" i="146"/>
  <c r="I7" i="146" s="1"/>
  <c r="F15" i="146"/>
  <c r="I15" i="146" s="1"/>
  <c r="F19" i="146"/>
  <c r="I19" i="146" s="1"/>
  <c r="C21" i="267" l="1"/>
  <c r="C22" i="265"/>
  <c r="L3" i="265" s="1"/>
  <c r="K3" i="265" s="1"/>
  <c r="F13" i="263"/>
  <c r="F20" i="263"/>
  <c r="F4" i="263"/>
  <c r="F7" i="263"/>
  <c r="F17" i="263"/>
  <c r="F8" i="263"/>
  <c r="F9" i="263"/>
  <c r="F16" i="263"/>
  <c r="F19" i="263"/>
  <c r="F18" i="263"/>
  <c r="F11" i="263"/>
  <c r="F21" i="263"/>
  <c r="F5" i="263"/>
  <c r="F12" i="263"/>
  <c r="F15" i="263"/>
  <c r="F14" i="263"/>
  <c r="F6" i="263"/>
  <c r="F10" i="263"/>
  <c r="I20" i="237"/>
  <c r="H20" i="239" s="1"/>
  <c r="H9" i="237"/>
  <c r="J9" i="235"/>
  <c r="C8" i="236" s="1"/>
  <c r="J20" i="237"/>
  <c r="C19" i="238" s="1"/>
  <c r="G20" i="239"/>
  <c r="I20" i="239" s="1"/>
  <c r="G20" i="241" s="1"/>
  <c r="J12" i="237"/>
  <c r="C11" i="238" s="1"/>
  <c r="G12" i="239"/>
  <c r="H12" i="239"/>
  <c r="G8" i="239"/>
  <c r="J8" i="237"/>
  <c r="C7" i="238" s="1"/>
  <c r="H8" i="239"/>
  <c r="I9" i="237"/>
  <c r="H9" i="239" s="1"/>
  <c r="F22" i="245"/>
  <c r="C6" i="251"/>
  <c r="C22" i="251" s="1"/>
  <c r="L3" i="251" s="1"/>
  <c r="K3" i="251" s="1"/>
  <c r="C22" i="249"/>
  <c r="L3" i="249" s="1"/>
  <c r="K3" i="249" s="1"/>
  <c r="F17" i="247"/>
  <c r="F18" i="247"/>
  <c r="F12" i="247"/>
  <c r="F15" i="247"/>
  <c r="F6" i="247"/>
  <c r="F21" i="247"/>
  <c r="F19" i="247"/>
  <c r="F13" i="247"/>
  <c r="F14" i="247"/>
  <c r="F8" i="247"/>
  <c r="F11" i="247"/>
  <c r="F16" i="247"/>
  <c r="F9" i="247"/>
  <c r="F20" i="247"/>
  <c r="F4" i="247"/>
  <c r="F7" i="247"/>
  <c r="F5" i="247"/>
  <c r="F10" i="247"/>
  <c r="J19" i="146"/>
  <c r="H19" i="218"/>
  <c r="G19" i="218"/>
  <c r="I19" i="218" s="1"/>
  <c r="J5" i="146"/>
  <c r="H5" i="218"/>
  <c r="G5" i="218"/>
  <c r="I5" i="218" s="1"/>
  <c r="J15" i="146"/>
  <c r="H15" i="218"/>
  <c r="G15" i="218"/>
  <c r="J14" i="146"/>
  <c r="G14" i="218"/>
  <c r="H14" i="218"/>
  <c r="J17" i="146"/>
  <c r="H17" i="218"/>
  <c r="G17" i="218"/>
  <c r="I17" i="218" s="1"/>
  <c r="J20" i="146"/>
  <c r="G20" i="218"/>
  <c r="H20" i="218"/>
  <c r="J11" i="146"/>
  <c r="H11" i="218"/>
  <c r="G11" i="218"/>
  <c r="J21" i="146"/>
  <c r="H21" i="218"/>
  <c r="G21" i="218"/>
  <c r="I21" i="218" s="1"/>
  <c r="J8" i="146"/>
  <c r="G8" i="218"/>
  <c r="H8" i="218"/>
  <c r="J7" i="146"/>
  <c r="H7" i="218"/>
  <c r="G7" i="218"/>
  <c r="I7" i="218" s="1"/>
  <c r="J10" i="146"/>
  <c r="G10" i="218"/>
  <c r="I10" i="218" s="1"/>
  <c r="H10" i="218"/>
  <c r="J13" i="146"/>
  <c r="H13" i="218"/>
  <c r="G13" i="218"/>
  <c r="I13" i="218" s="1"/>
  <c r="J16" i="146"/>
  <c r="G16" i="218"/>
  <c r="H16" i="218"/>
  <c r="J18" i="146"/>
  <c r="G18" i="218"/>
  <c r="H18" i="218"/>
  <c r="J6" i="146"/>
  <c r="G6" i="218"/>
  <c r="I6" i="218" s="1"/>
  <c r="H6" i="218"/>
  <c r="J9" i="146"/>
  <c r="H9" i="218"/>
  <c r="G9" i="218"/>
  <c r="I9" i="218" s="1"/>
  <c r="J12" i="146"/>
  <c r="G12" i="218"/>
  <c r="H12" i="218"/>
  <c r="I4" i="146"/>
  <c r="F21" i="265" l="1"/>
  <c r="F5" i="265"/>
  <c r="F12" i="265"/>
  <c r="F19" i="265"/>
  <c r="F16" i="265"/>
  <c r="F17" i="265"/>
  <c r="F10" i="265"/>
  <c r="F8" i="265"/>
  <c r="F15" i="265"/>
  <c r="F14" i="265"/>
  <c r="F7" i="265"/>
  <c r="F13" i="265"/>
  <c r="F20" i="265"/>
  <c r="F11" i="265"/>
  <c r="F9" i="265"/>
  <c r="F6" i="265"/>
  <c r="F22" i="263"/>
  <c r="C21" i="269"/>
  <c r="C22" i="267"/>
  <c r="L3" i="267" s="1"/>
  <c r="K3" i="267" s="1"/>
  <c r="G9" i="239"/>
  <c r="I9" i="239" s="1"/>
  <c r="J9" i="239" s="1"/>
  <c r="C8" i="240" s="1"/>
  <c r="I12" i="239"/>
  <c r="G12" i="241" s="1"/>
  <c r="H20" i="241"/>
  <c r="I20" i="241" s="1"/>
  <c r="I8" i="239"/>
  <c r="J8" i="239" s="1"/>
  <c r="C7" i="240" s="1"/>
  <c r="J9" i="237"/>
  <c r="C8" i="238" s="1"/>
  <c r="J20" i="239"/>
  <c r="C19" i="240" s="1"/>
  <c r="F22" i="247"/>
  <c r="F21" i="249"/>
  <c r="F5" i="249"/>
  <c r="F20" i="249"/>
  <c r="F4" i="249"/>
  <c r="F11" i="249"/>
  <c r="F17" i="249"/>
  <c r="F18" i="249"/>
  <c r="F16" i="249"/>
  <c r="F6" i="249"/>
  <c r="F7" i="249"/>
  <c r="F9" i="249"/>
  <c r="F10" i="249"/>
  <c r="F15" i="249"/>
  <c r="F13" i="249"/>
  <c r="F14" i="249"/>
  <c r="F12" i="249"/>
  <c r="F19" i="249"/>
  <c r="F8" i="249"/>
  <c r="F9" i="251"/>
  <c r="F14" i="251"/>
  <c r="F8" i="251"/>
  <c r="F7" i="251"/>
  <c r="F12" i="251"/>
  <c r="F21" i="251"/>
  <c r="F5" i="251"/>
  <c r="F20" i="251"/>
  <c r="F4" i="251"/>
  <c r="F10" i="251"/>
  <c r="F18" i="251"/>
  <c r="F11" i="251"/>
  <c r="F17" i="251"/>
  <c r="F19" i="251"/>
  <c r="F16" i="251"/>
  <c r="F15" i="251"/>
  <c r="F6" i="251"/>
  <c r="F13" i="251"/>
  <c r="I12" i="218"/>
  <c r="I16" i="218"/>
  <c r="J16" i="218" s="1"/>
  <c r="C15" i="219" s="1"/>
  <c r="I18" i="218"/>
  <c r="G18" i="220" s="1"/>
  <c r="J6" i="218"/>
  <c r="C5" i="219" s="1"/>
  <c r="G6" i="220"/>
  <c r="H6" i="220"/>
  <c r="J10" i="218"/>
  <c r="C9" i="219" s="1"/>
  <c r="G10" i="220"/>
  <c r="I10" i="220" s="1"/>
  <c r="H10" i="220"/>
  <c r="J17" i="218"/>
  <c r="C16" i="219" s="1"/>
  <c r="G17" i="220"/>
  <c r="H17" i="220"/>
  <c r="I14" i="218"/>
  <c r="J19" i="218"/>
  <c r="C18" i="219" s="1"/>
  <c r="G19" i="220"/>
  <c r="H19" i="220"/>
  <c r="J9" i="218"/>
  <c r="C8" i="219" s="1"/>
  <c r="G9" i="220"/>
  <c r="H9" i="220"/>
  <c r="J21" i="218"/>
  <c r="C20" i="219" s="1"/>
  <c r="G21" i="220"/>
  <c r="H21" i="220"/>
  <c r="J12" i="218"/>
  <c r="C11" i="219" s="1"/>
  <c r="G12" i="220"/>
  <c r="H12" i="220"/>
  <c r="J7" i="218"/>
  <c r="C6" i="219" s="1"/>
  <c r="G7" i="220"/>
  <c r="H7" i="220"/>
  <c r="I8" i="218"/>
  <c r="J5" i="218"/>
  <c r="C4" i="219" s="1"/>
  <c r="G5" i="220"/>
  <c r="H5" i="220"/>
  <c r="G4" i="218"/>
  <c r="I4" i="218" s="1"/>
  <c r="H4" i="218"/>
  <c r="H22" i="218" s="1"/>
  <c r="J13" i="218"/>
  <c r="C12" i="219" s="1"/>
  <c r="G13" i="220"/>
  <c r="H13" i="220"/>
  <c r="I11" i="218"/>
  <c r="I20" i="218"/>
  <c r="I15" i="218"/>
  <c r="J4" i="146"/>
  <c r="J22" i="146" s="1"/>
  <c r="F22" i="265" l="1"/>
  <c r="F13" i="267"/>
  <c r="F16" i="267"/>
  <c r="F6" i="267"/>
  <c r="F7" i="267"/>
  <c r="F17" i="267"/>
  <c r="F10" i="267"/>
  <c r="F9" i="267"/>
  <c r="F12" i="267"/>
  <c r="F19" i="267"/>
  <c r="F18" i="267"/>
  <c r="F4" i="267"/>
  <c r="F21" i="267"/>
  <c r="F5" i="267"/>
  <c r="F8" i="267"/>
  <c r="F15" i="267"/>
  <c r="F14" i="267"/>
  <c r="F20" i="267"/>
  <c r="F11" i="267"/>
  <c r="C21" i="271"/>
  <c r="C22" i="269"/>
  <c r="L3" i="269" s="1"/>
  <c r="K3" i="269" s="1"/>
  <c r="G8" i="241"/>
  <c r="H8" i="241"/>
  <c r="J12" i="239"/>
  <c r="C11" i="240" s="1"/>
  <c r="H12" i="241"/>
  <c r="I12" i="241" s="1"/>
  <c r="J20" i="241"/>
  <c r="C19" i="242" s="1"/>
  <c r="H20" i="243"/>
  <c r="G20" i="243"/>
  <c r="I20" i="243" s="1"/>
  <c r="I8" i="241"/>
  <c r="G8" i="243" s="1"/>
  <c r="G9" i="241"/>
  <c r="F22" i="251"/>
  <c r="F22" i="249"/>
  <c r="H9" i="241"/>
  <c r="I12" i="220"/>
  <c r="I21" i="220"/>
  <c r="J21" i="220" s="1"/>
  <c r="C20" i="221" s="1"/>
  <c r="I6" i="220"/>
  <c r="H6" i="222" s="1"/>
  <c r="H16" i="220"/>
  <c r="G16" i="220"/>
  <c r="H18" i="220"/>
  <c r="I18" i="220" s="1"/>
  <c r="J18" i="218"/>
  <c r="C17" i="219" s="1"/>
  <c r="I13" i="220"/>
  <c r="J13" i="220" s="1"/>
  <c r="C12" i="221" s="1"/>
  <c r="I17" i="220"/>
  <c r="G17" i="222" s="1"/>
  <c r="I19" i="220"/>
  <c r="J19" i="220" s="1"/>
  <c r="C18" i="221" s="1"/>
  <c r="J15" i="218"/>
  <c r="C14" i="219" s="1"/>
  <c r="G15" i="220"/>
  <c r="H15" i="220"/>
  <c r="J20" i="218"/>
  <c r="C19" i="219" s="1"/>
  <c r="G20" i="220"/>
  <c r="H20" i="220"/>
  <c r="I5" i="220"/>
  <c r="I7" i="220"/>
  <c r="I9" i="220"/>
  <c r="J11" i="218"/>
  <c r="C10" i="219" s="1"/>
  <c r="G11" i="220"/>
  <c r="H11" i="220"/>
  <c r="H21" i="222"/>
  <c r="G21" i="222"/>
  <c r="J14" i="218"/>
  <c r="C13" i="219" s="1"/>
  <c r="G14" i="220"/>
  <c r="H14" i="220"/>
  <c r="H4" i="220"/>
  <c r="G4" i="220"/>
  <c r="J4" i="218"/>
  <c r="I22" i="218"/>
  <c r="J8" i="218"/>
  <c r="C7" i="219" s="1"/>
  <c r="G8" i="220"/>
  <c r="H8" i="220"/>
  <c r="J12" i="220"/>
  <c r="C11" i="221" s="1"/>
  <c r="G12" i="222"/>
  <c r="H12" i="222"/>
  <c r="J10" i="220"/>
  <c r="C9" i="221" s="1"/>
  <c r="G10" i="222"/>
  <c r="H10" i="222"/>
  <c r="F22" i="146"/>
  <c r="F21" i="269" l="1"/>
  <c r="F5" i="269"/>
  <c r="F12" i="269"/>
  <c r="F19" i="269"/>
  <c r="F14" i="269"/>
  <c r="F9" i="269"/>
  <c r="F18" i="269"/>
  <c r="F17" i="269"/>
  <c r="F6" i="269"/>
  <c r="F8" i="269"/>
  <c r="F15" i="269"/>
  <c r="F10" i="269"/>
  <c r="F13" i="269"/>
  <c r="F20" i="269"/>
  <c r="F4" i="269"/>
  <c r="F11" i="269"/>
  <c r="F16" i="269"/>
  <c r="F7" i="269"/>
  <c r="C21" i="273"/>
  <c r="C22" i="271"/>
  <c r="L3" i="271" s="1"/>
  <c r="K3" i="271" s="1"/>
  <c r="F22" i="267"/>
  <c r="H8" i="243"/>
  <c r="I8" i="243" s="1"/>
  <c r="H12" i="243"/>
  <c r="J12" i="241"/>
  <c r="C11" i="242" s="1"/>
  <c r="G12" i="243"/>
  <c r="I12" i="243" s="1"/>
  <c r="J8" i="241"/>
  <c r="C7" i="242" s="1"/>
  <c r="I9" i="241"/>
  <c r="G9" i="243" s="1"/>
  <c r="J20" i="243"/>
  <c r="C19" i="244" s="1"/>
  <c r="G20" i="245"/>
  <c r="H20" i="245"/>
  <c r="G6" i="222"/>
  <c r="J6" i="220"/>
  <c r="C5" i="221" s="1"/>
  <c r="J17" i="220"/>
  <c r="C16" i="221" s="1"/>
  <c r="I16" i="220"/>
  <c r="G16" i="222" s="1"/>
  <c r="G13" i="222"/>
  <c r="H13" i="222"/>
  <c r="I13" i="222" s="1"/>
  <c r="I4" i="220"/>
  <c r="G4" i="222" s="1"/>
  <c r="H17" i="222"/>
  <c r="I17" i="222" s="1"/>
  <c r="I8" i="220"/>
  <c r="H19" i="222"/>
  <c r="G19" i="222"/>
  <c r="I11" i="220"/>
  <c r="J11" i="220" s="1"/>
  <c r="C10" i="221" s="1"/>
  <c r="I12" i="222"/>
  <c r="H22" i="220"/>
  <c r="I14" i="220"/>
  <c r="J7" i="220"/>
  <c r="C6" i="221" s="1"/>
  <c r="H7" i="222"/>
  <c r="G7" i="222"/>
  <c r="I20" i="220"/>
  <c r="I6" i="222"/>
  <c r="J5" i="220"/>
  <c r="C4" i="221" s="1"/>
  <c r="H5" i="222"/>
  <c r="G5" i="222"/>
  <c r="I15" i="220"/>
  <c r="J8" i="220"/>
  <c r="C7" i="221" s="1"/>
  <c r="G8" i="222"/>
  <c r="H8" i="222"/>
  <c r="J9" i="220"/>
  <c r="C8" i="221" s="1"/>
  <c r="H9" i="222"/>
  <c r="G9" i="222"/>
  <c r="I10" i="222"/>
  <c r="J22" i="218"/>
  <c r="C3" i="219"/>
  <c r="I21" i="222"/>
  <c r="J18" i="220"/>
  <c r="C17" i="221" s="1"/>
  <c r="G18" i="222"/>
  <c r="H18" i="222"/>
  <c r="C15" i="147"/>
  <c r="F13" i="271" l="1"/>
  <c r="F6" i="271"/>
  <c r="F8" i="271"/>
  <c r="F11" i="271"/>
  <c r="F17" i="271"/>
  <c r="F15" i="271"/>
  <c r="F9" i="271"/>
  <c r="F20" i="271"/>
  <c r="F4" i="271"/>
  <c r="F7" i="271"/>
  <c r="F21" i="271"/>
  <c r="F5" i="271"/>
  <c r="F16" i="271"/>
  <c r="F19" i="271"/>
  <c r="F14" i="271"/>
  <c r="F18" i="271"/>
  <c r="F12" i="271"/>
  <c r="F10" i="271"/>
  <c r="C21" i="275"/>
  <c r="C22" i="275" s="1"/>
  <c r="L3" i="275" s="1"/>
  <c r="K3" i="275" s="1"/>
  <c r="C22" i="273"/>
  <c r="L3" i="273" s="1"/>
  <c r="K3" i="273" s="1"/>
  <c r="F22" i="269"/>
  <c r="J9" i="241"/>
  <c r="C8" i="242" s="1"/>
  <c r="H9" i="243"/>
  <c r="I9" i="243" s="1"/>
  <c r="G12" i="245"/>
  <c r="H12" i="245"/>
  <c r="J12" i="243"/>
  <c r="C11" i="244" s="1"/>
  <c r="J8" i="243"/>
  <c r="C7" i="244" s="1"/>
  <c r="H8" i="245"/>
  <c r="G8" i="245"/>
  <c r="I20" i="245"/>
  <c r="J20" i="245" s="1"/>
  <c r="C19" i="246" s="1"/>
  <c r="J4" i="220"/>
  <c r="G11" i="222"/>
  <c r="I11" i="222" s="1"/>
  <c r="H11" i="222"/>
  <c r="I5" i="222"/>
  <c r="G5" i="224" s="1"/>
  <c r="H16" i="222"/>
  <c r="I16" i="222" s="1"/>
  <c r="H16" i="224" s="1"/>
  <c r="H4" i="222"/>
  <c r="J16" i="220"/>
  <c r="C15" i="221" s="1"/>
  <c r="I19" i="222"/>
  <c r="J19" i="222" s="1"/>
  <c r="C18" i="223" s="1"/>
  <c r="I8" i="222"/>
  <c r="G8" i="224" s="1"/>
  <c r="J6" i="222"/>
  <c r="C5" i="223" s="1"/>
  <c r="H6" i="224"/>
  <c r="G6" i="224"/>
  <c r="I18" i="222"/>
  <c r="J10" i="222"/>
  <c r="C9" i="223" s="1"/>
  <c r="H10" i="224"/>
  <c r="G10" i="224"/>
  <c r="J13" i="222"/>
  <c r="C12" i="223" s="1"/>
  <c r="G13" i="224"/>
  <c r="H13" i="224"/>
  <c r="I4" i="222"/>
  <c r="J14" i="220"/>
  <c r="C13" i="221" s="1"/>
  <c r="G14" i="222"/>
  <c r="H14" i="222"/>
  <c r="J21" i="222"/>
  <c r="C20" i="223" s="1"/>
  <c r="G21" i="224"/>
  <c r="H21" i="224"/>
  <c r="I9" i="222"/>
  <c r="C3" i="221"/>
  <c r="J20" i="220"/>
  <c r="C19" i="221" s="1"/>
  <c r="G20" i="222"/>
  <c r="H20" i="222"/>
  <c r="J15" i="220"/>
  <c r="C14" i="221" s="1"/>
  <c r="H15" i="222"/>
  <c r="G15" i="222"/>
  <c r="J17" i="222"/>
  <c r="C16" i="223" s="1"/>
  <c r="G17" i="224"/>
  <c r="H17" i="224"/>
  <c r="I22" i="220"/>
  <c r="I7" i="222"/>
  <c r="J12" i="222"/>
  <c r="C11" i="223" s="1"/>
  <c r="H12" i="224"/>
  <c r="G12" i="224"/>
  <c r="C7" i="147"/>
  <c r="F22" i="271" l="1"/>
  <c r="F21" i="273"/>
  <c r="F5" i="273"/>
  <c r="F12" i="273"/>
  <c r="F15" i="273"/>
  <c r="F14" i="273"/>
  <c r="F9" i="273"/>
  <c r="F19" i="273"/>
  <c r="F17" i="273"/>
  <c r="F10" i="273"/>
  <c r="F8" i="273"/>
  <c r="F11" i="273"/>
  <c r="F6" i="273"/>
  <c r="F13" i="273"/>
  <c r="F20" i="273"/>
  <c r="F4" i="273"/>
  <c r="F7" i="273"/>
  <c r="F16" i="273"/>
  <c r="F18" i="273"/>
  <c r="F13" i="275"/>
  <c r="F16" i="275"/>
  <c r="F10" i="275"/>
  <c r="F7" i="275"/>
  <c r="F11" i="275"/>
  <c r="F9" i="275"/>
  <c r="F12" i="275"/>
  <c r="F19" i="275"/>
  <c r="F18" i="275"/>
  <c r="F17" i="275"/>
  <c r="F21" i="275"/>
  <c r="F5" i="275"/>
  <c r="F8" i="275"/>
  <c r="F15" i="275"/>
  <c r="F14" i="275"/>
  <c r="F20" i="275"/>
  <c r="F4" i="275"/>
  <c r="F6" i="275"/>
  <c r="I12" i="245"/>
  <c r="J12" i="245" s="1"/>
  <c r="C11" i="246" s="1"/>
  <c r="J9" i="243"/>
  <c r="C8" i="244" s="1"/>
  <c r="G9" i="245"/>
  <c r="H9" i="245"/>
  <c r="I8" i="245"/>
  <c r="J8" i="245" s="1"/>
  <c r="C7" i="246" s="1"/>
  <c r="G20" i="247"/>
  <c r="H20" i="247"/>
  <c r="J5" i="222"/>
  <c r="C4" i="223" s="1"/>
  <c r="H19" i="224"/>
  <c r="J16" i="222"/>
  <c r="C15" i="223" s="1"/>
  <c r="H5" i="224"/>
  <c r="G16" i="224"/>
  <c r="H8" i="224"/>
  <c r="I8" i="224" s="1"/>
  <c r="G19" i="224"/>
  <c r="I12" i="224"/>
  <c r="H12" i="226" s="1"/>
  <c r="J8" i="222"/>
  <c r="C7" i="223" s="1"/>
  <c r="I16" i="224"/>
  <c r="J16" i="224" s="1"/>
  <c r="C15" i="225" s="1"/>
  <c r="I15" i="222"/>
  <c r="H15" i="224" s="1"/>
  <c r="H22" i="222"/>
  <c r="I14" i="222"/>
  <c r="H14" i="224" s="1"/>
  <c r="I13" i="224"/>
  <c r="G13" i="226" s="1"/>
  <c r="I19" i="224"/>
  <c r="I5" i="224"/>
  <c r="H5" i="226" s="1"/>
  <c r="I20" i="222"/>
  <c r="J20" i="222" s="1"/>
  <c r="C19" i="223" s="1"/>
  <c r="I21" i="224"/>
  <c r="H21" i="226" s="1"/>
  <c r="I10" i="224"/>
  <c r="G10" i="226" s="1"/>
  <c r="I6" i="224"/>
  <c r="G6" i="226" s="1"/>
  <c r="G14" i="224"/>
  <c r="J11" i="222"/>
  <c r="C10" i="223" s="1"/>
  <c r="G11" i="224"/>
  <c r="H11" i="224"/>
  <c r="J18" i="222"/>
  <c r="C17" i="223" s="1"/>
  <c r="H18" i="224"/>
  <c r="G18" i="224"/>
  <c r="J7" i="222"/>
  <c r="C6" i="223" s="1"/>
  <c r="G7" i="224"/>
  <c r="H7" i="224"/>
  <c r="I17" i="224"/>
  <c r="J22" i="220"/>
  <c r="J9" i="222"/>
  <c r="C8" i="223" s="1"/>
  <c r="G9" i="224"/>
  <c r="H9" i="224"/>
  <c r="H4" i="224"/>
  <c r="G4" i="224"/>
  <c r="J4" i="222"/>
  <c r="C6" i="147"/>
  <c r="F22" i="275" l="1"/>
  <c r="F22" i="273"/>
  <c r="I9" i="245"/>
  <c r="G9" i="247" s="1"/>
  <c r="G8" i="247"/>
  <c r="G12" i="247"/>
  <c r="H12" i="247"/>
  <c r="H8" i="247"/>
  <c r="I20" i="247"/>
  <c r="J12" i="224"/>
  <c r="C11" i="225" s="1"/>
  <c r="J14" i="222"/>
  <c r="C13" i="223" s="1"/>
  <c r="G12" i="226"/>
  <c r="I12" i="226" s="1"/>
  <c r="J12" i="226" s="1"/>
  <c r="C11" i="227" s="1"/>
  <c r="J21" i="224"/>
  <c r="C20" i="225" s="1"/>
  <c r="J15" i="222"/>
  <c r="C14" i="223" s="1"/>
  <c r="J5" i="224"/>
  <c r="C4" i="225" s="1"/>
  <c r="J6" i="224"/>
  <c r="C5" i="225" s="1"/>
  <c r="G15" i="224"/>
  <c r="I15" i="224" s="1"/>
  <c r="J15" i="224" s="1"/>
  <c r="C14" i="225" s="1"/>
  <c r="I18" i="224"/>
  <c r="G18" i="226" s="1"/>
  <c r="H6" i="226"/>
  <c r="I6" i="226" s="1"/>
  <c r="G16" i="226"/>
  <c r="H16" i="226"/>
  <c r="G20" i="224"/>
  <c r="I22" i="222"/>
  <c r="H20" i="224"/>
  <c r="H13" i="226"/>
  <c r="I13" i="226" s="1"/>
  <c r="H13" i="228" s="1"/>
  <c r="J13" i="224"/>
  <c r="C12" i="225" s="1"/>
  <c r="H10" i="226"/>
  <c r="I10" i="226" s="1"/>
  <c r="G5" i="226"/>
  <c r="I5" i="226" s="1"/>
  <c r="I7" i="224"/>
  <c r="H7" i="226" s="1"/>
  <c r="G21" i="226"/>
  <c r="I21" i="226" s="1"/>
  <c r="I11" i="224"/>
  <c r="J11" i="224" s="1"/>
  <c r="C10" i="225" s="1"/>
  <c r="G19" i="226"/>
  <c r="J19" i="224"/>
  <c r="C18" i="225" s="1"/>
  <c r="H19" i="226"/>
  <c r="J10" i="224"/>
  <c r="C9" i="225" s="1"/>
  <c r="J17" i="224"/>
  <c r="C16" i="225" s="1"/>
  <c r="H17" i="226"/>
  <c r="G17" i="226"/>
  <c r="H12" i="228"/>
  <c r="G12" i="228"/>
  <c r="C3" i="223"/>
  <c r="I9" i="224"/>
  <c r="J8" i="224"/>
  <c r="C7" i="225" s="1"/>
  <c r="H8" i="226"/>
  <c r="G8" i="226"/>
  <c r="I4" i="224"/>
  <c r="I14" i="224"/>
  <c r="C14" i="147"/>
  <c r="I8" i="247" l="1"/>
  <c r="H8" i="249" s="1"/>
  <c r="I12" i="247"/>
  <c r="H12" i="249" s="1"/>
  <c r="H9" i="247"/>
  <c r="I9" i="247" s="1"/>
  <c r="J9" i="245"/>
  <c r="C8" i="246" s="1"/>
  <c r="J8" i="247"/>
  <c r="C7" i="248" s="1"/>
  <c r="H20" i="249"/>
  <c r="G20" i="249"/>
  <c r="J20" i="247"/>
  <c r="C19" i="248" s="1"/>
  <c r="G11" i="226"/>
  <c r="H18" i="226"/>
  <c r="I18" i="226" s="1"/>
  <c r="I20" i="224"/>
  <c r="G20" i="226" s="1"/>
  <c r="I16" i="226"/>
  <c r="J16" i="226" s="1"/>
  <c r="C15" i="227" s="1"/>
  <c r="J18" i="224"/>
  <c r="C17" i="225" s="1"/>
  <c r="J22" i="222"/>
  <c r="G13" i="228"/>
  <c r="I13" i="228" s="1"/>
  <c r="J13" i="226"/>
  <c r="C12" i="227" s="1"/>
  <c r="J7" i="224"/>
  <c r="C6" i="225" s="1"/>
  <c r="G7" i="226"/>
  <c r="I7" i="226" s="1"/>
  <c r="H7" i="228" s="1"/>
  <c r="H6" i="228"/>
  <c r="G6" i="228"/>
  <c r="J6" i="226"/>
  <c r="C5" i="227" s="1"/>
  <c r="H20" i="226"/>
  <c r="H22" i="224"/>
  <c r="H10" i="228"/>
  <c r="J10" i="226"/>
  <c r="C9" i="227" s="1"/>
  <c r="G10" i="228"/>
  <c r="H5" i="228"/>
  <c r="G5" i="228"/>
  <c r="J5" i="226"/>
  <c r="C4" i="227" s="1"/>
  <c r="H15" i="226"/>
  <c r="H11" i="226"/>
  <c r="I11" i="226" s="1"/>
  <c r="G15" i="226"/>
  <c r="I17" i="226"/>
  <c r="J17" i="226" s="1"/>
  <c r="C16" i="227" s="1"/>
  <c r="I19" i="226"/>
  <c r="J9" i="224"/>
  <c r="C8" i="225" s="1"/>
  <c r="H9" i="226"/>
  <c r="G9" i="226"/>
  <c r="I12" i="228"/>
  <c r="J12" i="228" s="1"/>
  <c r="C11" i="230" s="1"/>
  <c r="J14" i="224"/>
  <c r="C13" i="225" s="1"/>
  <c r="H14" i="226"/>
  <c r="G14" i="226"/>
  <c r="J21" i="226"/>
  <c r="C20" i="227" s="1"/>
  <c r="G21" i="228"/>
  <c r="H21" i="228"/>
  <c r="H4" i="226"/>
  <c r="G4" i="226"/>
  <c r="J4" i="224"/>
  <c r="I8" i="226"/>
  <c r="C13" i="147"/>
  <c r="C20" i="147"/>
  <c r="G12" i="249" l="1"/>
  <c r="I12" i="249" s="1"/>
  <c r="H12" i="251" s="1"/>
  <c r="J12" i="247"/>
  <c r="C11" i="248" s="1"/>
  <c r="G8" i="249"/>
  <c r="I8" i="249" s="1"/>
  <c r="J8" i="249" s="1"/>
  <c r="C7" i="250" s="1"/>
  <c r="I20" i="249"/>
  <c r="J9" i="247"/>
  <c r="C8" i="248" s="1"/>
  <c r="G9" i="249"/>
  <c r="H9" i="249"/>
  <c r="J13" i="228"/>
  <c r="C12" i="230" s="1"/>
  <c r="H13" i="231"/>
  <c r="G13" i="231"/>
  <c r="I13" i="231" s="1"/>
  <c r="J20" i="224"/>
  <c r="C19" i="225" s="1"/>
  <c r="I22" i="224"/>
  <c r="G16" i="228"/>
  <c r="H16" i="228"/>
  <c r="I5" i="228"/>
  <c r="I10" i="228"/>
  <c r="H17" i="228"/>
  <c r="G17" i="228"/>
  <c r="I6" i="228"/>
  <c r="G7" i="228"/>
  <c r="I15" i="226"/>
  <c r="J15" i="226" s="1"/>
  <c r="C14" i="227" s="1"/>
  <c r="I20" i="226"/>
  <c r="I14" i="226"/>
  <c r="H14" i="228" s="1"/>
  <c r="H22" i="226"/>
  <c r="I9" i="226"/>
  <c r="H9" i="228" s="1"/>
  <c r="J7" i="226"/>
  <c r="C6" i="227" s="1"/>
  <c r="J11" i="226"/>
  <c r="C10" i="227" s="1"/>
  <c r="G11" i="228"/>
  <c r="H11" i="228"/>
  <c r="J19" i="226"/>
  <c r="C18" i="227" s="1"/>
  <c r="G19" i="228"/>
  <c r="H19" i="228"/>
  <c r="J18" i="226"/>
  <c r="C17" i="227" s="1"/>
  <c r="H18" i="228"/>
  <c r="G18" i="228"/>
  <c r="J8" i="226"/>
  <c r="C7" i="227" s="1"/>
  <c r="H8" i="228"/>
  <c r="G8" i="228"/>
  <c r="J22" i="224"/>
  <c r="C3" i="225"/>
  <c r="I21" i="228"/>
  <c r="I7" i="228"/>
  <c r="I4" i="226"/>
  <c r="C4" i="147"/>
  <c r="C10" i="147"/>
  <c r="C19" i="147"/>
  <c r="C5" i="147"/>
  <c r="J12" i="249" l="1"/>
  <c r="C11" i="250" s="1"/>
  <c r="G12" i="251"/>
  <c r="I12" i="251" s="1"/>
  <c r="J12" i="251" s="1"/>
  <c r="C11" i="252" s="1"/>
  <c r="G8" i="251"/>
  <c r="H8" i="251"/>
  <c r="I9" i="249"/>
  <c r="G9" i="251" s="1"/>
  <c r="J20" i="249"/>
  <c r="C19" i="250" s="1"/>
  <c r="H20" i="251"/>
  <c r="G20" i="251"/>
  <c r="J6" i="228"/>
  <c r="C5" i="230" s="1"/>
  <c r="H6" i="231"/>
  <c r="G6" i="231"/>
  <c r="I6" i="231" s="1"/>
  <c r="J10" i="228"/>
  <c r="C9" i="230" s="1"/>
  <c r="G10" i="231"/>
  <c r="I10" i="231" s="1"/>
  <c r="H10" i="231"/>
  <c r="J5" i="228"/>
  <c r="C4" i="230" s="1"/>
  <c r="G5" i="231"/>
  <c r="I5" i="231" s="1"/>
  <c r="H5" i="231"/>
  <c r="J21" i="228"/>
  <c r="C20" i="230" s="1"/>
  <c r="G21" i="231"/>
  <c r="H21" i="231"/>
  <c r="J13" i="231"/>
  <c r="C12" i="232" s="1"/>
  <c r="H13" i="233"/>
  <c r="G13" i="233"/>
  <c r="J7" i="228"/>
  <c r="C6" i="230" s="1"/>
  <c r="H7" i="231"/>
  <c r="G7" i="231"/>
  <c r="I7" i="231" s="1"/>
  <c r="I17" i="228"/>
  <c r="I16" i="228"/>
  <c r="J14" i="226"/>
  <c r="C13" i="227" s="1"/>
  <c r="G9" i="228"/>
  <c r="I9" i="228" s="1"/>
  <c r="J9" i="228" s="1"/>
  <c r="C8" i="230" s="1"/>
  <c r="G14" i="228"/>
  <c r="I14" i="228" s="1"/>
  <c r="J9" i="226"/>
  <c r="C8" i="227" s="1"/>
  <c r="G15" i="228"/>
  <c r="H15" i="228"/>
  <c r="I8" i="228"/>
  <c r="J8" i="228" s="1"/>
  <c r="C7" i="230" s="1"/>
  <c r="J20" i="226"/>
  <c r="C19" i="227" s="1"/>
  <c r="H20" i="228"/>
  <c r="G20" i="228"/>
  <c r="I19" i="228"/>
  <c r="I11" i="228"/>
  <c r="H4" i="228"/>
  <c r="G4" i="228"/>
  <c r="I22" i="226"/>
  <c r="J4" i="226"/>
  <c r="I18" i="228"/>
  <c r="C18" i="147"/>
  <c r="C9" i="147"/>
  <c r="I8" i="251" l="1"/>
  <c r="G8" i="253" s="1"/>
  <c r="G12" i="253"/>
  <c r="H12" i="253"/>
  <c r="J9" i="249"/>
  <c r="C8" i="250" s="1"/>
  <c r="H9" i="251"/>
  <c r="I9" i="251" s="1"/>
  <c r="I20" i="251"/>
  <c r="I13" i="233"/>
  <c r="G13" i="235" s="1"/>
  <c r="J19" i="228"/>
  <c r="C18" i="230" s="1"/>
  <c r="H19" i="231"/>
  <c r="G19" i="231"/>
  <c r="I19" i="231" s="1"/>
  <c r="J17" i="228"/>
  <c r="C16" i="230" s="1"/>
  <c r="H17" i="231"/>
  <c r="G17" i="231"/>
  <c r="I17" i="231" s="1"/>
  <c r="J6" i="231"/>
  <c r="C5" i="232" s="1"/>
  <c r="G6" i="233"/>
  <c r="H6" i="233"/>
  <c r="J10" i="231"/>
  <c r="C9" i="232" s="1"/>
  <c r="G10" i="233"/>
  <c r="H10" i="233"/>
  <c r="J18" i="228"/>
  <c r="C17" i="230" s="1"/>
  <c r="G18" i="231"/>
  <c r="I18" i="231" s="1"/>
  <c r="H18" i="231"/>
  <c r="J5" i="231"/>
  <c r="C4" i="232" s="1"/>
  <c r="H5" i="233"/>
  <c r="G5" i="233"/>
  <c r="J11" i="228"/>
  <c r="C10" i="230" s="1"/>
  <c r="H11" i="231"/>
  <c r="G11" i="231"/>
  <c r="I11" i="231" s="1"/>
  <c r="I21" i="231"/>
  <c r="J13" i="233"/>
  <c r="C12" i="234" s="1"/>
  <c r="H13" i="235"/>
  <c r="J7" i="231"/>
  <c r="C6" i="232" s="1"/>
  <c r="H7" i="233"/>
  <c r="G7" i="233"/>
  <c r="J14" i="228"/>
  <c r="C13" i="230" s="1"/>
  <c r="H14" i="231"/>
  <c r="G14" i="231"/>
  <c r="I14" i="231" s="1"/>
  <c r="J16" i="228"/>
  <c r="C15" i="230" s="1"/>
  <c r="H16" i="231"/>
  <c r="G16" i="231"/>
  <c r="I16" i="231" s="1"/>
  <c r="I15" i="228"/>
  <c r="H22" i="228"/>
  <c r="I20" i="228"/>
  <c r="J20" i="228" s="1"/>
  <c r="C19" i="230" s="1"/>
  <c r="I4" i="228"/>
  <c r="J22" i="226"/>
  <c r="C3" i="227"/>
  <c r="C11" i="147"/>
  <c r="C12" i="147"/>
  <c r="H8" i="253" l="1"/>
  <c r="I8" i="253" s="1"/>
  <c r="J8" i="251"/>
  <c r="C7" i="252" s="1"/>
  <c r="I12" i="253"/>
  <c r="J12" i="253" s="1"/>
  <c r="C11" i="254" s="1"/>
  <c r="J20" i="251"/>
  <c r="C19" i="252" s="1"/>
  <c r="G20" i="253"/>
  <c r="H20" i="253"/>
  <c r="J9" i="251"/>
  <c r="C8" i="252" s="1"/>
  <c r="G9" i="253"/>
  <c r="H9" i="253"/>
  <c r="I5" i="233"/>
  <c r="H5" i="235" s="1"/>
  <c r="I6" i="233"/>
  <c r="I10" i="233"/>
  <c r="H10" i="235" s="1"/>
  <c r="I7" i="233"/>
  <c r="G7" i="235" s="1"/>
  <c r="J19" i="231"/>
  <c r="C18" i="232" s="1"/>
  <c r="H19" i="233"/>
  <c r="G19" i="233"/>
  <c r="I19" i="233" s="1"/>
  <c r="J17" i="231"/>
  <c r="C16" i="232" s="1"/>
  <c r="H17" i="233"/>
  <c r="G17" i="233"/>
  <c r="J15" i="228"/>
  <c r="C14" i="230" s="1"/>
  <c r="H15" i="231"/>
  <c r="G15" i="231"/>
  <c r="I15" i="231" s="1"/>
  <c r="J6" i="233"/>
  <c r="C5" i="234" s="1"/>
  <c r="G6" i="235"/>
  <c r="H6" i="235"/>
  <c r="J18" i="231"/>
  <c r="C17" i="232" s="1"/>
  <c r="H18" i="233"/>
  <c r="G18" i="233"/>
  <c r="J11" i="231"/>
  <c r="C10" i="232" s="1"/>
  <c r="H11" i="233"/>
  <c r="G11" i="233"/>
  <c r="J21" i="231"/>
  <c r="C20" i="232" s="1"/>
  <c r="H21" i="233"/>
  <c r="G21" i="233"/>
  <c r="I21" i="233" s="1"/>
  <c r="H4" i="231"/>
  <c r="G4" i="231"/>
  <c r="I13" i="235"/>
  <c r="J14" i="231"/>
  <c r="C13" i="232" s="1"/>
  <c r="H14" i="233"/>
  <c r="G14" i="233"/>
  <c r="I14" i="233" s="1"/>
  <c r="J16" i="231"/>
  <c r="H16" i="233"/>
  <c r="G16" i="233"/>
  <c r="I22" i="228"/>
  <c r="J4" i="228"/>
  <c r="C16" i="147"/>
  <c r="G12" i="255" l="1"/>
  <c r="H12" i="255"/>
  <c r="I20" i="253"/>
  <c r="I9" i="253"/>
  <c r="J8" i="253"/>
  <c r="C7" i="254" s="1"/>
  <c r="H8" i="255"/>
  <c r="G8" i="255"/>
  <c r="J5" i="233"/>
  <c r="C4" i="234" s="1"/>
  <c r="G5" i="235"/>
  <c r="J10" i="233"/>
  <c r="C9" i="234" s="1"/>
  <c r="G10" i="235"/>
  <c r="I10" i="235" s="1"/>
  <c r="I16" i="233"/>
  <c r="I18" i="233"/>
  <c r="J18" i="233" s="1"/>
  <c r="C17" i="234" s="1"/>
  <c r="I17" i="233"/>
  <c r="H17" i="235" s="1"/>
  <c r="I5" i="235"/>
  <c r="H5" i="237" s="1"/>
  <c r="I6" i="235"/>
  <c r="J6" i="235" s="1"/>
  <c r="C5" i="236" s="1"/>
  <c r="J7" i="233"/>
  <c r="C6" i="234" s="1"/>
  <c r="H7" i="235"/>
  <c r="I7" i="235" s="1"/>
  <c r="I11" i="233"/>
  <c r="H11" i="235" s="1"/>
  <c r="J19" i="233"/>
  <c r="C18" i="234" s="1"/>
  <c r="G19" i="235"/>
  <c r="H19" i="235"/>
  <c r="J22" i="228"/>
  <c r="H22" i="231"/>
  <c r="J15" i="231"/>
  <c r="C14" i="232" s="1"/>
  <c r="H15" i="233"/>
  <c r="G15" i="233"/>
  <c r="G6" i="237"/>
  <c r="H18" i="235"/>
  <c r="C10" i="234"/>
  <c r="J21" i="233"/>
  <c r="C20" i="234" s="1"/>
  <c r="H21" i="235"/>
  <c r="G21" i="235"/>
  <c r="I4" i="231"/>
  <c r="J13" i="235"/>
  <c r="C12" i="236" s="1"/>
  <c r="G13" i="237"/>
  <c r="H13" i="237"/>
  <c r="J14" i="233"/>
  <c r="C13" i="234" s="1"/>
  <c r="G14" i="235"/>
  <c r="H14" i="235"/>
  <c r="J16" i="233"/>
  <c r="G16" i="235"/>
  <c r="H16" i="235"/>
  <c r="C15" i="232"/>
  <c r="C3" i="230"/>
  <c r="C17" i="147"/>
  <c r="C3" i="147"/>
  <c r="H22" i="146"/>
  <c r="I12" i="255" l="1"/>
  <c r="G12" i="257" s="1"/>
  <c r="I8" i="255"/>
  <c r="G8" i="257" s="1"/>
  <c r="J20" i="253"/>
  <c r="C19" i="254" s="1"/>
  <c r="G20" i="255"/>
  <c r="H20" i="255"/>
  <c r="J9" i="253"/>
  <c r="C8" i="254" s="1"/>
  <c r="G9" i="255"/>
  <c r="H9" i="255"/>
  <c r="G5" i="237"/>
  <c r="J5" i="235"/>
  <c r="C4" i="236" s="1"/>
  <c r="J10" i="235"/>
  <c r="C9" i="236" s="1"/>
  <c r="G10" i="237"/>
  <c r="G18" i="235"/>
  <c r="G11" i="235"/>
  <c r="I11" i="235" s="1"/>
  <c r="G17" i="235"/>
  <c r="I17" i="235" s="1"/>
  <c r="G17" i="237" s="1"/>
  <c r="J17" i="233"/>
  <c r="C16" i="234" s="1"/>
  <c r="H10" i="237"/>
  <c r="I15" i="233"/>
  <c r="G15" i="235" s="1"/>
  <c r="I14" i="235"/>
  <c r="H14" i="237" s="1"/>
  <c r="I18" i="235"/>
  <c r="H18" i="237" s="1"/>
  <c r="I21" i="235"/>
  <c r="H6" i="237"/>
  <c r="I6" i="237" s="1"/>
  <c r="J7" i="235"/>
  <c r="C6" i="236" s="1"/>
  <c r="H7" i="237"/>
  <c r="G7" i="237"/>
  <c r="I19" i="235"/>
  <c r="I5" i="237"/>
  <c r="J21" i="235"/>
  <c r="C20" i="236" s="1"/>
  <c r="G21" i="237"/>
  <c r="H21" i="237"/>
  <c r="G4" i="233"/>
  <c r="H4" i="233"/>
  <c r="H22" i="233" s="1"/>
  <c r="J4" i="231"/>
  <c r="I22" i="231"/>
  <c r="I13" i="237"/>
  <c r="G14" i="237"/>
  <c r="I16" i="235"/>
  <c r="C15" i="234"/>
  <c r="I22" i="146"/>
  <c r="H8" i="257" l="1"/>
  <c r="I8" i="257" s="1"/>
  <c r="G8" i="259" s="1"/>
  <c r="H12" i="257"/>
  <c r="I12" i="257" s="1"/>
  <c r="J12" i="255"/>
  <c r="C11" i="256" s="1"/>
  <c r="J8" i="255"/>
  <c r="C7" i="256" s="1"/>
  <c r="I20" i="255"/>
  <c r="I9" i="255"/>
  <c r="J14" i="235"/>
  <c r="C13" i="236" s="1"/>
  <c r="I10" i="237"/>
  <c r="G10" i="239" s="1"/>
  <c r="J18" i="235"/>
  <c r="C17" i="236" s="1"/>
  <c r="G18" i="237"/>
  <c r="I18" i="237" s="1"/>
  <c r="G18" i="239" s="1"/>
  <c r="H11" i="237"/>
  <c r="J11" i="235"/>
  <c r="C10" i="236" s="1"/>
  <c r="G11" i="237"/>
  <c r="G6" i="239"/>
  <c r="H6" i="239"/>
  <c r="J15" i="233"/>
  <c r="C14" i="234" s="1"/>
  <c r="H15" i="235"/>
  <c r="I15" i="235" s="1"/>
  <c r="J6" i="237"/>
  <c r="C5" i="238" s="1"/>
  <c r="H17" i="237"/>
  <c r="I17" i="237" s="1"/>
  <c r="I14" i="237"/>
  <c r="J14" i="237" s="1"/>
  <c r="C13" i="238" s="1"/>
  <c r="I6" i="239"/>
  <c r="J6" i="239" s="1"/>
  <c r="C5" i="240" s="1"/>
  <c r="J17" i="235"/>
  <c r="C16" i="236" s="1"/>
  <c r="I7" i="237"/>
  <c r="J7" i="237" s="1"/>
  <c r="C6" i="238" s="1"/>
  <c r="J19" i="235"/>
  <c r="C18" i="236" s="1"/>
  <c r="G19" i="237"/>
  <c r="H19" i="237"/>
  <c r="J5" i="237"/>
  <c r="C4" i="238" s="1"/>
  <c r="G5" i="239"/>
  <c r="H5" i="239"/>
  <c r="I21" i="237"/>
  <c r="C3" i="232"/>
  <c r="J22" i="231"/>
  <c r="I4" i="233"/>
  <c r="J13" i="237"/>
  <c r="C12" i="238" s="1"/>
  <c r="G13" i="239"/>
  <c r="H13" i="239"/>
  <c r="J16" i="235"/>
  <c r="G16" i="237"/>
  <c r="H16" i="237"/>
  <c r="C8" i="147"/>
  <c r="H8" i="259" l="1"/>
  <c r="I8" i="259" s="1"/>
  <c r="J8" i="257"/>
  <c r="C7" i="258" s="1"/>
  <c r="J12" i="257"/>
  <c r="C11" i="258" s="1"/>
  <c r="G12" i="259"/>
  <c r="H12" i="259"/>
  <c r="J20" i="255"/>
  <c r="C19" i="256" s="1"/>
  <c r="H20" i="257"/>
  <c r="G20" i="257"/>
  <c r="J9" i="255"/>
  <c r="C8" i="256" s="1"/>
  <c r="G9" i="257"/>
  <c r="H9" i="257"/>
  <c r="H10" i="239"/>
  <c r="I10" i="239" s="1"/>
  <c r="J10" i="237"/>
  <c r="C9" i="238" s="1"/>
  <c r="G14" i="239"/>
  <c r="G17" i="239"/>
  <c r="I17" i="239" s="1"/>
  <c r="J17" i="239" s="1"/>
  <c r="C16" i="240" s="1"/>
  <c r="H17" i="239"/>
  <c r="J17" i="237"/>
  <c r="C16" i="238" s="1"/>
  <c r="G7" i="239"/>
  <c r="I11" i="237"/>
  <c r="G11" i="239" s="1"/>
  <c r="H18" i="239"/>
  <c r="I18" i="239" s="1"/>
  <c r="H7" i="239"/>
  <c r="H14" i="239"/>
  <c r="I14" i="239"/>
  <c r="G14" i="241" s="1"/>
  <c r="H6" i="241"/>
  <c r="I5" i="239"/>
  <c r="G5" i="241" s="1"/>
  <c r="J18" i="237"/>
  <c r="C17" i="238" s="1"/>
  <c r="G6" i="241"/>
  <c r="I19" i="237"/>
  <c r="J15" i="235"/>
  <c r="C14" i="236" s="1"/>
  <c r="G15" i="237"/>
  <c r="H15" i="237"/>
  <c r="J21" i="237"/>
  <c r="C20" i="238" s="1"/>
  <c r="H21" i="239"/>
  <c r="G21" i="239"/>
  <c r="H4" i="235"/>
  <c r="H22" i="235" s="1"/>
  <c r="G4" i="235"/>
  <c r="J4" i="233"/>
  <c r="I22" i="233"/>
  <c r="I13" i="239"/>
  <c r="I16" i="237"/>
  <c r="C15" i="236"/>
  <c r="I12" i="259" l="1"/>
  <c r="H12" i="261" s="1"/>
  <c r="I20" i="257"/>
  <c r="H20" i="259" s="1"/>
  <c r="I9" i="257"/>
  <c r="J8" i="259"/>
  <c r="C7" i="260" s="1"/>
  <c r="H8" i="261"/>
  <c r="G8" i="261"/>
  <c r="H10" i="241"/>
  <c r="G10" i="241"/>
  <c r="I10" i="241" s="1"/>
  <c r="G10" i="243" s="1"/>
  <c r="I6" i="241"/>
  <c r="G18" i="241"/>
  <c r="I18" i="241" s="1"/>
  <c r="J18" i="241" s="1"/>
  <c r="C17" i="242" s="1"/>
  <c r="H18" i="241"/>
  <c r="J10" i="239"/>
  <c r="C9" i="240" s="1"/>
  <c r="I7" i="239"/>
  <c r="G17" i="241"/>
  <c r="J11" i="237"/>
  <c r="C10" i="238" s="1"/>
  <c r="J5" i="239"/>
  <c r="C4" i="240" s="1"/>
  <c r="H5" i="241"/>
  <c r="H11" i="239"/>
  <c r="I11" i="239" s="1"/>
  <c r="J18" i="239"/>
  <c r="C17" i="240" s="1"/>
  <c r="H14" i="241"/>
  <c r="I14" i="241" s="1"/>
  <c r="J14" i="239"/>
  <c r="C13" i="240" s="1"/>
  <c r="H17" i="241"/>
  <c r="I17" i="241" s="1"/>
  <c r="I4" i="235"/>
  <c r="J4" i="235" s="1"/>
  <c r="I21" i="239"/>
  <c r="G21" i="241" s="1"/>
  <c r="J19" i="237"/>
  <c r="C18" i="238" s="1"/>
  <c r="H19" i="239"/>
  <c r="G19" i="239"/>
  <c r="I15" i="237"/>
  <c r="I5" i="241"/>
  <c r="G4" i="237"/>
  <c r="C3" i="234"/>
  <c r="J22" i="233"/>
  <c r="J13" i="239"/>
  <c r="C12" i="240" s="1"/>
  <c r="H13" i="241"/>
  <c r="G13" i="241"/>
  <c r="J7" i="239"/>
  <c r="C6" i="240" s="1"/>
  <c r="G7" i="241"/>
  <c r="H7" i="241"/>
  <c r="J16" i="237"/>
  <c r="H16" i="239"/>
  <c r="G16" i="239"/>
  <c r="J12" i="259" l="1"/>
  <c r="C11" i="260" s="1"/>
  <c r="G12" i="261"/>
  <c r="I12" i="261" s="1"/>
  <c r="J20" i="257"/>
  <c r="C19" i="258" s="1"/>
  <c r="I8" i="261"/>
  <c r="H8" i="263" s="1"/>
  <c r="G20" i="259"/>
  <c r="I20" i="259" s="1"/>
  <c r="J20" i="259" s="1"/>
  <c r="C19" i="260" s="1"/>
  <c r="J9" i="257"/>
  <c r="C8" i="258" s="1"/>
  <c r="H9" i="259"/>
  <c r="G9" i="259"/>
  <c r="H10" i="243"/>
  <c r="I10" i="243" s="1"/>
  <c r="G10" i="245" s="1"/>
  <c r="J10" i="241"/>
  <c r="C9" i="242" s="1"/>
  <c r="H6" i="243"/>
  <c r="G6" i="243"/>
  <c r="J6" i="241"/>
  <c r="C5" i="242" s="1"/>
  <c r="H18" i="243"/>
  <c r="G18" i="243"/>
  <c r="J21" i="239"/>
  <c r="C20" i="240" s="1"/>
  <c r="H11" i="241"/>
  <c r="J11" i="239"/>
  <c r="C10" i="240" s="1"/>
  <c r="G11" i="241"/>
  <c r="H14" i="243"/>
  <c r="G14" i="243"/>
  <c r="J14" i="241"/>
  <c r="C13" i="242" s="1"/>
  <c r="H4" i="237"/>
  <c r="H22" i="237" s="1"/>
  <c r="I22" i="235"/>
  <c r="H21" i="241"/>
  <c r="I21" i="241" s="1"/>
  <c r="I13" i="241"/>
  <c r="J13" i="241" s="1"/>
  <c r="C12" i="242" s="1"/>
  <c r="I16" i="239"/>
  <c r="G16" i="241" s="1"/>
  <c r="G19" i="241"/>
  <c r="J17" i="241"/>
  <c r="C16" i="242" s="1"/>
  <c r="G17" i="243"/>
  <c r="H17" i="243"/>
  <c r="J15" i="237"/>
  <c r="C14" i="238" s="1"/>
  <c r="H15" i="239"/>
  <c r="G15" i="239"/>
  <c r="J5" i="241"/>
  <c r="C4" i="242" s="1"/>
  <c r="H5" i="243"/>
  <c r="G5" i="243"/>
  <c r="C3" i="236"/>
  <c r="J22" i="235"/>
  <c r="H13" i="243"/>
  <c r="G13" i="243"/>
  <c r="I7" i="241"/>
  <c r="C15" i="238"/>
  <c r="J8" i="261" l="1"/>
  <c r="C7" i="262" s="1"/>
  <c r="G8" i="263"/>
  <c r="I8" i="263" s="1"/>
  <c r="G8" i="265" s="1"/>
  <c r="J12" i="261"/>
  <c r="C11" i="262" s="1"/>
  <c r="H12" i="263"/>
  <c r="G12" i="263"/>
  <c r="I9" i="259"/>
  <c r="J9" i="259" s="1"/>
  <c r="C8" i="260" s="1"/>
  <c r="G20" i="261"/>
  <c r="H20" i="261"/>
  <c r="I14" i="243"/>
  <c r="J14" i="243" s="1"/>
  <c r="C13" i="244" s="1"/>
  <c r="I18" i="243"/>
  <c r="G18" i="245" s="1"/>
  <c r="J10" i="243"/>
  <c r="C9" i="244" s="1"/>
  <c r="H10" i="245"/>
  <c r="I10" i="245" s="1"/>
  <c r="J10" i="245" s="1"/>
  <c r="C9" i="246" s="1"/>
  <c r="H16" i="241"/>
  <c r="I11" i="241"/>
  <c r="J11" i="241" s="1"/>
  <c r="C10" i="242" s="1"/>
  <c r="I6" i="243"/>
  <c r="H14" i="245"/>
  <c r="G14" i="245"/>
  <c r="J16" i="239"/>
  <c r="C15" i="240" s="1"/>
  <c r="I4" i="237"/>
  <c r="I17" i="243"/>
  <c r="H17" i="245" s="1"/>
  <c r="H19" i="241"/>
  <c r="I19" i="241" s="1"/>
  <c r="J19" i="239"/>
  <c r="C18" i="240" s="1"/>
  <c r="I16" i="241"/>
  <c r="G16" i="243" s="1"/>
  <c r="I15" i="239"/>
  <c r="J15" i="239" s="1"/>
  <c r="C14" i="240" s="1"/>
  <c r="I13" i="243"/>
  <c r="G13" i="245" s="1"/>
  <c r="I5" i="243"/>
  <c r="J21" i="241"/>
  <c r="C20" i="242" s="1"/>
  <c r="H21" i="243"/>
  <c r="G21" i="243"/>
  <c r="I21" i="243" s="1"/>
  <c r="J7" i="241"/>
  <c r="C6" i="242" s="1"/>
  <c r="G7" i="243"/>
  <c r="H7" i="243"/>
  <c r="I12" i="263" l="1"/>
  <c r="J12" i="263" s="1"/>
  <c r="C11" i="264" s="1"/>
  <c r="H9" i="261"/>
  <c r="G9" i="261"/>
  <c r="J8" i="263"/>
  <c r="C7" i="264" s="1"/>
  <c r="H8" i="265"/>
  <c r="I8" i="265" s="1"/>
  <c r="I20" i="261"/>
  <c r="H13" i="245"/>
  <c r="I14" i="245"/>
  <c r="J14" i="245" s="1"/>
  <c r="C13" i="246" s="1"/>
  <c r="H16" i="243"/>
  <c r="J16" i="241"/>
  <c r="J18" i="243"/>
  <c r="C17" i="244" s="1"/>
  <c r="H18" i="245"/>
  <c r="I18" i="245" s="1"/>
  <c r="H10" i="247"/>
  <c r="G10" i="247"/>
  <c r="G11" i="243"/>
  <c r="H11" i="243"/>
  <c r="J6" i="243"/>
  <c r="C5" i="244" s="1"/>
  <c r="G6" i="245"/>
  <c r="H6" i="245"/>
  <c r="G14" i="247"/>
  <c r="J17" i="243"/>
  <c r="C16" i="244" s="1"/>
  <c r="J13" i="243"/>
  <c r="C12" i="244" s="1"/>
  <c r="G4" i="239"/>
  <c r="H4" i="239"/>
  <c r="H22" i="239" s="1"/>
  <c r="J4" i="237"/>
  <c r="I22" i="237"/>
  <c r="I16" i="243"/>
  <c r="J16" i="243" s="1"/>
  <c r="G17" i="245"/>
  <c r="I17" i="245" s="1"/>
  <c r="H14" i="247"/>
  <c r="G15" i="241"/>
  <c r="H15" i="241"/>
  <c r="J19" i="241"/>
  <c r="C18" i="242" s="1"/>
  <c r="H19" i="243"/>
  <c r="G19" i="243"/>
  <c r="J5" i="243"/>
  <c r="C4" i="244" s="1"/>
  <c r="G5" i="245"/>
  <c r="H5" i="245"/>
  <c r="J21" i="243"/>
  <c r="C20" i="244" s="1"/>
  <c r="G21" i="245"/>
  <c r="H21" i="245"/>
  <c r="I13" i="245"/>
  <c r="I7" i="243"/>
  <c r="H16" i="245"/>
  <c r="C15" i="242"/>
  <c r="G12" i="265" l="1"/>
  <c r="H12" i="265"/>
  <c r="I9" i="261"/>
  <c r="G9" i="263" s="1"/>
  <c r="H8" i="267"/>
  <c r="G8" i="267"/>
  <c r="J8" i="265"/>
  <c r="C7" i="266" s="1"/>
  <c r="J20" i="261"/>
  <c r="C19" i="262" s="1"/>
  <c r="G20" i="263"/>
  <c r="H20" i="263"/>
  <c r="I10" i="247"/>
  <c r="H10" i="249" s="1"/>
  <c r="I14" i="247"/>
  <c r="G14" i="249" s="1"/>
  <c r="G16" i="245"/>
  <c r="I16" i="245" s="1"/>
  <c r="J18" i="245"/>
  <c r="C17" i="246" s="1"/>
  <c r="H18" i="247"/>
  <c r="G18" i="247"/>
  <c r="I11" i="243"/>
  <c r="H11" i="245" s="1"/>
  <c r="I6" i="245"/>
  <c r="I4" i="239"/>
  <c r="C3" i="238"/>
  <c r="J22" i="237"/>
  <c r="I19" i="243"/>
  <c r="J19" i="243" s="1"/>
  <c r="C18" i="244" s="1"/>
  <c r="I15" i="241"/>
  <c r="J15" i="241" s="1"/>
  <c r="C14" i="242" s="1"/>
  <c r="I5" i="245"/>
  <c r="H5" i="247" s="1"/>
  <c r="J17" i="245"/>
  <c r="C16" i="246" s="1"/>
  <c r="G17" i="247"/>
  <c r="H17" i="247"/>
  <c r="I21" i="245"/>
  <c r="J13" i="245"/>
  <c r="C12" i="246" s="1"/>
  <c r="H13" i="247"/>
  <c r="G13" i="247"/>
  <c r="J7" i="243"/>
  <c r="C6" i="244" s="1"/>
  <c r="G7" i="245"/>
  <c r="H7" i="245"/>
  <c r="C15" i="244"/>
  <c r="I12" i="265" l="1"/>
  <c r="J12" i="265" s="1"/>
  <c r="C11" i="266" s="1"/>
  <c r="H9" i="263"/>
  <c r="I9" i="263" s="1"/>
  <c r="G9" i="265" s="1"/>
  <c r="J9" i="261"/>
  <c r="C8" i="262" s="1"/>
  <c r="I8" i="267"/>
  <c r="G8" i="269" s="1"/>
  <c r="I20" i="263"/>
  <c r="J20" i="263" s="1"/>
  <c r="C19" i="264" s="1"/>
  <c r="J14" i="247"/>
  <c r="C13" i="248" s="1"/>
  <c r="H14" i="249"/>
  <c r="I14" i="249" s="1"/>
  <c r="H14" i="251" s="1"/>
  <c r="G10" i="249"/>
  <c r="I10" i="249" s="1"/>
  <c r="H10" i="251" s="1"/>
  <c r="J10" i="247"/>
  <c r="C9" i="248" s="1"/>
  <c r="G11" i="245"/>
  <c r="I11" i="245" s="1"/>
  <c r="H16" i="247"/>
  <c r="J16" i="245"/>
  <c r="C15" i="246" s="1"/>
  <c r="J11" i="243"/>
  <c r="C10" i="244" s="1"/>
  <c r="I18" i="247"/>
  <c r="G6" i="247"/>
  <c r="J6" i="245"/>
  <c r="C5" i="246" s="1"/>
  <c r="H6" i="247"/>
  <c r="G16" i="247"/>
  <c r="G19" i="245"/>
  <c r="H15" i="243"/>
  <c r="G15" i="243"/>
  <c r="J5" i="245"/>
  <c r="C4" i="246" s="1"/>
  <c r="G4" i="241"/>
  <c r="J4" i="239"/>
  <c r="H4" i="241"/>
  <c r="H22" i="241" s="1"/>
  <c r="I22" i="239"/>
  <c r="G5" i="247"/>
  <c r="I5" i="247" s="1"/>
  <c r="H19" i="245"/>
  <c r="I7" i="245"/>
  <c r="H7" i="247" s="1"/>
  <c r="I13" i="247"/>
  <c r="H13" i="249" s="1"/>
  <c r="I17" i="247"/>
  <c r="G17" i="249" s="1"/>
  <c r="J21" i="245"/>
  <c r="C20" i="246" s="1"/>
  <c r="H21" i="247"/>
  <c r="G21" i="247"/>
  <c r="H12" i="267" l="1"/>
  <c r="G12" i="267"/>
  <c r="H9" i="265"/>
  <c r="I9" i="265" s="1"/>
  <c r="J9" i="265" s="1"/>
  <c r="C8" i="266" s="1"/>
  <c r="J9" i="263"/>
  <c r="C8" i="264" s="1"/>
  <c r="I12" i="267"/>
  <c r="J12" i="267" s="1"/>
  <c r="C11" i="268" s="1"/>
  <c r="G20" i="265"/>
  <c r="J8" i="267"/>
  <c r="C7" i="268" s="1"/>
  <c r="H8" i="269"/>
  <c r="I8" i="269" s="1"/>
  <c r="H20" i="265"/>
  <c r="G14" i="251"/>
  <c r="J14" i="249"/>
  <c r="C13" i="250" s="1"/>
  <c r="G10" i="251"/>
  <c r="I10" i="251" s="1"/>
  <c r="J10" i="249"/>
  <c r="C9" i="250" s="1"/>
  <c r="I16" i="247"/>
  <c r="H16" i="249" s="1"/>
  <c r="I15" i="243"/>
  <c r="J15" i="243" s="1"/>
  <c r="C14" i="244" s="1"/>
  <c r="H18" i="249"/>
  <c r="J18" i="247"/>
  <c r="C17" i="248" s="1"/>
  <c r="G18" i="249"/>
  <c r="I19" i="245"/>
  <c r="J19" i="245" s="1"/>
  <c r="C18" i="246" s="1"/>
  <c r="I6" i="247"/>
  <c r="J13" i="247"/>
  <c r="C12" i="248" s="1"/>
  <c r="G13" i="249"/>
  <c r="I13" i="249" s="1"/>
  <c r="I4" i="241"/>
  <c r="H4" i="243" s="1"/>
  <c r="H22" i="243" s="1"/>
  <c r="G7" i="247"/>
  <c r="I7" i="247" s="1"/>
  <c r="J7" i="245"/>
  <c r="C6" i="246" s="1"/>
  <c r="H15" i="245"/>
  <c r="G11" i="247"/>
  <c r="J11" i="245"/>
  <c r="C10" i="246" s="1"/>
  <c r="H11" i="247"/>
  <c r="G4" i="243"/>
  <c r="I22" i="241"/>
  <c r="J17" i="247"/>
  <c r="C16" i="248" s="1"/>
  <c r="H17" i="249"/>
  <c r="I17" i="249" s="1"/>
  <c r="C3" i="240"/>
  <c r="J22" i="239"/>
  <c r="I14" i="251"/>
  <c r="I21" i="247"/>
  <c r="H21" i="249" s="1"/>
  <c r="J5" i="247"/>
  <c r="C4" i="248" s="1"/>
  <c r="H5" i="249"/>
  <c r="G5" i="249"/>
  <c r="H12" i="269" l="1"/>
  <c r="G12" i="269"/>
  <c r="G9" i="267"/>
  <c r="H9" i="267"/>
  <c r="I20" i="265"/>
  <c r="H20" i="267" s="1"/>
  <c r="G8" i="271"/>
  <c r="H8" i="271"/>
  <c r="J8" i="269"/>
  <c r="C7" i="270" s="1"/>
  <c r="J16" i="247"/>
  <c r="C15" i="248" s="1"/>
  <c r="J14" i="251"/>
  <c r="C13" i="252" s="1"/>
  <c r="H14" i="253"/>
  <c r="G14" i="253"/>
  <c r="G16" i="249"/>
  <c r="I16" i="249" s="1"/>
  <c r="J16" i="249" s="1"/>
  <c r="C15" i="250" s="1"/>
  <c r="J10" i="251"/>
  <c r="C9" i="252" s="1"/>
  <c r="G10" i="253"/>
  <c r="H10" i="253"/>
  <c r="G15" i="245"/>
  <c r="I18" i="249"/>
  <c r="H18" i="251" s="1"/>
  <c r="G19" i="247"/>
  <c r="I15" i="245"/>
  <c r="H15" i="247" s="1"/>
  <c r="H19" i="247"/>
  <c r="G21" i="249"/>
  <c r="I21" i="249" s="1"/>
  <c r="J4" i="241"/>
  <c r="H13" i="251"/>
  <c r="J13" i="249"/>
  <c r="C12" i="250" s="1"/>
  <c r="H6" i="249"/>
  <c r="G6" i="249"/>
  <c r="J6" i="247"/>
  <c r="C5" i="248" s="1"/>
  <c r="G13" i="251"/>
  <c r="I11" i="247"/>
  <c r="G11" i="249" s="1"/>
  <c r="J17" i="249"/>
  <c r="C16" i="250" s="1"/>
  <c r="H17" i="251"/>
  <c r="G17" i="251"/>
  <c r="C3" i="242"/>
  <c r="J22" i="241"/>
  <c r="I4" i="243"/>
  <c r="J21" i="247"/>
  <c r="C20" i="248" s="1"/>
  <c r="I5" i="249"/>
  <c r="J5" i="249" s="1"/>
  <c r="C4" i="250" s="1"/>
  <c r="J7" i="247"/>
  <c r="G7" i="249"/>
  <c r="H7" i="249"/>
  <c r="I12" i="269" l="1"/>
  <c r="G12" i="271" s="1"/>
  <c r="I9" i="267"/>
  <c r="G9" i="269" s="1"/>
  <c r="G20" i="267"/>
  <c r="I20" i="267" s="1"/>
  <c r="H20" i="269" s="1"/>
  <c r="J20" i="265"/>
  <c r="C19" i="266" s="1"/>
  <c r="I8" i="271"/>
  <c r="G16" i="251"/>
  <c r="I16" i="251" s="1"/>
  <c r="H16" i="251"/>
  <c r="I14" i="253"/>
  <c r="G14" i="255" s="1"/>
  <c r="J18" i="249"/>
  <c r="C17" i="250" s="1"/>
  <c r="G18" i="251"/>
  <c r="I18" i="251" s="1"/>
  <c r="I10" i="253"/>
  <c r="I13" i="251"/>
  <c r="J15" i="245"/>
  <c r="C14" i="246" s="1"/>
  <c r="G15" i="247"/>
  <c r="I15" i="247" s="1"/>
  <c r="H15" i="249" s="1"/>
  <c r="I19" i="247"/>
  <c r="J19" i="247" s="1"/>
  <c r="C18" i="248" s="1"/>
  <c r="I17" i="251"/>
  <c r="J21" i="249"/>
  <c r="C20" i="250" s="1"/>
  <c r="H21" i="251"/>
  <c r="H11" i="249"/>
  <c r="I11" i="249" s="1"/>
  <c r="G11" i="251" s="1"/>
  <c r="I6" i="249"/>
  <c r="J11" i="247"/>
  <c r="C10" i="248" s="1"/>
  <c r="G5" i="251"/>
  <c r="H5" i="251"/>
  <c r="H4" i="245"/>
  <c r="H22" i="245" s="1"/>
  <c r="G4" i="245"/>
  <c r="I22" i="243"/>
  <c r="J4" i="243"/>
  <c r="I7" i="249"/>
  <c r="G7" i="251" s="1"/>
  <c r="G21" i="251"/>
  <c r="C6" i="248"/>
  <c r="J12" i="269" l="1"/>
  <c r="C11" i="270" s="1"/>
  <c r="H12" i="271"/>
  <c r="I12" i="271" s="1"/>
  <c r="H12" i="273" s="1"/>
  <c r="J9" i="267"/>
  <c r="C8" i="268" s="1"/>
  <c r="H9" i="269"/>
  <c r="I9" i="269" s="1"/>
  <c r="H9" i="271" s="1"/>
  <c r="G20" i="269"/>
  <c r="I20" i="269" s="1"/>
  <c r="G20" i="271" s="1"/>
  <c r="J20" i="267"/>
  <c r="C19" i="268" s="1"/>
  <c r="J8" i="271"/>
  <c r="C7" i="272" s="1"/>
  <c r="H8" i="273"/>
  <c r="G8" i="273"/>
  <c r="G12" i="273"/>
  <c r="H14" i="255"/>
  <c r="I14" i="255" s="1"/>
  <c r="J14" i="253"/>
  <c r="C13" i="254" s="1"/>
  <c r="J16" i="251"/>
  <c r="C15" i="252" s="1"/>
  <c r="H16" i="253"/>
  <c r="G16" i="253"/>
  <c r="J13" i="251"/>
  <c r="C12" i="252" s="1"/>
  <c r="G13" i="253"/>
  <c r="H13" i="253"/>
  <c r="G15" i="249"/>
  <c r="I15" i="249" s="1"/>
  <c r="J18" i="251"/>
  <c r="C17" i="252" s="1"/>
  <c r="H18" i="253"/>
  <c r="G18" i="253"/>
  <c r="J17" i="251"/>
  <c r="C16" i="252" s="1"/>
  <c r="H17" i="253"/>
  <c r="G17" i="253"/>
  <c r="J10" i="253"/>
  <c r="C9" i="254" s="1"/>
  <c r="G10" i="255"/>
  <c r="H10" i="255"/>
  <c r="J15" i="247"/>
  <c r="C14" i="248" s="1"/>
  <c r="I21" i="251"/>
  <c r="G19" i="249"/>
  <c r="H19" i="249"/>
  <c r="I4" i="245"/>
  <c r="I22" i="245" s="1"/>
  <c r="H6" i="251"/>
  <c r="J6" i="249"/>
  <c r="C5" i="250" s="1"/>
  <c r="G6" i="251"/>
  <c r="I5" i="251"/>
  <c r="H11" i="251"/>
  <c r="I11" i="251" s="1"/>
  <c r="J11" i="249"/>
  <c r="C10" i="250" s="1"/>
  <c r="H7" i="251"/>
  <c r="I7" i="251" s="1"/>
  <c r="C3" i="244"/>
  <c r="J22" i="243"/>
  <c r="J7" i="249"/>
  <c r="C6" i="250" s="1"/>
  <c r="J12" i="271" l="1"/>
  <c r="C11" i="272" s="1"/>
  <c r="J9" i="269"/>
  <c r="C8" i="270" s="1"/>
  <c r="G9" i="271"/>
  <c r="I9" i="271" s="1"/>
  <c r="H9" i="273" s="1"/>
  <c r="I8" i="273"/>
  <c r="H8" i="275" s="1"/>
  <c r="H20" i="271"/>
  <c r="I20" i="271" s="1"/>
  <c r="I13" i="253"/>
  <c r="G13" i="255" s="1"/>
  <c r="J20" i="269"/>
  <c r="C19" i="270" s="1"/>
  <c r="I16" i="253"/>
  <c r="G16" i="255" s="1"/>
  <c r="I12" i="273"/>
  <c r="H12" i="275" s="1"/>
  <c r="I18" i="253"/>
  <c r="J18" i="253" s="1"/>
  <c r="C17" i="254" s="1"/>
  <c r="J21" i="251"/>
  <c r="C20" i="252" s="1"/>
  <c r="H21" i="253"/>
  <c r="G21" i="253"/>
  <c r="I17" i="253"/>
  <c r="J17" i="253" s="1"/>
  <c r="C16" i="254" s="1"/>
  <c r="J14" i="255"/>
  <c r="C13" i="256" s="1"/>
  <c r="G14" i="257"/>
  <c r="H14" i="257"/>
  <c r="J11" i="251"/>
  <c r="C10" i="252" s="1"/>
  <c r="H11" i="253"/>
  <c r="G11" i="253"/>
  <c r="I10" i="255"/>
  <c r="J5" i="251"/>
  <c r="C4" i="252" s="1"/>
  <c r="H5" i="253"/>
  <c r="G5" i="253"/>
  <c r="G7" i="253"/>
  <c r="H7" i="253"/>
  <c r="I6" i="251"/>
  <c r="J4" i="245"/>
  <c r="H4" i="247"/>
  <c r="H22" i="247" s="1"/>
  <c r="I19" i="249"/>
  <c r="J19" i="249" s="1"/>
  <c r="C18" i="250" s="1"/>
  <c r="G4" i="247"/>
  <c r="I4" i="247" s="1"/>
  <c r="J4" i="247" s="1"/>
  <c r="C3" i="246"/>
  <c r="J22" i="245"/>
  <c r="J15" i="249"/>
  <c r="H15" i="251"/>
  <c r="G15" i="251"/>
  <c r="J7" i="251"/>
  <c r="J9" i="271" l="1"/>
  <c r="C8" i="272" s="1"/>
  <c r="G9" i="273"/>
  <c r="I9" i="273" s="1"/>
  <c r="J9" i="273" s="1"/>
  <c r="C8" i="274" s="1"/>
  <c r="G8" i="275"/>
  <c r="I8" i="275" s="1"/>
  <c r="J8" i="275" s="1"/>
  <c r="C7" i="276" s="1"/>
  <c r="J8" i="273"/>
  <c r="C7" i="274" s="1"/>
  <c r="J12" i="273"/>
  <c r="C11" i="274" s="1"/>
  <c r="G12" i="275"/>
  <c r="I12" i="275" s="1"/>
  <c r="J12" i="275" s="1"/>
  <c r="C11" i="276" s="1"/>
  <c r="G20" i="273"/>
  <c r="H20" i="273"/>
  <c r="J20" i="271"/>
  <c r="C19" i="272" s="1"/>
  <c r="H18" i="255"/>
  <c r="H13" i="255"/>
  <c r="I13" i="255" s="1"/>
  <c r="J13" i="253"/>
  <c r="C12" i="254" s="1"/>
  <c r="G18" i="255"/>
  <c r="J16" i="253"/>
  <c r="C15" i="254" s="1"/>
  <c r="H16" i="255"/>
  <c r="I5" i="253"/>
  <c r="G5" i="255" s="1"/>
  <c r="I21" i="253"/>
  <c r="J21" i="253" s="1"/>
  <c r="C20" i="254" s="1"/>
  <c r="I7" i="253"/>
  <c r="J7" i="253" s="1"/>
  <c r="I11" i="253"/>
  <c r="J11" i="253" s="1"/>
  <c r="C10" i="254" s="1"/>
  <c r="H17" i="255"/>
  <c r="J6" i="251"/>
  <c r="C5" i="252" s="1"/>
  <c r="H6" i="253"/>
  <c r="G6" i="253"/>
  <c r="G17" i="255"/>
  <c r="I14" i="257"/>
  <c r="I16" i="255"/>
  <c r="J10" i="255"/>
  <c r="C9" i="256" s="1"/>
  <c r="H10" i="257"/>
  <c r="G10" i="257"/>
  <c r="I22" i="247"/>
  <c r="G19" i="251"/>
  <c r="H19" i="251"/>
  <c r="G4" i="249"/>
  <c r="H4" i="249"/>
  <c r="H22" i="249" s="1"/>
  <c r="C3" i="248"/>
  <c r="J22" i="247"/>
  <c r="I15" i="251"/>
  <c r="C14" i="250"/>
  <c r="C6" i="252"/>
  <c r="H9" i="275" l="1"/>
  <c r="G9" i="275"/>
  <c r="I20" i="273"/>
  <c r="H20" i="275" s="1"/>
  <c r="I17" i="255"/>
  <c r="J17" i="255" s="1"/>
  <c r="C16" i="256" s="1"/>
  <c r="I18" i="255"/>
  <c r="J18" i="255" s="1"/>
  <c r="C17" i="256" s="1"/>
  <c r="H21" i="255"/>
  <c r="J5" i="253"/>
  <c r="C4" i="254" s="1"/>
  <c r="H5" i="255"/>
  <c r="I5" i="255" s="1"/>
  <c r="G21" i="255"/>
  <c r="I21" i="255" s="1"/>
  <c r="G11" i="255"/>
  <c r="G7" i="255"/>
  <c r="H7" i="255"/>
  <c r="I6" i="253"/>
  <c r="H6" i="255" s="1"/>
  <c r="I4" i="249"/>
  <c r="I22" i="249" s="1"/>
  <c r="H11" i="255"/>
  <c r="I10" i="257"/>
  <c r="G10" i="259" s="1"/>
  <c r="J16" i="255"/>
  <c r="C15" i="256" s="1"/>
  <c r="H16" i="257"/>
  <c r="G16" i="257"/>
  <c r="J14" i="257"/>
  <c r="C13" i="258" s="1"/>
  <c r="G14" i="259"/>
  <c r="H14" i="259"/>
  <c r="J13" i="255"/>
  <c r="C12" i="256" s="1"/>
  <c r="G13" i="257"/>
  <c r="H13" i="257"/>
  <c r="J15" i="251"/>
  <c r="C14" i="252" s="1"/>
  <c r="H15" i="253"/>
  <c r="G15" i="253"/>
  <c r="G17" i="257"/>
  <c r="C6" i="254"/>
  <c r="I19" i="251"/>
  <c r="I9" i="275" l="1"/>
  <c r="J9" i="275" s="1"/>
  <c r="C8" i="276" s="1"/>
  <c r="G20" i="275"/>
  <c r="I20" i="275" s="1"/>
  <c r="J20" i="275" s="1"/>
  <c r="C19" i="276" s="1"/>
  <c r="J20" i="273"/>
  <c r="C19" i="274" s="1"/>
  <c r="G18" i="257"/>
  <c r="H17" i="257"/>
  <c r="J6" i="253"/>
  <c r="C5" i="254" s="1"/>
  <c r="H18" i="257"/>
  <c r="I18" i="257" s="1"/>
  <c r="H10" i="259"/>
  <c r="I10" i="259" s="1"/>
  <c r="H10" i="261" s="1"/>
  <c r="I11" i="255"/>
  <c r="G11" i="257" s="1"/>
  <c r="J10" i="257"/>
  <c r="C9" i="258" s="1"/>
  <c r="G6" i="255"/>
  <c r="I6" i="255" s="1"/>
  <c r="G6" i="257" s="1"/>
  <c r="I7" i="255"/>
  <c r="G4" i="251"/>
  <c r="H4" i="251"/>
  <c r="H22" i="251" s="1"/>
  <c r="J4" i="249"/>
  <c r="C3" i="250" s="1"/>
  <c r="I16" i="257"/>
  <c r="H16" i="259" s="1"/>
  <c r="I15" i="253"/>
  <c r="G15" i="255" s="1"/>
  <c r="I14" i="259"/>
  <c r="G14" i="261" s="1"/>
  <c r="J21" i="255"/>
  <c r="C20" i="256" s="1"/>
  <c r="G21" i="257"/>
  <c r="H21" i="257"/>
  <c r="I13" i="257"/>
  <c r="J19" i="251"/>
  <c r="C18" i="252" s="1"/>
  <c r="H19" i="253"/>
  <c r="G19" i="253"/>
  <c r="I17" i="257"/>
  <c r="J5" i="255"/>
  <c r="C4" i="256" s="1"/>
  <c r="H5" i="257"/>
  <c r="G5" i="257"/>
  <c r="J16" i="257" l="1"/>
  <c r="C15" i="258" s="1"/>
  <c r="J11" i="255"/>
  <c r="C10" i="256" s="1"/>
  <c r="J18" i="257"/>
  <c r="C17" i="258" s="1"/>
  <c r="G18" i="259"/>
  <c r="H18" i="259"/>
  <c r="H11" i="257"/>
  <c r="I11" i="257" s="1"/>
  <c r="J11" i="257" s="1"/>
  <c r="C10" i="258" s="1"/>
  <c r="J15" i="253"/>
  <c r="C14" i="254" s="1"/>
  <c r="H15" i="255"/>
  <c r="J10" i="259"/>
  <c r="C9" i="260" s="1"/>
  <c r="G10" i="261"/>
  <c r="I10" i="261" s="1"/>
  <c r="G16" i="259"/>
  <c r="I16" i="259" s="1"/>
  <c r="H16" i="261" s="1"/>
  <c r="I4" i="251"/>
  <c r="G4" i="253" s="1"/>
  <c r="H6" i="257"/>
  <c r="I6" i="257" s="1"/>
  <c r="G7" i="257"/>
  <c r="J7" i="255"/>
  <c r="C6" i="256" s="1"/>
  <c r="H7" i="257"/>
  <c r="J22" i="249"/>
  <c r="H14" i="261"/>
  <c r="I14" i="261" s="1"/>
  <c r="J6" i="255"/>
  <c r="C5" i="256" s="1"/>
  <c r="I21" i="257"/>
  <c r="J21" i="257" s="1"/>
  <c r="C20" i="258" s="1"/>
  <c r="J14" i="259"/>
  <c r="C13" i="260" s="1"/>
  <c r="H4" i="253"/>
  <c r="H22" i="253" s="1"/>
  <c r="I19" i="253"/>
  <c r="J19" i="253" s="1"/>
  <c r="J13" i="257"/>
  <c r="C12" i="258" s="1"/>
  <c r="H13" i="259"/>
  <c r="G13" i="259"/>
  <c r="I15" i="255"/>
  <c r="J17" i="257"/>
  <c r="C16" i="258" s="1"/>
  <c r="H17" i="259"/>
  <c r="G17" i="259"/>
  <c r="I5" i="257"/>
  <c r="I18" i="259" l="1"/>
  <c r="G16" i="261"/>
  <c r="I16" i="261" s="1"/>
  <c r="H11" i="259"/>
  <c r="J10" i="261"/>
  <c r="C9" i="262" s="1"/>
  <c r="H10" i="263"/>
  <c r="G10" i="263"/>
  <c r="J16" i="259"/>
  <c r="C15" i="260" s="1"/>
  <c r="G21" i="259"/>
  <c r="J4" i="251"/>
  <c r="C3" i="252" s="1"/>
  <c r="I22" i="251"/>
  <c r="G11" i="259"/>
  <c r="I7" i="257"/>
  <c r="J22" i="251"/>
  <c r="I13" i="259"/>
  <c r="H13" i="261" s="1"/>
  <c r="G19" i="255"/>
  <c r="H19" i="255"/>
  <c r="I19" i="255" s="1"/>
  <c r="J14" i="261"/>
  <c r="C13" i="262" s="1"/>
  <c r="H14" i="263"/>
  <c r="G14" i="263"/>
  <c r="I4" i="253"/>
  <c r="J6" i="257"/>
  <c r="C5" i="258" s="1"/>
  <c r="G6" i="259"/>
  <c r="H6" i="259"/>
  <c r="I17" i="259"/>
  <c r="G17" i="261" s="1"/>
  <c r="J15" i="255"/>
  <c r="C14" i="256" s="1"/>
  <c r="H15" i="257"/>
  <c r="G15" i="257"/>
  <c r="C18" i="254"/>
  <c r="J5" i="257"/>
  <c r="H5" i="259"/>
  <c r="G5" i="259"/>
  <c r="I10" i="263" l="1"/>
  <c r="H10" i="265" s="1"/>
  <c r="G16" i="263"/>
  <c r="J16" i="261"/>
  <c r="C15" i="262" s="1"/>
  <c r="H21" i="261"/>
  <c r="H18" i="261"/>
  <c r="G18" i="261"/>
  <c r="J18" i="259"/>
  <c r="C17" i="260" s="1"/>
  <c r="I11" i="259"/>
  <c r="J11" i="259" s="1"/>
  <c r="C10" i="260" s="1"/>
  <c r="J13" i="259"/>
  <c r="C12" i="260" s="1"/>
  <c r="G13" i="261"/>
  <c r="I13" i="261" s="1"/>
  <c r="J13" i="261" s="1"/>
  <c r="C12" i="262" s="1"/>
  <c r="I14" i="263"/>
  <c r="J14" i="263" s="1"/>
  <c r="C13" i="264" s="1"/>
  <c r="H7" i="259"/>
  <c r="J7" i="257"/>
  <c r="C6" i="258" s="1"/>
  <c r="G7" i="259"/>
  <c r="J17" i="259"/>
  <c r="C16" i="260" s="1"/>
  <c r="H16" i="263"/>
  <c r="I16" i="263" s="1"/>
  <c r="G16" i="265" s="1"/>
  <c r="H19" i="257"/>
  <c r="G19" i="257"/>
  <c r="J19" i="255"/>
  <c r="C18" i="256" s="1"/>
  <c r="H4" i="255"/>
  <c r="G4" i="255"/>
  <c r="J4" i="253"/>
  <c r="I22" i="253"/>
  <c r="H22" i="255"/>
  <c r="H17" i="261"/>
  <c r="I17" i="261" s="1"/>
  <c r="I15" i="257"/>
  <c r="J15" i="257" s="1"/>
  <c r="C14" i="258" s="1"/>
  <c r="I6" i="259"/>
  <c r="I5" i="259"/>
  <c r="G5" i="261" s="1"/>
  <c r="C4" i="258"/>
  <c r="J10" i="263" l="1"/>
  <c r="C9" i="264" s="1"/>
  <c r="G10" i="265"/>
  <c r="I10" i="265" s="1"/>
  <c r="H10" i="267" s="1"/>
  <c r="I7" i="259"/>
  <c r="J21" i="259"/>
  <c r="C20" i="260" s="1"/>
  <c r="G21" i="261"/>
  <c r="I21" i="261" s="1"/>
  <c r="J21" i="261" s="1"/>
  <c r="C20" i="262" s="1"/>
  <c r="G11" i="261"/>
  <c r="I18" i="261"/>
  <c r="H11" i="261"/>
  <c r="H5" i="261"/>
  <c r="I5" i="261" s="1"/>
  <c r="G13" i="263"/>
  <c r="H16" i="265"/>
  <c r="I16" i="265" s="1"/>
  <c r="J5" i="259"/>
  <c r="C4" i="260" s="1"/>
  <c r="I19" i="257"/>
  <c r="J19" i="257" s="1"/>
  <c r="H13" i="263"/>
  <c r="J16" i="263"/>
  <c r="C15" i="264" s="1"/>
  <c r="H14" i="265"/>
  <c r="J7" i="259"/>
  <c r="C6" i="260" s="1"/>
  <c r="H7" i="261"/>
  <c r="G7" i="261"/>
  <c r="G14" i="265"/>
  <c r="I14" i="265" s="1"/>
  <c r="H15" i="259"/>
  <c r="I4" i="255"/>
  <c r="J4" i="255" s="1"/>
  <c r="G15" i="259"/>
  <c r="J17" i="261"/>
  <c r="C16" i="262" s="1"/>
  <c r="H17" i="263"/>
  <c r="G17" i="263"/>
  <c r="J6" i="259"/>
  <c r="C5" i="260" s="1"/>
  <c r="G6" i="261"/>
  <c r="H6" i="261"/>
  <c r="C3" i="254"/>
  <c r="J22" i="253"/>
  <c r="G21" i="263" l="1"/>
  <c r="I21" i="263" s="1"/>
  <c r="H21" i="265" s="1"/>
  <c r="H21" i="263"/>
  <c r="I11" i="261"/>
  <c r="H11" i="263" s="1"/>
  <c r="I15" i="259"/>
  <c r="J15" i="259" s="1"/>
  <c r="C14" i="260" s="1"/>
  <c r="I13" i="263"/>
  <c r="G13" i="265" s="1"/>
  <c r="H19" i="259"/>
  <c r="J18" i="261"/>
  <c r="C17" i="262" s="1"/>
  <c r="H18" i="263"/>
  <c r="G18" i="263"/>
  <c r="J5" i="261"/>
  <c r="C4" i="262" s="1"/>
  <c r="H5" i="263"/>
  <c r="J14" i="265"/>
  <c r="C13" i="266" s="1"/>
  <c r="H14" i="267"/>
  <c r="G19" i="259"/>
  <c r="G5" i="263"/>
  <c r="I5" i="263" s="1"/>
  <c r="H5" i="265" s="1"/>
  <c r="G14" i="267"/>
  <c r="I7" i="261"/>
  <c r="G10" i="267"/>
  <c r="I10" i="267" s="1"/>
  <c r="J10" i="265"/>
  <c r="C9" i="266" s="1"/>
  <c r="H4" i="257"/>
  <c r="H22" i="257" s="1"/>
  <c r="G4" i="257"/>
  <c r="I22" i="255"/>
  <c r="C3" i="256"/>
  <c r="J22" i="255"/>
  <c r="I17" i="263"/>
  <c r="J16" i="265"/>
  <c r="C15" i="266" s="1"/>
  <c r="G16" i="267"/>
  <c r="H16" i="267"/>
  <c r="I6" i="261"/>
  <c r="C18" i="258"/>
  <c r="J13" i="263" l="1"/>
  <c r="C12" i="264" s="1"/>
  <c r="H13" i="265"/>
  <c r="I13" i="265" s="1"/>
  <c r="H13" i="267" s="1"/>
  <c r="G11" i="263"/>
  <c r="I11" i="263" s="1"/>
  <c r="G11" i="265" s="1"/>
  <c r="I19" i="259"/>
  <c r="J19" i="259" s="1"/>
  <c r="H15" i="261"/>
  <c r="G15" i="261"/>
  <c r="J11" i="261"/>
  <c r="C10" i="262" s="1"/>
  <c r="J21" i="263"/>
  <c r="C20" i="264" s="1"/>
  <c r="I14" i="267"/>
  <c r="J14" i="267" s="1"/>
  <c r="C13" i="268" s="1"/>
  <c r="I18" i="263"/>
  <c r="H18" i="265" s="1"/>
  <c r="I4" i="257"/>
  <c r="I22" i="257" s="1"/>
  <c r="J7" i="261"/>
  <c r="C6" i="262" s="1"/>
  <c r="H7" i="263"/>
  <c r="G7" i="263"/>
  <c r="G21" i="265"/>
  <c r="I21" i="265" s="1"/>
  <c r="J21" i="265" s="1"/>
  <c r="C20" i="266" s="1"/>
  <c r="J5" i="263"/>
  <c r="C4" i="264" s="1"/>
  <c r="H17" i="265"/>
  <c r="G17" i="265"/>
  <c r="J17" i="263"/>
  <c r="C16" i="264" s="1"/>
  <c r="G5" i="265"/>
  <c r="I5" i="265" s="1"/>
  <c r="G5" i="267" s="1"/>
  <c r="I16" i="267"/>
  <c r="J6" i="261"/>
  <c r="C5" i="262" s="1"/>
  <c r="H6" i="263"/>
  <c r="G6" i="263"/>
  <c r="H19" i="261"/>
  <c r="J10" i="267"/>
  <c r="C9" i="268" s="1"/>
  <c r="H10" i="269"/>
  <c r="G10" i="269"/>
  <c r="G13" i="267" l="1"/>
  <c r="I13" i="267" s="1"/>
  <c r="J13" i="265"/>
  <c r="C12" i="266" s="1"/>
  <c r="H11" i="265"/>
  <c r="I11" i="265" s="1"/>
  <c r="J11" i="265" s="1"/>
  <c r="C10" i="266" s="1"/>
  <c r="J11" i="263"/>
  <c r="C10" i="264" s="1"/>
  <c r="G19" i="261"/>
  <c r="I19" i="261" s="1"/>
  <c r="I15" i="261"/>
  <c r="J15" i="261" s="1"/>
  <c r="C14" i="262" s="1"/>
  <c r="J18" i="263"/>
  <c r="C17" i="264" s="1"/>
  <c r="G18" i="265"/>
  <c r="I18" i="265" s="1"/>
  <c r="H14" i="269"/>
  <c r="G14" i="269"/>
  <c r="H5" i="267"/>
  <c r="I5" i="267" s="1"/>
  <c r="J5" i="267" s="1"/>
  <c r="C4" i="268" s="1"/>
  <c r="J5" i="265"/>
  <c r="C4" i="266" s="1"/>
  <c r="G4" i="259"/>
  <c r="I4" i="259" s="1"/>
  <c r="J4" i="257"/>
  <c r="C3" i="258" s="1"/>
  <c r="I10" i="269"/>
  <c r="J10" i="269" s="1"/>
  <c r="C9" i="270" s="1"/>
  <c r="H4" i="259"/>
  <c r="H22" i="259" s="1"/>
  <c r="I17" i="265"/>
  <c r="H17" i="267" s="1"/>
  <c r="I7" i="263"/>
  <c r="G7" i="265" s="1"/>
  <c r="H21" i="267"/>
  <c r="G21" i="267"/>
  <c r="I6" i="263"/>
  <c r="G6" i="265" s="1"/>
  <c r="J16" i="267"/>
  <c r="C15" i="268" s="1"/>
  <c r="H16" i="269"/>
  <c r="G16" i="269"/>
  <c r="C18" i="260"/>
  <c r="G15" i="263" l="1"/>
  <c r="H11" i="267"/>
  <c r="H15" i="263"/>
  <c r="I15" i="263" s="1"/>
  <c r="G15" i="265" s="1"/>
  <c r="G11" i="267"/>
  <c r="H18" i="267"/>
  <c r="J18" i="265"/>
  <c r="G18" i="267"/>
  <c r="I21" i="267"/>
  <c r="H21" i="269" s="1"/>
  <c r="G5" i="269"/>
  <c r="I14" i="269"/>
  <c r="G10" i="271"/>
  <c r="H10" i="271"/>
  <c r="J17" i="265"/>
  <c r="C16" i="266" s="1"/>
  <c r="G17" i="267"/>
  <c r="I17" i="267" s="1"/>
  <c r="H5" i="269"/>
  <c r="J22" i="257"/>
  <c r="H7" i="265"/>
  <c r="J7" i="263"/>
  <c r="C6" i="264" s="1"/>
  <c r="H6" i="265"/>
  <c r="I6" i="265" s="1"/>
  <c r="J6" i="263"/>
  <c r="C5" i="264" s="1"/>
  <c r="I7" i="265"/>
  <c r="G4" i="261"/>
  <c r="J4" i="259"/>
  <c r="H4" i="261"/>
  <c r="H22" i="261" s="1"/>
  <c r="I22" i="259"/>
  <c r="I16" i="269"/>
  <c r="H16" i="271" s="1"/>
  <c r="J13" i="267"/>
  <c r="C12" i="268" s="1"/>
  <c r="H13" i="269"/>
  <c r="G13" i="269"/>
  <c r="J19" i="261"/>
  <c r="H19" i="263"/>
  <c r="G19" i="263"/>
  <c r="I11" i="267" l="1"/>
  <c r="H11" i="269" s="1"/>
  <c r="J15" i="263"/>
  <c r="C14" i="264" s="1"/>
  <c r="H15" i="265"/>
  <c r="I15" i="265" s="1"/>
  <c r="J15" i="265" s="1"/>
  <c r="C14" i="266" s="1"/>
  <c r="I5" i="269"/>
  <c r="J5" i="269" s="1"/>
  <c r="C4" i="270" s="1"/>
  <c r="I18" i="267"/>
  <c r="J18" i="267" s="1"/>
  <c r="C17" i="268" s="1"/>
  <c r="J21" i="267"/>
  <c r="C20" i="268" s="1"/>
  <c r="G21" i="269"/>
  <c r="I21" i="269" s="1"/>
  <c r="H21" i="271" s="1"/>
  <c r="I10" i="271"/>
  <c r="J10" i="271" s="1"/>
  <c r="C9" i="272" s="1"/>
  <c r="H14" i="271"/>
  <c r="G14" i="271"/>
  <c r="J14" i="269"/>
  <c r="C13" i="270" s="1"/>
  <c r="H6" i="267"/>
  <c r="J6" i="265"/>
  <c r="C5" i="266" s="1"/>
  <c r="G6" i="267"/>
  <c r="G16" i="271"/>
  <c r="I16" i="271" s="1"/>
  <c r="J16" i="269"/>
  <c r="C15" i="270" s="1"/>
  <c r="I4" i="261"/>
  <c r="I22" i="261" s="1"/>
  <c r="J7" i="265"/>
  <c r="C6" i="266" s="1"/>
  <c r="G7" i="267"/>
  <c r="H7" i="267"/>
  <c r="C3" i="260"/>
  <c r="J22" i="259"/>
  <c r="I19" i="263"/>
  <c r="G19" i="265" s="1"/>
  <c r="I13" i="269"/>
  <c r="J13" i="269" s="1"/>
  <c r="C12" i="270" s="1"/>
  <c r="J17" i="267"/>
  <c r="C16" i="268" s="1"/>
  <c r="G17" i="269"/>
  <c r="H17" i="269"/>
  <c r="C18" i="262"/>
  <c r="J11" i="267" l="1"/>
  <c r="C10" i="268" s="1"/>
  <c r="G11" i="269"/>
  <c r="I11" i="269" s="1"/>
  <c r="J11" i="269" s="1"/>
  <c r="C10" i="270" s="1"/>
  <c r="H15" i="267"/>
  <c r="G18" i="269"/>
  <c r="H18" i="269"/>
  <c r="G15" i="267"/>
  <c r="H5" i="271"/>
  <c r="G5" i="271"/>
  <c r="H10" i="273"/>
  <c r="J21" i="269"/>
  <c r="C20" i="270" s="1"/>
  <c r="G10" i="273"/>
  <c r="I14" i="271"/>
  <c r="I6" i="267"/>
  <c r="J6" i="267" s="1"/>
  <c r="C5" i="268" s="1"/>
  <c r="G21" i="271"/>
  <c r="I21" i="271" s="1"/>
  <c r="J19" i="263"/>
  <c r="C18" i="264" s="1"/>
  <c r="H4" i="263"/>
  <c r="H22" i="263" s="1"/>
  <c r="H19" i="265"/>
  <c r="I19" i="265" s="1"/>
  <c r="J19" i="265" s="1"/>
  <c r="I7" i="267"/>
  <c r="J7" i="267" s="1"/>
  <c r="C6" i="268" s="1"/>
  <c r="G4" i="263"/>
  <c r="J4" i="261"/>
  <c r="H13" i="271"/>
  <c r="G13" i="271"/>
  <c r="J16" i="271"/>
  <c r="C15" i="272" s="1"/>
  <c r="H16" i="273"/>
  <c r="G16" i="273"/>
  <c r="I17" i="269"/>
  <c r="I18" i="269" l="1"/>
  <c r="H18" i="271" s="1"/>
  <c r="G11" i="271"/>
  <c r="H11" i="271"/>
  <c r="I15" i="267"/>
  <c r="G15" i="269" s="1"/>
  <c r="I10" i="273"/>
  <c r="G10" i="275" s="1"/>
  <c r="I5" i="271"/>
  <c r="I13" i="271"/>
  <c r="G13" i="273" s="1"/>
  <c r="J18" i="269"/>
  <c r="C17" i="270" s="1"/>
  <c r="G18" i="271"/>
  <c r="I18" i="271" s="1"/>
  <c r="G14" i="273"/>
  <c r="J14" i="271"/>
  <c r="C13" i="272" s="1"/>
  <c r="H14" i="273"/>
  <c r="H7" i="269"/>
  <c r="H6" i="269"/>
  <c r="G6" i="269"/>
  <c r="H19" i="267"/>
  <c r="I4" i="263"/>
  <c r="G4" i="265" s="1"/>
  <c r="G7" i="269"/>
  <c r="G19" i="267"/>
  <c r="I19" i="267" s="1"/>
  <c r="J19" i="267" s="1"/>
  <c r="C3" i="262"/>
  <c r="J22" i="261"/>
  <c r="I16" i="273"/>
  <c r="J17" i="269"/>
  <c r="C16" i="270" s="1"/>
  <c r="G17" i="271"/>
  <c r="H17" i="271"/>
  <c r="J21" i="271"/>
  <c r="C20" i="272" s="1"/>
  <c r="G21" i="273"/>
  <c r="H21" i="273"/>
  <c r="C18" i="266"/>
  <c r="J15" i="267" l="1"/>
  <c r="C14" i="268" s="1"/>
  <c r="I11" i="271"/>
  <c r="G11" i="273" s="1"/>
  <c r="H15" i="269"/>
  <c r="H10" i="275"/>
  <c r="I10" i="275" s="1"/>
  <c r="J10" i="275" s="1"/>
  <c r="C9" i="276" s="1"/>
  <c r="J10" i="273"/>
  <c r="C9" i="274" s="1"/>
  <c r="I6" i="269"/>
  <c r="H6" i="271" s="1"/>
  <c r="G5" i="273"/>
  <c r="J5" i="271"/>
  <c r="C4" i="272" s="1"/>
  <c r="H5" i="273"/>
  <c r="J13" i="271"/>
  <c r="C12" i="272" s="1"/>
  <c r="H13" i="273"/>
  <c r="I13" i="273" s="1"/>
  <c r="G13" i="275" s="1"/>
  <c r="H4" i="265"/>
  <c r="H22" i="265" s="1"/>
  <c r="I7" i="269"/>
  <c r="H7" i="271" s="1"/>
  <c r="I22" i="263"/>
  <c r="J4" i="263"/>
  <c r="C3" i="264" s="1"/>
  <c r="I14" i="273"/>
  <c r="G14" i="275" s="1"/>
  <c r="J18" i="271"/>
  <c r="C17" i="272" s="1"/>
  <c r="G18" i="273"/>
  <c r="H18" i="273"/>
  <c r="I21" i="273"/>
  <c r="J21" i="273" s="1"/>
  <c r="C20" i="274" s="1"/>
  <c r="I17" i="271"/>
  <c r="G19" i="269"/>
  <c r="H19" i="269"/>
  <c r="J16" i="273"/>
  <c r="C15" i="274" s="1"/>
  <c r="H16" i="275"/>
  <c r="G16" i="275"/>
  <c r="I15" i="269"/>
  <c r="C18" i="268"/>
  <c r="H13" i="275" l="1"/>
  <c r="H11" i="273"/>
  <c r="I11" i="273" s="1"/>
  <c r="G11" i="275" s="1"/>
  <c r="J11" i="271"/>
  <c r="C10" i="272" s="1"/>
  <c r="J13" i="273"/>
  <c r="C12" i="274" s="1"/>
  <c r="G6" i="271"/>
  <c r="I6" i="271" s="1"/>
  <c r="J6" i="271" s="1"/>
  <c r="C5" i="272" s="1"/>
  <c r="J6" i="269"/>
  <c r="C5" i="270" s="1"/>
  <c r="J7" i="269"/>
  <c r="C6" i="270" s="1"/>
  <c r="I5" i="273"/>
  <c r="J5" i="273" s="1"/>
  <c r="C4" i="274" s="1"/>
  <c r="I4" i="265"/>
  <c r="I22" i="265" s="1"/>
  <c r="J14" i="273"/>
  <c r="C13" i="274" s="1"/>
  <c r="J22" i="263"/>
  <c r="G7" i="271"/>
  <c r="I7" i="271" s="1"/>
  <c r="H7" i="273" s="1"/>
  <c r="H14" i="275"/>
  <c r="I14" i="275" s="1"/>
  <c r="J14" i="275" s="1"/>
  <c r="C13" i="276" s="1"/>
  <c r="I18" i="273"/>
  <c r="J18" i="273" s="1"/>
  <c r="C17" i="274" s="1"/>
  <c r="H21" i="275"/>
  <c r="G21" i="275"/>
  <c r="I13" i="275"/>
  <c r="J13" i="275" s="1"/>
  <c r="C12" i="276" s="1"/>
  <c r="I19" i="269"/>
  <c r="J19" i="269" s="1"/>
  <c r="C18" i="270" s="1"/>
  <c r="H17" i="273"/>
  <c r="J17" i="271"/>
  <c r="C16" i="272" s="1"/>
  <c r="G17" i="273"/>
  <c r="I16" i="275"/>
  <c r="J16" i="275" s="1"/>
  <c r="C15" i="276" s="1"/>
  <c r="J15" i="269"/>
  <c r="C14" i="270" s="1"/>
  <c r="G15" i="271"/>
  <c r="H15" i="271"/>
  <c r="J11" i="273" l="1"/>
  <c r="C10" i="274" s="1"/>
  <c r="H11" i="275"/>
  <c r="I11" i="275" s="1"/>
  <c r="J11" i="275" s="1"/>
  <c r="C10" i="276" s="1"/>
  <c r="H4" i="267"/>
  <c r="H22" i="267" s="1"/>
  <c r="H5" i="275"/>
  <c r="G5" i="275"/>
  <c r="G4" i="267"/>
  <c r="J4" i="265"/>
  <c r="C3" i="266" s="1"/>
  <c r="G7" i="273"/>
  <c r="I7" i="273" s="1"/>
  <c r="G7" i="275" s="1"/>
  <c r="I21" i="275"/>
  <c r="J21" i="275" s="1"/>
  <c r="C20" i="276" s="1"/>
  <c r="J7" i="271"/>
  <c r="C6" i="272" s="1"/>
  <c r="G18" i="275"/>
  <c r="H18" i="275"/>
  <c r="H6" i="273"/>
  <c r="G6" i="273"/>
  <c r="I4" i="267"/>
  <c r="I17" i="273"/>
  <c r="J17" i="273" s="1"/>
  <c r="C16" i="274" s="1"/>
  <c r="H19" i="271"/>
  <c r="G19" i="271"/>
  <c r="I15" i="271"/>
  <c r="G15" i="273" s="1"/>
  <c r="I5" i="275" l="1"/>
  <c r="J5" i="275" s="1"/>
  <c r="C4" i="276" s="1"/>
  <c r="J22" i="265"/>
  <c r="H7" i="275"/>
  <c r="I7" i="275" s="1"/>
  <c r="J7" i="275" s="1"/>
  <c r="C6" i="276" s="1"/>
  <c r="J7" i="273"/>
  <c r="C6" i="274" s="1"/>
  <c r="I6" i="273"/>
  <c r="J6" i="273" s="1"/>
  <c r="C5" i="274" s="1"/>
  <c r="I18" i="275"/>
  <c r="J18" i="275" s="1"/>
  <c r="C17" i="276" s="1"/>
  <c r="J15" i="271"/>
  <c r="C14" i="272" s="1"/>
  <c r="H15" i="273"/>
  <c r="I15" i="273" s="1"/>
  <c r="H15" i="275" s="1"/>
  <c r="I19" i="271"/>
  <c r="H19" i="273" s="1"/>
  <c r="I22" i="267"/>
  <c r="H4" i="269"/>
  <c r="H22" i="269" s="1"/>
  <c r="G4" i="269"/>
  <c r="J4" i="267"/>
  <c r="G17" i="275"/>
  <c r="H17" i="275"/>
  <c r="G19" i="273" l="1"/>
  <c r="G6" i="275"/>
  <c r="J19" i="271"/>
  <c r="C18" i="272" s="1"/>
  <c r="H6" i="275"/>
  <c r="I6" i="275" s="1"/>
  <c r="J6" i="275" s="1"/>
  <c r="C5" i="276" s="1"/>
  <c r="I4" i="269"/>
  <c r="J22" i="267"/>
  <c r="G15" i="275"/>
  <c r="I15" i="275" s="1"/>
  <c r="J15" i="275" s="1"/>
  <c r="C14" i="276" s="1"/>
  <c r="I19" i="273"/>
  <c r="G19" i="275" s="1"/>
  <c r="I17" i="275"/>
  <c r="J17" i="275" s="1"/>
  <c r="C16" i="276" s="1"/>
  <c r="J15" i="273"/>
  <c r="C14" i="274" s="1"/>
  <c r="G4" i="271" l="1"/>
  <c r="H4" i="271"/>
  <c r="H22" i="271" s="1"/>
  <c r="J4" i="269"/>
  <c r="I22" i="269"/>
  <c r="J19" i="273"/>
  <c r="C18" i="274" s="1"/>
  <c r="H19" i="275"/>
  <c r="I19" i="275" s="1"/>
  <c r="J19" i="275" s="1"/>
  <c r="C18" i="276" s="1"/>
  <c r="I4" i="271" l="1"/>
  <c r="J4" i="271" s="1"/>
  <c r="J22" i="269"/>
  <c r="C3" i="270"/>
  <c r="G4" i="273" l="1"/>
  <c r="H4" i="273"/>
  <c r="H22" i="273" s="1"/>
  <c r="I22" i="271"/>
  <c r="J22" i="271"/>
  <c r="C3" i="272"/>
  <c r="I4" i="273" l="1"/>
  <c r="J4" i="273" s="1"/>
  <c r="H4" i="275" l="1"/>
  <c r="H22" i="275" s="1"/>
  <c r="G4" i="275"/>
  <c r="I22" i="273"/>
  <c r="C3" i="274"/>
  <c r="J22" i="273"/>
  <c r="I4" i="275" l="1"/>
  <c r="J4" i="275" s="1"/>
  <c r="I22" i="275" l="1"/>
  <c r="J22" i="275"/>
  <c r="C3" i="276"/>
</calcChain>
</file>

<file path=xl/sharedStrings.xml><?xml version="1.0" encoding="utf-8"?>
<sst xmlns="http://schemas.openxmlformats.org/spreadsheetml/2006/main" count="506" uniqueCount="82">
  <si>
    <t>واحد</t>
  </si>
  <si>
    <t>نام خانوادگی</t>
  </si>
  <si>
    <t>تعداد نفرات</t>
  </si>
  <si>
    <t>آقای محمدی</t>
  </si>
  <si>
    <t>آقای كامروافر</t>
  </si>
  <si>
    <t>آقای ولی زاده</t>
  </si>
  <si>
    <t>آقای علی محمدی</t>
  </si>
  <si>
    <t>آقای حیدری</t>
  </si>
  <si>
    <t>خانم فروغی</t>
  </si>
  <si>
    <t>آقای صمیمی</t>
  </si>
  <si>
    <t>آقای اکرامی</t>
  </si>
  <si>
    <t>خانم رهگذر</t>
  </si>
  <si>
    <t>سهم هر نفر</t>
  </si>
  <si>
    <t>جمع نفرات</t>
  </si>
  <si>
    <t>مبلغ قبض آب</t>
  </si>
  <si>
    <t>آقای لگا</t>
  </si>
  <si>
    <t>آقای صبری</t>
  </si>
  <si>
    <t>جمع کل بدهی/بستانکاری  قابل پرداخت</t>
  </si>
  <si>
    <t>خانم داوودی</t>
  </si>
  <si>
    <t>خانم خورسند نژاد</t>
  </si>
  <si>
    <t>قبض آب مشترک بر اساس نفرات</t>
  </si>
  <si>
    <t>خانم موسوی</t>
  </si>
  <si>
    <t>آقای منتصری</t>
  </si>
  <si>
    <t>خانم قلی پور</t>
  </si>
  <si>
    <t>خانم نشاط</t>
  </si>
  <si>
    <t>آقای ندیمی</t>
  </si>
  <si>
    <t>شارژ ساختمان آرایه مهر ماه 1402</t>
  </si>
  <si>
    <t>شارژ ساختمان آرایه آبان ماه 1402</t>
  </si>
  <si>
    <t>شارژ ساختمان آرایه آذر ماه 1402</t>
  </si>
  <si>
    <t>مبلغ شارژ  (تومان)</t>
  </si>
  <si>
    <t>مبلغ دریافت شده(تومان)</t>
  </si>
  <si>
    <r>
      <t xml:space="preserve">مبلغ قابل پرداخت </t>
    </r>
    <r>
      <rPr>
        <b/>
        <sz val="20"/>
        <color rgb="FF000000"/>
        <rFont val="B Titr"/>
        <charset val="178"/>
      </rPr>
      <t>(تومان)</t>
    </r>
  </si>
  <si>
    <t>شارژ ساختمان آرایه دی ماه 1402</t>
  </si>
  <si>
    <t>شارژ ساختمان آرایه بهمن ماه 1402</t>
  </si>
  <si>
    <t>شارژ ساختمان آرایه اسفند ماه 1402</t>
  </si>
  <si>
    <t>واحد یک</t>
  </si>
  <si>
    <t>واحد دو</t>
  </si>
  <si>
    <t>واحد سه</t>
  </si>
  <si>
    <t>واحد چهار</t>
  </si>
  <si>
    <t>واحد پنج</t>
  </si>
  <si>
    <t>واحد شش</t>
  </si>
  <si>
    <t>واحد هفت</t>
  </si>
  <si>
    <t>واحد هشت</t>
  </si>
  <si>
    <t>واحد نه</t>
  </si>
  <si>
    <t>واحد ده</t>
  </si>
  <si>
    <t>واحد یازده</t>
  </si>
  <si>
    <t>واحد دوازده</t>
  </si>
  <si>
    <t>واحد سیزده</t>
  </si>
  <si>
    <t>واحد چهارده</t>
  </si>
  <si>
    <t>واحد پانزده</t>
  </si>
  <si>
    <t>واحد شانزده</t>
  </si>
  <si>
    <t>واحد هفده</t>
  </si>
  <si>
    <t>واحد هجده</t>
  </si>
  <si>
    <t>شماره واحد</t>
  </si>
  <si>
    <t>شارژ ساختمان آرایه فروردین ماه 1403</t>
  </si>
  <si>
    <t>بدهکار از دوره قبل</t>
  </si>
  <si>
    <t>بستانکار از دوره قبل</t>
  </si>
  <si>
    <r>
      <t xml:space="preserve">مبلغ قابل پرداخت </t>
    </r>
    <r>
      <rPr>
        <b/>
        <sz val="20"/>
        <rFont val="Calibri"/>
        <family val="2"/>
      </rPr>
      <t>(تومان)</t>
    </r>
  </si>
  <si>
    <t>مجموع:</t>
  </si>
  <si>
    <t>شارژ ساختمان آرایه اردیبهشت ماه 1403</t>
  </si>
  <si>
    <t>شارژ ساختمان آرایه خرداد ماه 1403</t>
  </si>
  <si>
    <t>شارژ ساختمان آرایه تیر ماه 1403</t>
  </si>
  <si>
    <t>شارژ ساختمان آرایه مرداد ماه 1403</t>
  </si>
  <si>
    <t>شارژ ساختمان آرایه شهریور ماه 1403</t>
  </si>
  <si>
    <t>شارژ ساختمان آرایه مهر ماه 1403</t>
  </si>
  <si>
    <t>شارژ ساختمان آرایه آبان ماه 1403</t>
  </si>
  <si>
    <t>شارژ ساختمان آرایه آذر ماه 1403</t>
  </si>
  <si>
    <t>شارژ ساختمان آرایه دی ماه 1403</t>
  </si>
  <si>
    <t>شارژ ساختمان آرایه بهمن ماه 1403</t>
  </si>
  <si>
    <t>شارژ ساختمان آرایه اسفند ماه 1403</t>
  </si>
  <si>
    <t>شارژ ساختمان آرایه فروردین ماه 1404</t>
  </si>
  <si>
    <t>شارژ ساختمان آرایه اردیبهشت ماه 1404</t>
  </si>
  <si>
    <t>شارژ ساختمان آرایه خرداد ماه 1404</t>
  </si>
  <si>
    <t>شارژ ساختمان آرایه تیر ماه 1404</t>
  </si>
  <si>
    <t>شارژ ساختمان آرایه مرداد ماه 1404</t>
  </si>
  <si>
    <t>شارژ ساختمان آرایه شهریور ماه 1404</t>
  </si>
  <si>
    <t>شارژ ساختمان آرایه مهر ماه 1404</t>
  </si>
  <si>
    <t>شارژ ساختمان آرایه آبان ماه 1404</t>
  </si>
  <si>
    <t>شارژ ساختمان آرایه آذر ماه 1404</t>
  </si>
  <si>
    <t>شارژ ساختمان آرایه دی ماه 1404</t>
  </si>
  <si>
    <t>شارژ ساختمان آرایه بهمن ماه 1404</t>
  </si>
  <si>
    <t>شارژ ساختمان آرایه اسفند ماه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</si>
</sst>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_-* #,##0\-;_-* &quot;-&quot;??_-;_-@"/>
  </numFmts>
  <fonts count="19" x14ac:knownFonts="1">
    <font>
      <sz val="11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sz val="11"/>
      <color rgb="FF000000"/>
      <name val="Calibri"/>
      <family val="2"/>
    </font>
    <font>
      <b/>
      <sz val="20"/>
      <color rgb="FF000000"/>
      <name val="B Titr"/>
      <charset val="178"/>
    </font>
    <font>
      <b/>
      <sz val="14"/>
      <color rgb="FF000000"/>
      <name val="B Titr"/>
      <charset val="178"/>
    </font>
    <font>
      <b/>
      <sz val="23"/>
      <color rgb="FF0C0C0C"/>
      <name val="B Titr"/>
      <charset val="178"/>
    </font>
    <font>
      <b/>
      <sz val="20"/>
      <color theme="9" tint="-0.249977111117893"/>
      <name val="B Titr"/>
      <charset val="178"/>
    </font>
    <font>
      <b/>
      <sz val="16"/>
      <color rgb="FF000000"/>
      <name val="B Titr"/>
      <charset val="178"/>
    </font>
    <font>
      <sz val="14"/>
      <color rgb="FF000000"/>
      <name val="B Titr"/>
      <charset val="178"/>
    </font>
    <font>
      <sz val="18"/>
      <color rgb="FF0C0C0C"/>
      <name val="B Titr"/>
      <charset val="178"/>
    </font>
    <font>
      <b/>
      <sz val="20"/>
      <name val="B Titr"/>
      <charset val="178"/>
    </font>
    <font>
      <b/>
      <i/>
      <sz val="20"/>
      <color rgb="FF000000"/>
      <name val="B Titr"/>
      <charset val="178"/>
    </font>
    <font>
      <b/>
      <sz val="16"/>
      <name val="Calibri"/>
      <family val="2"/>
    </font>
    <font>
      <b/>
      <sz val="20"/>
      <name val="Calibri"/>
      <family val="2"/>
    </font>
    <font>
      <b/>
      <sz val="15"/>
      <name val="B Titr"/>
      <charset val="178"/>
    </font>
    <font>
      <b/>
      <sz val="14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rgb="FFFFFFFF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3" fontId="0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/>
    <xf numFmtId="3" fontId="6" fillId="2" borderId="10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applyFont="1" applyBorder="1" applyAlignment="1"/>
    <xf numFmtId="3" fontId="6" fillId="2" borderId="8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/>
    <xf numFmtId="3" fontId="1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/>
    <xf numFmtId="0" fontId="6" fillId="4" borderId="18" xfId="0" applyFont="1" applyFill="1" applyBorder="1" applyAlignment="1">
      <alignment horizontal="center" vertical="center"/>
    </xf>
    <xf numFmtId="3" fontId="14" fillId="4" borderId="19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 wrapText="1"/>
    </xf>
    <xf numFmtId="3" fontId="9" fillId="5" borderId="20" xfId="0" applyNumberFormat="1" applyFont="1" applyFill="1" applyBorder="1" applyAlignment="1">
      <alignment horizontal="center" vertical="center" wrapText="1"/>
    </xf>
    <xf numFmtId="3" fontId="6" fillId="5" borderId="12" xfId="0" applyNumberFormat="1" applyFont="1" applyFill="1" applyBorder="1" applyAlignment="1">
      <alignment horizontal="center" vertical="center" wrapText="1"/>
    </xf>
    <xf numFmtId="3" fontId="9" fillId="5" borderId="12" xfId="0" applyNumberFormat="1" applyFont="1" applyFill="1" applyBorder="1" applyAlignment="1">
      <alignment horizontal="center" vertical="center" wrapText="1"/>
    </xf>
    <xf numFmtId="3" fontId="13" fillId="0" borderId="10" xfId="0" applyNumberFormat="1" applyFont="1" applyFill="1" applyBorder="1" applyAlignment="1">
      <alignment horizontal="center" vertical="center" wrapText="1"/>
    </xf>
    <xf numFmtId="3" fontId="13" fillId="0" borderId="5" xfId="0" applyNumberFormat="1" applyFont="1" applyFill="1" applyBorder="1" applyAlignment="1">
      <alignment horizontal="center" vertical="center" wrapText="1"/>
    </xf>
    <xf numFmtId="3" fontId="13" fillId="0" borderId="16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Fill="1" applyBorder="1" applyAlignment="1">
      <alignment horizontal="center" vertical="center" wrapText="1"/>
    </xf>
    <xf numFmtId="3" fontId="13" fillId="0" borderId="12" xfId="0" applyNumberFormat="1" applyFont="1" applyFill="1" applyBorder="1" applyAlignment="1">
      <alignment horizontal="center" vertical="center" wrapText="1"/>
    </xf>
    <xf numFmtId="3" fontId="13" fillId="0" borderId="4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3" fontId="15" fillId="6" borderId="8" xfId="0" applyNumberFormat="1" applyFont="1" applyFill="1" applyBorder="1" applyAlignment="1">
      <alignment horizontal="center" vertical="center" wrapText="1"/>
    </xf>
    <xf numFmtId="3" fontId="15" fillId="6" borderId="4" xfId="0" applyNumberFormat="1" applyFont="1" applyFill="1" applyBorder="1" applyAlignment="1">
      <alignment horizontal="center" vertical="center" wrapText="1"/>
    </xf>
    <xf numFmtId="3" fontId="6" fillId="8" borderId="2" xfId="0" applyNumberFormat="1" applyFont="1" applyFill="1" applyBorder="1" applyAlignment="1">
      <alignment horizontal="center" vertical="center" wrapText="1"/>
    </xf>
    <xf numFmtId="3" fontId="13" fillId="9" borderId="10" xfId="0" applyNumberFormat="1" applyFont="1" applyFill="1" applyBorder="1" applyAlignment="1">
      <alignment horizontal="center" vertical="center" wrapText="1"/>
    </xf>
    <xf numFmtId="3" fontId="13" fillId="9" borderId="8" xfId="0" applyNumberFormat="1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/>
    </xf>
    <xf numFmtId="164" fontId="11" fillId="7" borderId="4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3" fontId="13" fillId="5" borderId="20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3" fontId="13" fillId="0" borderId="9" xfId="0" applyNumberFormat="1" applyFont="1" applyFill="1" applyBorder="1" applyAlignment="1">
      <alignment horizontal="center" vertical="center" wrapText="1"/>
    </xf>
    <xf numFmtId="3" fontId="13" fillId="0" borderId="21" xfId="0" applyNumberFormat="1" applyFont="1" applyFill="1" applyBorder="1" applyAlignment="1">
      <alignment horizontal="center" vertical="center" wrapText="1"/>
    </xf>
    <xf numFmtId="3" fontId="13" fillId="9" borderId="9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3" fontId="14" fillId="4" borderId="17" xfId="0" applyNumberFormat="1" applyFont="1" applyFill="1" applyBorder="1" applyAlignment="1">
      <alignment horizontal="center" vertical="center"/>
    </xf>
    <xf numFmtId="3" fontId="13" fillId="5" borderId="12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3" fontId="10" fillId="3" borderId="9" xfId="0" applyNumberFormat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9" bestFit="1" customWidth="1"/>
    <col min="2" max="2" width="20.88671875" style="9" customWidth="1"/>
    <col min="3" max="3" width="9.109375" style="9" customWidth="1"/>
    <col min="4" max="4" width="21.109375" style="9" customWidth="1"/>
    <col min="5" max="5" width="20.6640625" style="9" customWidth="1"/>
    <col min="6" max="6" width="20.109375" style="9" customWidth="1"/>
    <col min="7" max="7" width="16.6640625" style="24" customWidth="1"/>
    <col min="8" max="8" width="16.6640625" style="9" customWidth="1"/>
    <col min="9" max="9" width="36.109375" style="9" customWidth="1"/>
    <col min="10" max="10" width="36.44140625" style="9" customWidth="1"/>
    <col min="11" max="11" width="12.6640625" style="9" customWidth="1"/>
    <col min="12" max="12" width="11.44140625" style="9" customWidth="1"/>
    <col min="13" max="13" width="17.6640625" style="9" customWidth="1"/>
    <col min="14" max="16384" width="14.44140625" style="9"/>
  </cols>
  <sheetData>
    <row r="1" spans="1:14" s="24" customFormat="1" ht="15" customHeight="1" thickBot="1" x14ac:dyDescent="0.35"/>
    <row r="2" spans="1:14" ht="28.5" customHeight="1" thickBot="1" x14ac:dyDescent="0.35">
      <c r="A2" s="66" t="s">
        <v>26</v>
      </c>
      <c r="B2" s="67"/>
      <c r="C2" s="67"/>
      <c r="D2" s="67"/>
      <c r="E2" s="67"/>
      <c r="F2" s="67"/>
      <c r="G2" s="67"/>
      <c r="H2" s="67"/>
      <c r="I2" s="67"/>
      <c r="J2" s="67"/>
      <c r="K2" s="44" t="s">
        <v>12</v>
      </c>
      <c r="L2" s="47" t="s">
        <v>13</v>
      </c>
      <c r="M2" s="45" t="s">
        <v>14</v>
      </c>
    </row>
    <row r="3" spans="1:14" ht="54.75" customHeight="1" thickBot="1" x14ac:dyDescent="0.35">
      <c r="A3" s="37" t="s">
        <v>0</v>
      </c>
      <c r="B3" s="37" t="s">
        <v>1</v>
      </c>
      <c r="C3" s="43" t="s">
        <v>2</v>
      </c>
      <c r="D3" s="38" t="s">
        <v>29</v>
      </c>
      <c r="E3" s="38" t="s">
        <v>30</v>
      </c>
      <c r="F3" s="38" t="s">
        <v>20</v>
      </c>
      <c r="G3" s="38" t="s">
        <v>55</v>
      </c>
      <c r="H3" s="38" t="s">
        <v>56</v>
      </c>
      <c r="I3" s="38" t="s">
        <v>17</v>
      </c>
      <c r="J3" s="39" t="s">
        <v>57</v>
      </c>
      <c r="K3" s="40">
        <f>M3/L3</f>
        <v>0</v>
      </c>
      <c r="L3" s="48">
        <f>C22</f>
        <v>34</v>
      </c>
      <c r="M3" s="46">
        <v>0</v>
      </c>
      <c r="N3" s="7"/>
    </row>
    <row r="4" spans="1:14" ht="27" customHeight="1" thickBot="1" x14ac:dyDescent="0.35">
      <c r="A4" s="54">
        <v>1</v>
      </c>
      <c r="B4" s="49" t="s">
        <v>3</v>
      </c>
      <c r="C4" s="31">
        <v>2</v>
      </c>
      <c r="D4" s="32">
        <v>0</v>
      </c>
      <c r="E4" s="32">
        <v>0</v>
      </c>
      <c r="F4" s="32">
        <f t="shared" ref="F4:F21" si="0">$K$3*C4</f>
        <v>0</v>
      </c>
      <c r="G4" s="33"/>
      <c r="H4" s="31"/>
      <c r="I4" s="32">
        <f>D4-E4+F4+G4-H4</f>
        <v>0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v>2</v>
      </c>
      <c r="B5" s="49" t="s">
        <v>22</v>
      </c>
      <c r="C5" s="31">
        <v>2</v>
      </c>
      <c r="D5" s="32">
        <v>200000</v>
      </c>
      <c r="E5" s="32">
        <v>0</v>
      </c>
      <c r="F5" s="32">
        <f t="shared" si="0"/>
        <v>0</v>
      </c>
      <c r="G5" s="33"/>
      <c r="H5" s="31"/>
      <c r="I5" s="32">
        <f t="shared" ref="I5:I21" si="1">D5-E5+F5+G5-H5</f>
        <v>200000</v>
      </c>
      <c r="J5" s="41">
        <f t="shared" ref="J5:J21" si="2">IF(I5&gt;0,I5,0)</f>
        <v>200000</v>
      </c>
      <c r="K5" s="14"/>
      <c r="L5" s="10"/>
      <c r="M5" s="23"/>
    </row>
    <row r="6" spans="1:14" ht="27" customHeight="1" thickBot="1" x14ac:dyDescent="0.35">
      <c r="A6" s="54">
        <v>3</v>
      </c>
      <c r="B6" s="49" t="s">
        <v>4</v>
      </c>
      <c r="C6" s="31">
        <v>2</v>
      </c>
      <c r="D6" s="32">
        <v>200000</v>
      </c>
      <c r="E6" s="32">
        <v>200000</v>
      </c>
      <c r="F6" s="32">
        <f t="shared" si="0"/>
        <v>0</v>
      </c>
      <c r="G6" s="33"/>
      <c r="H6" s="31"/>
      <c r="I6" s="32">
        <f t="shared" si="1"/>
        <v>0</v>
      </c>
      <c r="J6" s="41">
        <f t="shared" si="2"/>
        <v>0</v>
      </c>
      <c r="K6" s="14"/>
      <c r="L6" s="10"/>
      <c r="M6" s="23"/>
    </row>
    <row r="7" spans="1:14" ht="27" customHeight="1" thickBot="1" x14ac:dyDescent="0.35">
      <c r="A7" s="55">
        <v>4</v>
      </c>
      <c r="B7" s="49" t="s">
        <v>5</v>
      </c>
      <c r="C7" s="31">
        <v>3</v>
      </c>
      <c r="D7" s="32">
        <v>200000</v>
      </c>
      <c r="E7" s="32">
        <v>950000</v>
      </c>
      <c r="F7" s="32">
        <f t="shared" si="0"/>
        <v>0</v>
      </c>
      <c r="G7" s="33"/>
      <c r="H7" s="31"/>
      <c r="I7" s="32">
        <f t="shared" si="1"/>
        <v>-750000</v>
      </c>
      <c r="J7" s="41">
        <f t="shared" si="2"/>
        <v>0</v>
      </c>
      <c r="K7" s="14"/>
      <c r="L7" s="10"/>
      <c r="M7" s="23"/>
    </row>
    <row r="8" spans="1:14" ht="27" customHeight="1" thickBot="1" x14ac:dyDescent="0.35">
      <c r="A8" s="54">
        <v>5</v>
      </c>
      <c r="B8" s="49" t="s">
        <v>16</v>
      </c>
      <c r="C8" s="31">
        <v>4</v>
      </c>
      <c r="D8" s="32">
        <v>200000</v>
      </c>
      <c r="E8" s="32">
        <v>400000</v>
      </c>
      <c r="F8" s="32">
        <f t="shared" si="0"/>
        <v>0</v>
      </c>
      <c r="G8" s="33"/>
      <c r="H8" s="31"/>
      <c r="I8" s="32">
        <f t="shared" si="1"/>
        <v>-200000</v>
      </c>
      <c r="J8" s="41">
        <f t="shared" si="2"/>
        <v>0</v>
      </c>
      <c r="K8" s="14"/>
      <c r="L8" s="10"/>
      <c r="M8" s="23"/>
    </row>
    <row r="9" spans="1:14" ht="27" customHeight="1" thickBot="1" x14ac:dyDescent="0.35">
      <c r="A9" s="55">
        <v>6</v>
      </c>
      <c r="B9" s="49" t="s">
        <v>6</v>
      </c>
      <c r="C9" s="31">
        <v>3</v>
      </c>
      <c r="D9" s="32">
        <v>200000</v>
      </c>
      <c r="E9" s="32">
        <v>200000</v>
      </c>
      <c r="F9" s="32">
        <f t="shared" si="0"/>
        <v>0</v>
      </c>
      <c r="G9" s="33"/>
      <c r="H9" s="31"/>
      <c r="I9" s="32">
        <f t="shared" si="1"/>
        <v>0</v>
      </c>
      <c r="J9" s="41">
        <f t="shared" si="2"/>
        <v>0</v>
      </c>
      <c r="K9" s="14"/>
      <c r="L9" s="10"/>
      <c r="M9" s="23"/>
    </row>
    <row r="10" spans="1:14" ht="27" customHeight="1" thickBot="1" x14ac:dyDescent="0.35">
      <c r="A10" s="54">
        <v>7</v>
      </c>
      <c r="B10" s="49" t="s">
        <v>7</v>
      </c>
      <c r="C10" s="31">
        <v>2</v>
      </c>
      <c r="D10" s="32">
        <v>200000</v>
      </c>
      <c r="E10" s="32">
        <v>200000</v>
      </c>
      <c r="F10" s="32">
        <f t="shared" si="0"/>
        <v>0</v>
      </c>
      <c r="G10" s="33"/>
      <c r="H10" s="31"/>
      <c r="I10" s="32">
        <f t="shared" si="1"/>
        <v>0</v>
      </c>
      <c r="J10" s="41">
        <f t="shared" si="2"/>
        <v>0</v>
      </c>
      <c r="K10" s="14"/>
      <c r="L10" s="10"/>
      <c r="M10" s="23"/>
    </row>
    <row r="11" spans="1:14" ht="27" customHeight="1" thickBot="1" x14ac:dyDescent="0.35">
      <c r="A11" s="55">
        <v>8</v>
      </c>
      <c r="B11" s="49" t="s">
        <v>25</v>
      </c>
      <c r="C11" s="31">
        <v>2</v>
      </c>
      <c r="D11" s="32">
        <v>200000</v>
      </c>
      <c r="E11" s="32">
        <v>200000</v>
      </c>
      <c r="F11" s="32">
        <f t="shared" si="0"/>
        <v>0</v>
      </c>
      <c r="G11" s="33"/>
      <c r="H11" s="31"/>
      <c r="I11" s="32">
        <f t="shared" si="1"/>
        <v>0</v>
      </c>
      <c r="J11" s="41">
        <f t="shared" si="2"/>
        <v>0</v>
      </c>
      <c r="K11" s="14"/>
      <c r="L11" s="10"/>
      <c r="M11" s="23"/>
    </row>
    <row r="12" spans="1:14" ht="27" customHeight="1" thickBot="1" x14ac:dyDescent="0.35">
      <c r="A12" s="54">
        <v>9</v>
      </c>
      <c r="B12" s="49" t="s">
        <v>15</v>
      </c>
      <c r="C12" s="31">
        <v>0</v>
      </c>
      <c r="D12" s="32">
        <v>100000</v>
      </c>
      <c r="E12" s="32">
        <v>0</v>
      </c>
      <c r="F12" s="32">
        <f t="shared" si="0"/>
        <v>0</v>
      </c>
      <c r="G12" s="33"/>
      <c r="H12" s="31"/>
      <c r="I12" s="32">
        <f t="shared" si="1"/>
        <v>100000</v>
      </c>
      <c r="J12" s="41">
        <f t="shared" si="2"/>
        <v>100000</v>
      </c>
      <c r="K12" s="14"/>
      <c r="L12" s="10"/>
      <c r="M12" s="23"/>
    </row>
    <row r="13" spans="1:14" ht="27" customHeight="1" thickBot="1" x14ac:dyDescent="0.35">
      <c r="A13" s="55">
        <v>10</v>
      </c>
      <c r="B13" s="49" t="s">
        <v>21</v>
      </c>
      <c r="C13" s="31">
        <v>1</v>
      </c>
      <c r="D13" s="32">
        <v>200000</v>
      </c>
      <c r="E13" s="32">
        <v>200000</v>
      </c>
      <c r="F13" s="32">
        <f t="shared" si="0"/>
        <v>0</v>
      </c>
      <c r="G13" s="33"/>
      <c r="H13" s="31"/>
      <c r="I13" s="32">
        <f t="shared" si="1"/>
        <v>0</v>
      </c>
      <c r="J13" s="41">
        <f t="shared" si="2"/>
        <v>0</v>
      </c>
      <c r="K13" s="14"/>
      <c r="L13" s="10"/>
      <c r="M13" s="23"/>
    </row>
    <row r="14" spans="1:14" ht="27" customHeight="1" thickBot="1" x14ac:dyDescent="0.35">
      <c r="A14" s="54">
        <v>11</v>
      </c>
      <c r="B14" s="49" t="s">
        <v>18</v>
      </c>
      <c r="C14" s="31">
        <v>1</v>
      </c>
      <c r="D14" s="32">
        <v>100000</v>
      </c>
      <c r="E14" s="32">
        <v>100000</v>
      </c>
      <c r="F14" s="32">
        <f t="shared" si="0"/>
        <v>0</v>
      </c>
      <c r="G14" s="33"/>
      <c r="H14" s="31"/>
      <c r="I14" s="32">
        <f t="shared" si="1"/>
        <v>0</v>
      </c>
      <c r="J14" s="41">
        <f t="shared" si="2"/>
        <v>0</v>
      </c>
      <c r="K14" s="14"/>
      <c r="L14" s="10"/>
      <c r="M14" s="23"/>
    </row>
    <row r="15" spans="1:14" ht="27" customHeight="1" thickBot="1" x14ac:dyDescent="0.35">
      <c r="A15" s="55">
        <v>12</v>
      </c>
      <c r="B15" s="49" t="s">
        <v>8</v>
      </c>
      <c r="C15" s="31">
        <v>1</v>
      </c>
      <c r="D15" s="32">
        <v>200000</v>
      </c>
      <c r="E15" s="32">
        <v>200000</v>
      </c>
      <c r="F15" s="32">
        <f t="shared" si="0"/>
        <v>0</v>
      </c>
      <c r="G15" s="33"/>
      <c r="H15" s="31"/>
      <c r="I15" s="32">
        <f t="shared" si="1"/>
        <v>0</v>
      </c>
      <c r="J15" s="41">
        <f t="shared" si="2"/>
        <v>0</v>
      </c>
      <c r="K15" s="14"/>
      <c r="L15" s="10"/>
      <c r="M15" s="23"/>
    </row>
    <row r="16" spans="1:14" ht="27" customHeight="1" thickBot="1" x14ac:dyDescent="0.35">
      <c r="A16" s="54">
        <v>13</v>
      </c>
      <c r="B16" s="49" t="s">
        <v>9</v>
      </c>
      <c r="C16" s="31">
        <v>3</v>
      </c>
      <c r="D16" s="32">
        <v>200000</v>
      </c>
      <c r="E16" s="32">
        <v>180000</v>
      </c>
      <c r="F16" s="32">
        <f t="shared" si="0"/>
        <v>0</v>
      </c>
      <c r="G16" s="31"/>
      <c r="H16" s="31">
        <v>29000</v>
      </c>
      <c r="I16" s="32">
        <f t="shared" si="1"/>
        <v>-9000</v>
      </c>
      <c r="J16" s="41">
        <f t="shared" si="2"/>
        <v>0</v>
      </c>
      <c r="K16" s="14"/>
      <c r="L16" s="10"/>
      <c r="M16" s="23"/>
    </row>
    <row r="17" spans="1:13" ht="27" customHeight="1" thickBot="1" x14ac:dyDescent="0.35">
      <c r="A17" s="55">
        <v>14</v>
      </c>
      <c r="B17" s="49" t="s">
        <v>11</v>
      </c>
      <c r="C17" s="31">
        <v>1</v>
      </c>
      <c r="D17" s="32">
        <v>200000</v>
      </c>
      <c r="E17" s="32">
        <v>200000</v>
      </c>
      <c r="F17" s="32">
        <f t="shared" si="0"/>
        <v>0</v>
      </c>
      <c r="G17" s="33"/>
      <c r="H17" s="31"/>
      <c r="I17" s="32">
        <f t="shared" si="1"/>
        <v>0</v>
      </c>
      <c r="J17" s="41">
        <f t="shared" si="2"/>
        <v>0</v>
      </c>
      <c r="K17" s="14"/>
      <c r="L17" s="10"/>
      <c r="M17" s="23"/>
    </row>
    <row r="18" spans="1:13" ht="27" customHeight="1" thickBot="1" x14ac:dyDescent="0.35">
      <c r="A18" s="54">
        <v>15</v>
      </c>
      <c r="B18" s="49" t="s">
        <v>19</v>
      </c>
      <c r="C18" s="31">
        <v>1</v>
      </c>
      <c r="D18" s="32">
        <v>200000</v>
      </c>
      <c r="E18" s="32">
        <v>200000</v>
      </c>
      <c r="F18" s="32">
        <f t="shared" si="0"/>
        <v>0</v>
      </c>
      <c r="G18" s="33"/>
      <c r="H18" s="31"/>
      <c r="I18" s="32">
        <f t="shared" si="1"/>
        <v>0</v>
      </c>
      <c r="J18" s="41">
        <f t="shared" si="2"/>
        <v>0</v>
      </c>
      <c r="K18" s="14"/>
      <c r="L18" s="10"/>
      <c r="M18" s="23"/>
    </row>
    <row r="19" spans="1:13" ht="27" customHeight="1" thickBot="1" x14ac:dyDescent="0.35">
      <c r="A19" s="55">
        <v>16</v>
      </c>
      <c r="B19" s="49" t="s">
        <v>23</v>
      </c>
      <c r="C19" s="31">
        <v>1</v>
      </c>
      <c r="D19" s="32">
        <v>200000</v>
      </c>
      <c r="E19" s="32">
        <v>200000</v>
      </c>
      <c r="F19" s="32">
        <f t="shared" si="0"/>
        <v>0</v>
      </c>
      <c r="G19" s="33"/>
      <c r="H19" s="31"/>
      <c r="I19" s="32">
        <f t="shared" si="1"/>
        <v>0</v>
      </c>
      <c r="J19" s="41">
        <f t="shared" si="2"/>
        <v>0</v>
      </c>
      <c r="K19" s="14"/>
      <c r="L19" s="10"/>
      <c r="M19" s="23"/>
    </row>
    <row r="20" spans="1:13" ht="27" customHeight="1" thickBot="1" x14ac:dyDescent="0.35">
      <c r="A20" s="54">
        <v>17</v>
      </c>
      <c r="B20" s="49" t="s">
        <v>24</v>
      </c>
      <c r="C20" s="31">
        <v>2</v>
      </c>
      <c r="D20" s="32">
        <v>200000</v>
      </c>
      <c r="E20" s="32">
        <v>200000</v>
      </c>
      <c r="F20" s="32">
        <f t="shared" si="0"/>
        <v>0</v>
      </c>
      <c r="G20" s="33"/>
      <c r="H20" s="31"/>
      <c r="I20" s="32">
        <f t="shared" si="1"/>
        <v>0</v>
      </c>
      <c r="J20" s="41">
        <f t="shared" si="2"/>
        <v>0</v>
      </c>
      <c r="K20" s="14"/>
      <c r="L20" s="10"/>
      <c r="M20" s="23"/>
    </row>
    <row r="21" spans="1:13" ht="27" customHeight="1" thickBot="1" x14ac:dyDescent="0.35">
      <c r="A21" s="55">
        <v>18</v>
      </c>
      <c r="B21" s="50" t="s">
        <v>10</v>
      </c>
      <c r="C21" s="34">
        <v>3</v>
      </c>
      <c r="D21" s="34">
        <v>0</v>
      </c>
      <c r="E21" s="35">
        <v>0</v>
      </c>
      <c r="F21" s="35">
        <f t="shared" si="0"/>
        <v>0</v>
      </c>
      <c r="G21" s="36"/>
      <c r="H21" s="34"/>
      <c r="I21" s="35">
        <f t="shared" si="1"/>
        <v>0</v>
      </c>
      <c r="J21" s="42">
        <f t="shared" si="2"/>
        <v>0</v>
      </c>
      <c r="K21" s="14"/>
      <c r="L21" s="10"/>
      <c r="M21" s="23"/>
    </row>
    <row r="22" spans="1:13" ht="28.5" customHeight="1" thickBot="1" x14ac:dyDescent="0.35">
      <c r="A22" s="68" t="s">
        <v>58</v>
      </c>
      <c r="B22" s="69"/>
      <c r="C22" s="25">
        <f>SUM(C4:C21)</f>
        <v>34</v>
      </c>
      <c r="D22" s="26">
        <f>SUM(D4:D21)</f>
        <v>3000000</v>
      </c>
      <c r="E22" s="27">
        <f>SUM(E4:E21)</f>
        <v>3630000</v>
      </c>
      <c r="F22" s="51">
        <f>SUM(F4:F21)</f>
        <v>0</v>
      </c>
      <c r="G22" s="28"/>
      <c r="H22" s="27">
        <f>SUM(H4:H21)</f>
        <v>29000</v>
      </c>
      <c r="I22" s="27">
        <f>SUM(I4:I21)</f>
        <v>-659000</v>
      </c>
      <c r="J22" s="27">
        <f>SUM(J4:J21)</f>
        <v>300000</v>
      </c>
      <c r="K22" s="13"/>
      <c r="L22" s="10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61" priority="4" operator="greaterThan">
      <formula>0</formula>
    </cfRule>
    <cfRule type="cellIs" dxfId="60" priority="3" operator="lessThan">
      <formula>0</formula>
    </cfRule>
    <cfRule type="cellIs" dxfId="59" priority="2" operator="greaterThan">
      <formula>0</formula>
    </cfRule>
    <cfRule type="cellIs" dxfId="58" priority="1" operator="less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دی 1402'!A3</f>
        <v>1</v>
      </c>
      <c r="B3" s="16" t="str">
        <f>'پرینت دی 1402'!B3</f>
        <v>واحد یک</v>
      </c>
      <c r="C3" s="8">
        <f>'شارژ بهمن 1402'!J4</f>
        <v>21187.755793226384</v>
      </c>
    </row>
    <row r="4" spans="1:4" ht="30" customHeight="1" thickBot="1" x14ac:dyDescent="0.35">
      <c r="A4" s="17">
        <f>'پرینت دی 1402'!A4</f>
        <v>2</v>
      </c>
      <c r="B4" s="16" t="str">
        <f>'پرینت دی 1402'!B4</f>
        <v>واحد دو</v>
      </c>
      <c r="C4" s="8">
        <f>'شارژ بهمن 1402'!J5</f>
        <v>0</v>
      </c>
    </row>
    <row r="5" spans="1:4" ht="30" customHeight="1" thickBot="1" x14ac:dyDescent="0.35">
      <c r="A5" s="17">
        <f>'پرینت دی 1402'!A5</f>
        <v>3</v>
      </c>
      <c r="B5" s="16" t="str">
        <f>'پرینت دی 1402'!B5</f>
        <v>واحد سه</v>
      </c>
      <c r="C5" s="8">
        <f>'شارژ بهمن 1402'!J6</f>
        <v>221187.75579322636</v>
      </c>
    </row>
    <row r="6" spans="1:4" ht="30" customHeight="1" thickBot="1" x14ac:dyDescent="0.35">
      <c r="A6" s="17">
        <f>'پرینت دی 1402'!A6</f>
        <v>4</v>
      </c>
      <c r="B6" s="16" t="str">
        <f>'پرینت دی 1402'!B6</f>
        <v>واحد چهار</v>
      </c>
      <c r="C6" s="8">
        <f>'شارژ بهمن 1402'!J7</f>
        <v>161781.1336898396</v>
      </c>
    </row>
    <row r="7" spans="1:4" ht="30" customHeight="1" thickBot="1" x14ac:dyDescent="0.35">
      <c r="A7" s="17">
        <f>'پرینت دی 1402'!A7</f>
        <v>5</v>
      </c>
      <c r="B7" s="16" t="str">
        <f>'پرینت دی 1402'!B7</f>
        <v>واحد پنج</v>
      </c>
      <c r="C7" s="8">
        <f>'شارژ بهمن 1402'!J8</f>
        <v>0</v>
      </c>
    </row>
    <row r="8" spans="1:4" ht="30" customHeight="1" thickBot="1" x14ac:dyDescent="0.35">
      <c r="A8" s="17">
        <f>'پرینت دی 1402'!A8</f>
        <v>6</v>
      </c>
      <c r="B8" s="16" t="str">
        <f>'پرینت دی 1402'!B8</f>
        <v>واحد شش</v>
      </c>
      <c r="C8" s="8">
        <f>'شارژ بهمن 1402'!J9</f>
        <v>0.13368983957479941</v>
      </c>
    </row>
    <row r="9" spans="1:4" ht="30" customHeight="1" thickBot="1" x14ac:dyDescent="0.35">
      <c r="A9" s="17">
        <f>'پرینت دی 1402'!A9</f>
        <v>7</v>
      </c>
      <c r="B9" s="16" t="str">
        <f>'پرینت دی 1402'!B9</f>
        <v>واحد هفت</v>
      </c>
      <c r="C9" s="8">
        <f>'شارژ بهمن 1402'!J10</f>
        <v>0</v>
      </c>
    </row>
    <row r="10" spans="1:4" ht="30" customHeight="1" thickBot="1" x14ac:dyDescent="0.35">
      <c r="A10" s="17">
        <f>'پرینت دی 1402'!A10</f>
        <v>8</v>
      </c>
      <c r="B10" s="16" t="str">
        <f>'پرینت دی 1402'!B10</f>
        <v>واحد هشت</v>
      </c>
      <c r="C10" s="8">
        <f>'شارژ بهمن 1402'!J11</f>
        <v>0</v>
      </c>
    </row>
    <row r="11" spans="1:4" ht="30" customHeight="1" thickBot="1" x14ac:dyDescent="0.35">
      <c r="A11" s="17">
        <f>'پرینت دی 1402'!A11</f>
        <v>9</v>
      </c>
      <c r="B11" s="16" t="str">
        <f>'پرینت دی 1402'!B11</f>
        <v>واحد نه</v>
      </c>
      <c r="C11" s="8">
        <f>'شارژ بهمن 1402'!J12</f>
        <v>0</v>
      </c>
    </row>
    <row r="12" spans="1:4" ht="30" customHeight="1" thickBot="1" x14ac:dyDescent="0.35">
      <c r="A12" s="17">
        <f>'پرینت دی 1402'!A12</f>
        <v>10</v>
      </c>
      <c r="B12" s="16" t="str">
        <f>'پرینت دی 1402'!B12</f>
        <v>واحد ده</v>
      </c>
      <c r="C12" s="8">
        <f>'شارژ بهمن 1402'!J13</f>
        <v>0.37789661317947321</v>
      </c>
    </row>
    <row r="13" spans="1:4" ht="30" customHeight="1" thickBot="1" x14ac:dyDescent="0.35">
      <c r="A13" s="17">
        <f>'پرینت دی 1402'!A13</f>
        <v>11</v>
      </c>
      <c r="B13" s="16" t="str">
        <f>'پرینت دی 1402'!B13</f>
        <v>واحد یازده</v>
      </c>
      <c r="C13" s="8">
        <f>'شارژ بهمن 1402'!J14</f>
        <v>110593.37789661318</v>
      </c>
    </row>
    <row r="14" spans="1:4" ht="30" customHeight="1" thickBot="1" x14ac:dyDescent="0.35">
      <c r="A14" s="17">
        <f>'پرینت دی 1402'!A14</f>
        <v>12</v>
      </c>
      <c r="B14" s="16" t="str">
        <f>'پرینت دی 1402'!B14</f>
        <v>واحد دوازده</v>
      </c>
      <c r="C14" s="8">
        <f>'شارژ بهمن 1402'!J15</f>
        <v>0.37789661319220613</v>
      </c>
    </row>
    <row r="15" spans="1:4" ht="30" customHeight="1" thickBot="1" x14ac:dyDescent="0.35">
      <c r="A15" s="17">
        <f>'پرینت دی 1402'!A15</f>
        <v>13</v>
      </c>
      <c r="B15" s="16" t="str">
        <f>'پرینت دی 1402'!B15</f>
        <v>واحد سیزده</v>
      </c>
      <c r="C15" s="8">
        <f>'شارژ بهمن 1402'!J16</f>
        <v>0</v>
      </c>
    </row>
    <row r="16" spans="1:4" ht="30" customHeight="1" thickBot="1" x14ac:dyDescent="0.35">
      <c r="A16" s="17">
        <f>'پرینت دی 1402'!A16</f>
        <v>14</v>
      </c>
      <c r="B16" s="16" t="str">
        <f>'پرینت دی 1402'!B16</f>
        <v>واحد چهارده</v>
      </c>
      <c r="C16" s="8">
        <f>'شارژ بهمن 1402'!J17</f>
        <v>0.37789661317947321</v>
      </c>
    </row>
    <row r="17" spans="1:3" ht="30" customHeight="1" thickBot="1" x14ac:dyDescent="0.35">
      <c r="A17" s="17">
        <f>'پرینت دی 1402'!A17</f>
        <v>15</v>
      </c>
      <c r="B17" s="16" t="str">
        <f>'پرینت دی 1402'!B17</f>
        <v>واحد پانزده</v>
      </c>
      <c r="C17" s="8">
        <f>'شارژ بهمن 1402'!J18</f>
        <v>0.37789661319220613</v>
      </c>
    </row>
    <row r="18" spans="1:3" ht="30" customHeight="1" thickBot="1" x14ac:dyDescent="0.35">
      <c r="A18" s="17">
        <f>'پرینت دی 1402'!A18</f>
        <v>16</v>
      </c>
      <c r="B18" s="16" t="str">
        <f>'پرینت دی 1402'!B18</f>
        <v>واحد شانزده</v>
      </c>
      <c r="C18" s="8">
        <f>'شارژ بهمن 1402'!J19</f>
        <v>0.37789661317947321</v>
      </c>
    </row>
    <row r="19" spans="1:3" ht="30" customHeight="1" thickBot="1" x14ac:dyDescent="0.35">
      <c r="A19" s="17">
        <f>'پرینت دی 1402'!A19</f>
        <v>17</v>
      </c>
      <c r="B19" s="16" t="str">
        <f>'پرینت دی 1402'!B19</f>
        <v>واحد هفده</v>
      </c>
      <c r="C19" s="8">
        <f>'شارژ بهمن 1402'!J20</f>
        <v>220605.75579322639</v>
      </c>
    </row>
    <row r="20" spans="1:3" ht="30" customHeight="1" thickBot="1" x14ac:dyDescent="0.35">
      <c r="A20" s="19">
        <f>'پرینت دی 1402'!A20</f>
        <v>18</v>
      </c>
      <c r="B20" s="52" t="str">
        <f>'پرینت دی 1402'!B20</f>
        <v>واحد هجده</v>
      </c>
      <c r="C20" s="11">
        <f>'شارژ بهمن 1402'!J21</f>
        <v>31781.133689839575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6" sqref="E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بهمن 1402'!K2</f>
        <v>سهم هر نفر</v>
      </c>
      <c r="L2" s="47" t="str">
        <f>'شارژ بهمن 1402'!L2</f>
        <v>جمع نفرات</v>
      </c>
      <c r="M2" s="45" t="str">
        <f>'شارژ بهمن 1402'!M2</f>
        <v>مبلغ قبض آب</v>
      </c>
    </row>
    <row r="3" spans="1:14" ht="54.75" customHeight="1" thickBot="1" x14ac:dyDescent="0.35">
      <c r="A3" s="37" t="str">
        <f>'شارژ بهمن 1402'!A3</f>
        <v>واحد</v>
      </c>
      <c r="B3" s="37" t="str">
        <f>'شارژ بهمن 1402'!B3</f>
        <v>نام خانوادگی</v>
      </c>
      <c r="C3" s="43" t="str">
        <f>'شارژ بهمن 1402'!C3</f>
        <v>تعداد نفرات</v>
      </c>
      <c r="D3" s="38" t="str">
        <f>'شارژ بهمن 1402'!D3</f>
        <v>مبلغ شارژ  (تومان)</v>
      </c>
      <c r="E3" s="38" t="str">
        <f>'شارژ بهمن 1402'!E3</f>
        <v>مبلغ دریافت شده(تومان)</v>
      </c>
      <c r="F3" s="38" t="str">
        <f>'شارژ بهمن 1402'!F3</f>
        <v>قبض آب مشترک بر اساس نفرات</v>
      </c>
      <c r="G3" s="38" t="str">
        <f>'شارژ بهمن 1402'!G3</f>
        <v>بدهکار از دوره قبل</v>
      </c>
      <c r="H3" s="38" t="str">
        <f>'شارژ بهمن 1402'!H3</f>
        <v>بستانکار از دوره قبل</v>
      </c>
      <c r="I3" s="38" t="str">
        <f>'شارژ بهمن 1402'!I3</f>
        <v>جمع کل بدهی/بستانکاری  قابل پرداخت</v>
      </c>
      <c r="J3" s="39" t="str">
        <f>'شارژ بهمن 1402'!J3</f>
        <v>مبلغ قابل پرداخت (تومان)</v>
      </c>
      <c r="K3" s="40">
        <f>M3/L3</f>
        <v>0</v>
      </c>
      <c r="L3" s="48">
        <f>C22</f>
        <v>32</v>
      </c>
      <c r="M3" s="46">
        <v>0</v>
      </c>
      <c r="N3" s="7"/>
    </row>
    <row r="4" spans="1:14" ht="27" customHeight="1" thickBot="1" x14ac:dyDescent="0.35">
      <c r="A4" s="54">
        <f>'شارژ بهمن 1402'!A4</f>
        <v>1</v>
      </c>
      <c r="B4" s="49" t="str">
        <f>'شارژ بهمن 1402'!B4</f>
        <v>آقای محمدی</v>
      </c>
      <c r="C4" s="31">
        <f>'شارژ بهمن 1402'!C4</f>
        <v>2</v>
      </c>
      <c r="D4" s="32">
        <f>'شارژ بهمن 1402'!D4</f>
        <v>0</v>
      </c>
      <c r="E4" s="32"/>
      <c r="F4" s="32">
        <f t="shared" ref="F4:F21" si="0">$K$3*C4</f>
        <v>0</v>
      </c>
      <c r="G4" s="33">
        <f>IF('شارژ بهمن 1402'!I4&gt;0,'شارژ بهمن 1402'!I4,0)</f>
        <v>21187.755793226384</v>
      </c>
      <c r="H4" s="31">
        <f>IF('شارژ بهمن 1402'!I4&lt;0,-'شارژ بهمن 1402'!I4,0)</f>
        <v>0</v>
      </c>
      <c r="I4" s="32">
        <f>D4-E4+F4+G4-H4</f>
        <v>21187.755793226384</v>
      </c>
      <c r="J4" s="41">
        <f>IF(I4&gt;0,I4,0)</f>
        <v>21187.755793226384</v>
      </c>
      <c r="K4" s="14"/>
      <c r="L4" s="12"/>
      <c r="M4" s="12"/>
    </row>
    <row r="5" spans="1:14" ht="27" customHeight="1" thickBot="1" x14ac:dyDescent="0.35">
      <c r="A5" s="55">
        <f>'شارژ بهمن 1402'!A5</f>
        <v>2</v>
      </c>
      <c r="B5" s="49" t="str">
        <f>'شارژ بهمن 1402'!B5</f>
        <v>آقای منتصری</v>
      </c>
      <c r="C5" s="31">
        <f>'شارژ بهمن 1402'!C5</f>
        <v>2</v>
      </c>
      <c r="D5" s="32">
        <f>'شارژ بهمن 1402'!D5</f>
        <v>200000</v>
      </c>
      <c r="E5" s="32">
        <v>200000</v>
      </c>
      <c r="F5" s="32">
        <f t="shared" si="0"/>
        <v>0</v>
      </c>
      <c r="G5" s="33">
        <f>IF('شارژ بهمن 1402'!I5&gt;0,'شارژ بهمن 1402'!I5,0)</f>
        <v>0</v>
      </c>
      <c r="H5" s="31">
        <f>IF('شارژ بهمن 1402'!I5&lt;0,-'شارژ بهمن 1402'!I5,0)</f>
        <v>0.24420677361194976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بهمن 1402'!A6</f>
        <v>3</v>
      </c>
      <c r="B6" s="49" t="str">
        <f>'شارژ بهمن 1402'!B6</f>
        <v>آقای كامروافر</v>
      </c>
      <c r="C6" s="31">
        <v>1</v>
      </c>
      <c r="D6" s="32">
        <f>'شارژ بهمن 1402'!D6</f>
        <v>200000</v>
      </c>
      <c r="E6" s="32"/>
      <c r="F6" s="32">
        <f t="shared" si="0"/>
        <v>0</v>
      </c>
      <c r="G6" s="33">
        <f>IF('شارژ بهمن 1402'!I6&gt;0,'شارژ بهمن 1402'!I6,0)</f>
        <v>221187.75579322636</v>
      </c>
      <c r="H6" s="31">
        <f>IF('شارژ بهمن 1402'!I6&lt;0,-'شارژ بهمن 1402'!I6,0)</f>
        <v>0</v>
      </c>
      <c r="I6" s="32">
        <f t="shared" si="1"/>
        <v>421187.75579322636</v>
      </c>
      <c r="J6" s="41">
        <f t="shared" si="2"/>
        <v>421187.75579322636</v>
      </c>
      <c r="K6" s="14"/>
      <c r="L6" s="23"/>
      <c r="M6" s="23"/>
    </row>
    <row r="7" spans="1:14" ht="27" customHeight="1" thickBot="1" x14ac:dyDescent="0.35">
      <c r="A7" s="55">
        <f>'شارژ بهمن 1402'!A7</f>
        <v>4</v>
      </c>
      <c r="B7" s="49" t="str">
        <f>'شارژ بهمن 1402'!B7</f>
        <v>آقای ولی زاده</v>
      </c>
      <c r="C7" s="31">
        <f>'شارژ بهمن 1402'!C7</f>
        <v>3</v>
      </c>
      <c r="D7" s="32">
        <f>'شارژ بهمن 1402'!D7</f>
        <v>200000</v>
      </c>
      <c r="E7" s="32">
        <v>500000</v>
      </c>
      <c r="F7" s="32">
        <f t="shared" si="0"/>
        <v>0</v>
      </c>
      <c r="G7" s="33">
        <f>IF('شارژ بهمن 1402'!I7&gt;0,'شارژ بهمن 1402'!I7,0)</f>
        <v>161781.1336898396</v>
      </c>
      <c r="H7" s="31">
        <f>IF('شارژ بهمن 1402'!I7&lt;0,-'شارژ بهمن 1402'!I7,0)</f>
        <v>0</v>
      </c>
      <c r="I7" s="32">
        <f t="shared" si="1"/>
        <v>-138218.8663101604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بهمن 1402'!A8</f>
        <v>5</v>
      </c>
      <c r="B8" s="49" t="str">
        <f>'شارژ بهمن 1402'!B8</f>
        <v>آقای صبری</v>
      </c>
      <c r="C8" s="31">
        <f>'شارژ بهمن 1402'!C8</f>
        <v>4</v>
      </c>
      <c r="D8" s="32">
        <f>'شارژ بهمن 1402'!D8</f>
        <v>200000</v>
      </c>
      <c r="E8" s="32"/>
      <c r="F8" s="32">
        <f t="shared" si="0"/>
        <v>0</v>
      </c>
      <c r="G8" s="33">
        <f>IF('شارژ بهمن 1402'!I8&gt;0,'شارژ بهمن 1402'!I8,0)</f>
        <v>0</v>
      </c>
      <c r="H8" s="31">
        <f>IF('شارژ بهمن 1402'!I8&lt;0,-'شارژ بهمن 1402'!I8,0)</f>
        <v>247625.48841354728</v>
      </c>
      <c r="I8" s="32">
        <f t="shared" si="1"/>
        <v>-47625.488413547282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بهمن 1402'!A9</f>
        <v>6</v>
      </c>
      <c r="B9" s="49" t="str">
        <f>'شارژ بهمن 1402'!B9</f>
        <v>آقای علی محمدی</v>
      </c>
      <c r="C9" s="31">
        <f>'شارژ بهمن 1402'!C9</f>
        <v>3</v>
      </c>
      <c r="D9" s="32">
        <f>'شارژ بهمن 1402'!D9</f>
        <v>200000</v>
      </c>
      <c r="E9" s="32">
        <v>200000</v>
      </c>
      <c r="F9" s="32">
        <f t="shared" si="0"/>
        <v>0</v>
      </c>
      <c r="G9" s="33">
        <f>IF('شارژ بهمن 1402'!I9&gt;0,'شارژ بهمن 1402'!I9,0)</f>
        <v>0.13368983957479941</v>
      </c>
      <c r="H9" s="31">
        <f>IF('شارژ بهمن 1402'!I9&lt;0,-'شارژ بهمن 1402'!I9,0)</f>
        <v>0</v>
      </c>
      <c r="I9" s="32">
        <f t="shared" si="1"/>
        <v>0.13368983957479941</v>
      </c>
      <c r="J9" s="41">
        <f t="shared" si="2"/>
        <v>0.13368983957479941</v>
      </c>
      <c r="K9" s="14"/>
      <c r="L9" s="23"/>
      <c r="M9" s="23"/>
    </row>
    <row r="10" spans="1:14" ht="27" customHeight="1" thickBot="1" x14ac:dyDescent="0.35">
      <c r="A10" s="54">
        <f>'شارژ بهمن 1402'!A10</f>
        <v>7</v>
      </c>
      <c r="B10" s="49" t="str">
        <f>'شارژ بهمن 1402'!B10</f>
        <v>آقای حیدری</v>
      </c>
      <c r="C10" s="31">
        <f>'شارژ بهمن 1402'!C10</f>
        <v>2</v>
      </c>
      <c r="D10" s="32">
        <f>'شارژ بهمن 1402'!D10</f>
        <v>200000</v>
      </c>
      <c r="E10" s="32">
        <v>200000</v>
      </c>
      <c r="F10" s="32">
        <f t="shared" si="0"/>
        <v>0</v>
      </c>
      <c r="G10" s="33">
        <f>IF('شارژ بهمن 1402'!I10&gt;0,'شارژ بهمن 1402'!I10,0)</f>
        <v>0</v>
      </c>
      <c r="H10" s="31">
        <f>IF('شارژ بهمن 1402'!I10&lt;0,-'شارژ بهمن 1402'!I10,0)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بهمن 1402'!A11</f>
        <v>8</v>
      </c>
      <c r="B11" s="49" t="str">
        <f>'شارژ بهمن 1402'!B11</f>
        <v>آقای ندیمی</v>
      </c>
      <c r="C11" s="31">
        <f>'شارژ بهمن 1402'!C11</f>
        <v>1</v>
      </c>
      <c r="D11" s="32">
        <f>'شارژ بهمن 1402'!D11</f>
        <v>200000</v>
      </c>
      <c r="E11" s="32">
        <v>240000</v>
      </c>
      <c r="F11" s="32">
        <f t="shared" si="0"/>
        <v>0</v>
      </c>
      <c r="G11" s="33">
        <f>IF('شارژ بهمن 1402'!I11&gt;0,'شارژ بهمن 1402'!I11,0)</f>
        <v>0</v>
      </c>
      <c r="H11" s="31">
        <f>IF('شارژ بهمن 1402'!I11&lt;0,-'شارژ بهمن 1402'!I11,0)</f>
        <v>9.269162209238857E-2</v>
      </c>
      <c r="I11" s="32">
        <f t="shared" si="1"/>
        <v>-40000.092691622092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بهمن 1402'!A12</f>
        <v>9</v>
      </c>
      <c r="B12" s="49" t="str">
        <f>'شارژ بهمن 1402'!B12</f>
        <v>آقای لگا</v>
      </c>
      <c r="C12" s="31">
        <f>'شارژ بهمن 1402'!C12</f>
        <v>0</v>
      </c>
      <c r="D12" s="32">
        <f>'شارژ بهمن 1402'!D12</f>
        <v>100000</v>
      </c>
      <c r="E12" s="32"/>
      <c r="F12" s="32">
        <f t="shared" si="0"/>
        <v>0</v>
      </c>
      <c r="G12" s="33">
        <f>IF('شارژ بهمن 1402'!I12&gt;0,'شارژ بهمن 1402'!I12,0)</f>
        <v>0</v>
      </c>
      <c r="H12" s="31">
        <f>IF('شارژ بهمن 1402'!I12&lt;0,-'شارژ بهمن 1402'!I12,0)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بهمن 1402'!A13</f>
        <v>10</v>
      </c>
      <c r="B13" s="49" t="str">
        <f>'شارژ بهمن 1402'!B13</f>
        <v>خانم موسوی</v>
      </c>
      <c r="C13" s="31">
        <f>'شارژ بهمن 1402'!C13</f>
        <v>1</v>
      </c>
      <c r="D13" s="32">
        <f>'شارژ بهمن 1402'!D13</f>
        <v>200000</v>
      </c>
      <c r="E13" s="32">
        <v>200000</v>
      </c>
      <c r="F13" s="32">
        <f t="shared" si="0"/>
        <v>0</v>
      </c>
      <c r="G13" s="33">
        <f>IF('شارژ بهمن 1402'!I13&gt;0,'شارژ بهمن 1402'!I13,0)</f>
        <v>0.37789661317947321</v>
      </c>
      <c r="H13" s="31">
        <f>IF('شارژ بهمن 1402'!I13&lt;0,-'شارژ بهمن 1402'!I13,0)</f>
        <v>0</v>
      </c>
      <c r="I13" s="32">
        <f t="shared" si="1"/>
        <v>0.37789661317947321</v>
      </c>
      <c r="J13" s="41">
        <f t="shared" si="2"/>
        <v>0.37789661317947321</v>
      </c>
      <c r="K13" s="14"/>
      <c r="L13" s="23"/>
      <c r="M13" s="23"/>
    </row>
    <row r="14" spans="1:14" ht="27" customHeight="1" thickBot="1" x14ac:dyDescent="0.35">
      <c r="A14" s="54">
        <f>'شارژ بهمن 1402'!A14</f>
        <v>11</v>
      </c>
      <c r="B14" s="49" t="str">
        <f>'شارژ بهمن 1402'!B14</f>
        <v>خانم داوودی</v>
      </c>
      <c r="C14" s="31">
        <f>'شارژ بهمن 1402'!C14</f>
        <v>1</v>
      </c>
      <c r="D14" s="32">
        <f>'شارژ بهمن 1402'!D14</f>
        <v>100000</v>
      </c>
      <c r="E14" s="32">
        <v>315000</v>
      </c>
      <c r="F14" s="32">
        <f t="shared" si="0"/>
        <v>0</v>
      </c>
      <c r="G14" s="33">
        <f>IF('شارژ بهمن 1402'!I14&gt;0,'شارژ بهمن 1402'!I14,0)</f>
        <v>110593.37789661318</v>
      </c>
      <c r="H14" s="31">
        <f>IF('شارژ بهمن 1402'!I14&lt;0,-'شارژ بهمن 1402'!I14,0)</f>
        <v>0</v>
      </c>
      <c r="I14" s="32">
        <f t="shared" si="1"/>
        <v>-104406.62210338682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بهمن 1402'!A15</f>
        <v>12</v>
      </c>
      <c r="B15" s="49" t="str">
        <f>'شارژ بهمن 1402'!B15</f>
        <v>خانم فروغی</v>
      </c>
      <c r="C15" s="31">
        <f>'شارژ بهمن 1402'!C15</f>
        <v>1</v>
      </c>
      <c r="D15" s="32">
        <f>'شارژ بهمن 1402'!D15</f>
        <v>200000</v>
      </c>
      <c r="E15" s="32">
        <v>200000</v>
      </c>
      <c r="F15" s="32">
        <f t="shared" si="0"/>
        <v>0</v>
      </c>
      <c r="G15" s="33">
        <f>IF('شارژ بهمن 1402'!I15&gt;0,'شارژ بهمن 1402'!I15,0)</f>
        <v>0.37789661319220613</v>
      </c>
      <c r="H15" s="31">
        <f>IF('شارژ بهمن 1402'!I15&lt;0,-'شارژ بهمن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بهمن 1402'!A16</f>
        <v>13</v>
      </c>
      <c r="B16" s="49" t="str">
        <f>'شارژ بهمن 1402'!B16</f>
        <v>آقای صمیمی</v>
      </c>
      <c r="C16" s="31">
        <f>'شارژ بهمن 1402'!C16</f>
        <v>3</v>
      </c>
      <c r="D16" s="32">
        <f>'شارژ بهمن 1402'!D16</f>
        <v>200000</v>
      </c>
      <c r="E16" s="32"/>
      <c r="F16" s="32">
        <f t="shared" si="0"/>
        <v>0</v>
      </c>
      <c r="G16" s="33">
        <f>IF('شارژ بهمن 1402'!I16&gt;0,'شارژ بهمن 1402'!I16,0)</f>
        <v>0</v>
      </c>
      <c r="H16" s="31">
        <f>IF('شارژ بهمن 1402'!I16&lt;0,-'شارژ بهمن 1402'!I16,0)</f>
        <v>390174.86631016037</v>
      </c>
      <c r="I16" s="32">
        <f t="shared" si="1"/>
        <v>-190174.86631016037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بهمن 1402'!A17</f>
        <v>14</v>
      </c>
      <c r="B17" s="49" t="str">
        <f>'شارژ بهمن 1402'!B17</f>
        <v>خانم رهگذر</v>
      </c>
      <c r="C17" s="31">
        <f>'شارژ بهمن 1402'!C17</f>
        <v>1</v>
      </c>
      <c r="D17" s="32">
        <f>'شارژ بهمن 1402'!D17</f>
        <v>200000</v>
      </c>
      <c r="E17" s="32"/>
      <c r="F17" s="32">
        <f t="shared" si="0"/>
        <v>0</v>
      </c>
      <c r="G17" s="33">
        <f>IF('شارژ بهمن 1402'!I17&gt;0,'شارژ بهمن 1402'!I17,0)</f>
        <v>0.37789661317947321</v>
      </c>
      <c r="H17" s="31">
        <f>IF('شارژ بهمن 1402'!I17&lt;0,-'شارژ بهمن 1402'!I17,0)</f>
        <v>0</v>
      </c>
      <c r="I17" s="32">
        <f t="shared" si="1"/>
        <v>200000.37789661318</v>
      </c>
      <c r="J17" s="41">
        <f t="shared" si="2"/>
        <v>200000.37789661318</v>
      </c>
      <c r="K17" s="14"/>
      <c r="L17" s="23"/>
      <c r="M17" s="23"/>
    </row>
    <row r="18" spans="1:13" ht="27" customHeight="1" thickBot="1" x14ac:dyDescent="0.35">
      <c r="A18" s="54">
        <f>'شارژ بهمن 1402'!A18</f>
        <v>15</v>
      </c>
      <c r="B18" s="49" t="str">
        <f>'شارژ بهمن 1402'!B18</f>
        <v>خانم خورسند نژاد</v>
      </c>
      <c r="C18" s="31">
        <f>'شارژ بهمن 1402'!C18</f>
        <v>1</v>
      </c>
      <c r="D18" s="32">
        <f>'شارژ بهمن 1402'!D18</f>
        <v>200000</v>
      </c>
      <c r="E18" s="32">
        <v>200000</v>
      </c>
      <c r="F18" s="32">
        <f t="shared" si="0"/>
        <v>0</v>
      </c>
      <c r="G18" s="33">
        <f>IF('شارژ بهمن 1402'!I18&gt;0,'شارژ بهمن 1402'!I18,0)</f>
        <v>0.37789661319220613</v>
      </c>
      <c r="H18" s="31">
        <f>IF('شارژ بهمن 1402'!I18&lt;0,-'شارژ بهمن 1402'!I18,0)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بهمن 1402'!A19</f>
        <v>16</v>
      </c>
      <c r="B19" s="49" t="str">
        <f>'شارژ بهمن 1402'!B19</f>
        <v>خانم قلی پور</v>
      </c>
      <c r="C19" s="31">
        <f>'شارژ بهمن 1402'!C19</f>
        <v>1</v>
      </c>
      <c r="D19" s="32">
        <f>'شارژ بهمن 1402'!D19</f>
        <v>200000</v>
      </c>
      <c r="E19" s="32"/>
      <c r="F19" s="32">
        <f t="shared" si="0"/>
        <v>0</v>
      </c>
      <c r="G19" s="33">
        <f>IF('شارژ بهمن 1402'!I19&gt;0,'شارژ بهمن 1402'!I19,0)</f>
        <v>0.37789661317947321</v>
      </c>
      <c r="H19" s="31">
        <f>IF('شارژ بهمن 1402'!I19&lt;0,-'شارژ بهمن 1402'!I19,0)</f>
        <v>0</v>
      </c>
      <c r="I19" s="32">
        <f t="shared" si="1"/>
        <v>200000.37789661318</v>
      </c>
      <c r="J19" s="41">
        <f t="shared" si="2"/>
        <v>200000.37789661318</v>
      </c>
      <c r="K19" s="14"/>
      <c r="L19" s="23"/>
      <c r="M19" s="23"/>
    </row>
    <row r="20" spans="1:13" ht="27" customHeight="1" thickBot="1" x14ac:dyDescent="0.35">
      <c r="A20" s="54">
        <f>'شارژ بهمن 1402'!A20</f>
        <v>17</v>
      </c>
      <c r="B20" s="49" t="str">
        <f>'شارژ بهمن 1402'!B20</f>
        <v>خانم نشاط</v>
      </c>
      <c r="C20" s="31">
        <f>'شارژ بهمن 1402'!C20</f>
        <v>2</v>
      </c>
      <c r="D20" s="32">
        <f>'شارژ بهمن 1402'!D20</f>
        <v>200000</v>
      </c>
      <c r="E20" s="32">
        <v>440000</v>
      </c>
      <c r="F20" s="32">
        <f t="shared" si="0"/>
        <v>0</v>
      </c>
      <c r="G20" s="33">
        <f>IF('شارژ بهمن 1402'!I20&gt;0,'شارژ بهمن 1402'!I20,0)</f>
        <v>220605.75579322639</v>
      </c>
      <c r="H20" s="31">
        <f>IF('شارژ بهمن 1402'!I20&lt;0,-'شارژ بهمن 1402'!I20,0)</f>
        <v>0</v>
      </c>
      <c r="I20" s="32">
        <f t="shared" si="1"/>
        <v>-19394.244206773612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بهمن 1402'!A21</f>
        <v>18</v>
      </c>
      <c r="B21" s="53" t="str">
        <f>'شارژ بهمن 1402'!B21</f>
        <v>آقای اکرامی</v>
      </c>
      <c r="C21" s="57">
        <f>'شارژ بهمن 1402'!C21</f>
        <v>3</v>
      </c>
      <c r="D21" s="58">
        <f>'شارژ بهمن 1402'!D21</f>
        <v>0</v>
      </c>
      <c r="E21" s="58"/>
      <c r="F21" s="58">
        <f t="shared" si="0"/>
        <v>0</v>
      </c>
      <c r="G21" s="33">
        <f>IF('شارژ بهمن 1402'!I21&gt;0,'شارژ بهمن 1402'!I21,0)</f>
        <v>31781.133689839575</v>
      </c>
      <c r="H21" s="31">
        <f>IF('شارژ بهمن 1402'!I21&lt;0,-'شارژ بهمن 1402'!I21,0)</f>
        <v>0</v>
      </c>
      <c r="I21" s="58">
        <f t="shared" si="1"/>
        <v>31781.133689839575</v>
      </c>
      <c r="J21" s="59">
        <f t="shared" si="2"/>
        <v>31781.133689839575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32</v>
      </c>
      <c r="D22" s="61">
        <f>SUM(D4:D21)</f>
        <v>3000000</v>
      </c>
      <c r="E22" s="29">
        <f>SUM(E4:E21)</f>
        <v>2695000</v>
      </c>
      <c r="F22" s="62">
        <f>SUM(F4:F21)</f>
        <v>0</v>
      </c>
      <c r="G22" s="30"/>
      <c r="H22" s="29">
        <f>SUM(H4:H21)</f>
        <v>737800.93582887691</v>
      </c>
      <c r="I22" s="29">
        <f>SUM(I4:I21)</f>
        <v>334338.00000000006</v>
      </c>
      <c r="J22" s="29">
        <f>SUM(J4:J21)</f>
        <v>874158.6684491979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9" priority="1" operator="lessThan">
      <formula>0</formula>
    </cfRule>
    <cfRule type="cellIs" dxfId="4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بهمن 1402'!A3</f>
        <v>1</v>
      </c>
      <c r="B3" s="16" t="str">
        <f>'پرینت بهمن 1402'!B3</f>
        <v>واحد یک</v>
      </c>
      <c r="C3" s="8">
        <f>'شارژ اسفند 1402'!J4</f>
        <v>21187.755793226384</v>
      </c>
    </row>
    <row r="4" spans="1:4" ht="30" customHeight="1" thickBot="1" x14ac:dyDescent="0.35">
      <c r="A4" s="17">
        <f>'پرینت بهمن 1402'!A4</f>
        <v>2</v>
      </c>
      <c r="B4" s="16" t="str">
        <f>'پرینت بهمن 1402'!B4</f>
        <v>واحد دو</v>
      </c>
      <c r="C4" s="8">
        <f>'شارژ اسفند 1402'!J5</f>
        <v>0</v>
      </c>
    </row>
    <row r="5" spans="1:4" ht="30" customHeight="1" thickBot="1" x14ac:dyDescent="0.35">
      <c r="A5" s="17">
        <f>'پرینت بهمن 1402'!A5</f>
        <v>3</v>
      </c>
      <c r="B5" s="16" t="str">
        <f>'پرینت بهمن 1402'!B5</f>
        <v>واحد سه</v>
      </c>
      <c r="C5" s="8">
        <f>'شارژ اسفند 1402'!J6</f>
        <v>421187.75579322636</v>
      </c>
    </row>
    <row r="6" spans="1:4" ht="30" customHeight="1" thickBot="1" x14ac:dyDescent="0.35">
      <c r="A6" s="17">
        <f>'پرینت بهمن 1402'!A6</f>
        <v>4</v>
      </c>
      <c r="B6" s="16" t="str">
        <f>'پرینت بهمن 1402'!B6</f>
        <v>واحد چهار</v>
      </c>
      <c r="C6" s="8">
        <f>'شارژ اسفند 1402'!J7</f>
        <v>0</v>
      </c>
    </row>
    <row r="7" spans="1:4" ht="30" customHeight="1" thickBot="1" x14ac:dyDescent="0.35">
      <c r="A7" s="17">
        <f>'پرینت بهمن 1402'!A7</f>
        <v>5</v>
      </c>
      <c r="B7" s="16" t="str">
        <f>'پرینت بهمن 1402'!B7</f>
        <v>واحد پنج</v>
      </c>
      <c r="C7" s="8">
        <f>'شارژ اسفند 1402'!J8</f>
        <v>0</v>
      </c>
    </row>
    <row r="8" spans="1:4" ht="30" customHeight="1" thickBot="1" x14ac:dyDescent="0.35">
      <c r="A8" s="17">
        <f>'پرینت بهمن 1402'!A8</f>
        <v>6</v>
      </c>
      <c r="B8" s="16" t="str">
        <f>'پرینت بهمن 1402'!B8</f>
        <v>واحد شش</v>
      </c>
      <c r="C8" s="8">
        <f>'شارژ اسفند 1402'!J9</f>
        <v>0.13368983957479941</v>
      </c>
    </row>
    <row r="9" spans="1:4" ht="30" customHeight="1" thickBot="1" x14ac:dyDescent="0.35">
      <c r="A9" s="17">
        <f>'پرینت بهمن 1402'!A9</f>
        <v>7</v>
      </c>
      <c r="B9" s="16" t="str">
        <f>'پرینت بهمن 1402'!B9</f>
        <v>واحد هفت</v>
      </c>
      <c r="C9" s="8">
        <f>'شارژ اسفند 1402'!J10</f>
        <v>0</v>
      </c>
    </row>
    <row r="10" spans="1:4" ht="30" customHeight="1" thickBot="1" x14ac:dyDescent="0.35">
      <c r="A10" s="17">
        <f>'پرینت بهمن 1402'!A10</f>
        <v>8</v>
      </c>
      <c r="B10" s="16" t="str">
        <f>'پرینت بهمن 1402'!B10</f>
        <v>واحد هشت</v>
      </c>
      <c r="C10" s="8">
        <f>'شارژ اسفند 1402'!J11</f>
        <v>0</v>
      </c>
    </row>
    <row r="11" spans="1:4" ht="30" customHeight="1" thickBot="1" x14ac:dyDescent="0.35">
      <c r="A11" s="17">
        <f>'پرینت بهمن 1402'!A11</f>
        <v>9</v>
      </c>
      <c r="B11" s="16" t="str">
        <f>'پرینت بهمن 1402'!B11</f>
        <v>واحد نه</v>
      </c>
      <c r="C11" s="8">
        <f>'شارژ اسفند 1402'!J12</f>
        <v>0</v>
      </c>
    </row>
    <row r="12" spans="1:4" ht="30" customHeight="1" thickBot="1" x14ac:dyDescent="0.35">
      <c r="A12" s="17">
        <f>'پرینت بهمن 1402'!A12</f>
        <v>10</v>
      </c>
      <c r="B12" s="16" t="str">
        <f>'پرینت بهمن 1402'!B12</f>
        <v>واحد ده</v>
      </c>
      <c r="C12" s="8">
        <f>'شارژ اسفند 1402'!J13</f>
        <v>0.37789661317947321</v>
      </c>
    </row>
    <row r="13" spans="1:4" ht="30" customHeight="1" thickBot="1" x14ac:dyDescent="0.35">
      <c r="A13" s="17">
        <f>'پرینت بهمن 1402'!A13</f>
        <v>11</v>
      </c>
      <c r="B13" s="16" t="str">
        <f>'پرینت بهمن 1402'!B13</f>
        <v>واحد یازده</v>
      </c>
      <c r="C13" s="8">
        <f>'شارژ اسفند 1402'!J14</f>
        <v>0</v>
      </c>
    </row>
    <row r="14" spans="1:4" ht="30" customHeight="1" thickBot="1" x14ac:dyDescent="0.35">
      <c r="A14" s="17">
        <f>'پرینت بهمن 1402'!A14</f>
        <v>12</v>
      </c>
      <c r="B14" s="16" t="str">
        <f>'پرینت بهمن 1402'!B14</f>
        <v>واحد دوازده</v>
      </c>
      <c r="C14" s="8">
        <f>'شارژ اسفند 1402'!J15</f>
        <v>0.37789661319220613</v>
      </c>
    </row>
    <row r="15" spans="1:4" ht="30" customHeight="1" thickBot="1" x14ac:dyDescent="0.35">
      <c r="A15" s="17">
        <f>'پرینت بهمن 1402'!A15</f>
        <v>13</v>
      </c>
      <c r="B15" s="16" t="str">
        <f>'پرینت بهمن 1402'!B15</f>
        <v>واحد سیزده</v>
      </c>
      <c r="C15" s="8">
        <f>'شارژ اسفند 1402'!J16</f>
        <v>0</v>
      </c>
    </row>
    <row r="16" spans="1:4" ht="30" customHeight="1" thickBot="1" x14ac:dyDescent="0.35">
      <c r="A16" s="17">
        <f>'پرینت بهمن 1402'!A16</f>
        <v>14</v>
      </c>
      <c r="B16" s="16" t="str">
        <f>'پرینت بهمن 1402'!B16</f>
        <v>واحد چهارده</v>
      </c>
      <c r="C16" s="8">
        <f>'شارژ اسفند 1402'!J17</f>
        <v>200000.37789661318</v>
      </c>
    </row>
    <row r="17" spans="1:3" ht="30" customHeight="1" thickBot="1" x14ac:dyDescent="0.35">
      <c r="A17" s="17">
        <f>'پرینت بهمن 1402'!A17</f>
        <v>15</v>
      </c>
      <c r="B17" s="16" t="str">
        <f>'پرینت بهمن 1402'!B17</f>
        <v>واحد پانزده</v>
      </c>
      <c r="C17" s="8">
        <f>'شارژ اسفند 1402'!J18</f>
        <v>0.37789661319220613</v>
      </c>
    </row>
    <row r="18" spans="1:3" ht="30" customHeight="1" thickBot="1" x14ac:dyDescent="0.35">
      <c r="A18" s="17">
        <f>'پرینت بهمن 1402'!A18</f>
        <v>16</v>
      </c>
      <c r="B18" s="16" t="str">
        <f>'پرینت بهمن 1402'!B18</f>
        <v>واحد شانزده</v>
      </c>
      <c r="C18" s="8">
        <f>'شارژ اسفند 1402'!J19</f>
        <v>200000.37789661318</v>
      </c>
    </row>
    <row r="19" spans="1:3" ht="30" customHeight="1" thickBot="1" x14ac:dyDescent="0.35">
      <c r="A19" s="17">
        <f>'پرینت بهمن 1402'!A19</f>
        <v>17</v>
      </c>
      <c r="B19" s="16" t="str">
        <f>'پرینت بهمن 1402'!B19</f>
        <v>واحد هفده</v>
      </c>
      <c r="C19" s="8">
        <f>'شارژ اسفند 1402'!J20</f>
        <v>0</v>
      </c>
    </row>
    <row r="20" spans="1:3" ht="30" customHeight="1" thickBot="1" x14ac:dyDescent="0.35">
      <c r="A20" s="19">
        <f>'پرینت بهمن 1402'!A20</f>
        <v>18</v>
      </c>
      <c r="B20" s="52" t="str">
        <f>'پرینت بهمن 1402'!B20</f>
        <v>واحد هجده</v>
      </c>
      <c r="C20" s="11">
        <f>'شارژ اسفند 1402'!J21</f>
        <v>31781.133689839575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0" sqref="D20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54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12000</v>
      </c>
      <c r="L3" s="48">
        <f>C22</f>
        <v>32</v>
      </c>
      <c r="M3" s="46">
        <v>384000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اسفند 1402'!B4</f>
        <v>آقای محمدی</v>
      </c>
      <c r="C4" s="31">
        <f>'شارژ اسفند 1402'!C4</f>
        <v>2</v>
      </c>
      <c r="D4" s="32">
        <f>'شارژ اسفند 1402'!D4</f>
        <v>0</v>
      </c>
      <c r="E4" s="32">
        <v>100000</v>
      </c>
      <c r="F4" s="32">
        <f t="shared" ref="F4:F21" si="0">$K$3*C4</f>
        <v>24000</v>
      </c>
      <c r="G4" s="33">
        <f>IF('شارژ اسفند 1402'!I4&gt;0,'شارژ اسفند 1402'!I4,0)</f>
        <v>21187.755793226384</v>
      </c>
      <c r="H4" s="31">
        <f>IF('شارژ اسفند 1402'!I4&lt;0,-'شارژ اسفند 1402'!I4,0)</f>
        <v>0</v>
      </c>
      <c r="I4" s="32">
        <f>D4-E4+F4+G4-H4</f>
        <v>-54812.244206773612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اسفند 1402'!B5</f>
        <v>آقای منتصری</v>
      </c>
      <c r="C5" s="31">
        <f>'شارژ اسفند 1402'!C5</f>
        <v>2</v>
      </c>
      <c r="D5" s="32">
        <f>'شارژ اسفند 1402'!D5</f>
        <v>200000</v>
      </c>
      <c r="E5" s="32">
        <v>224000</v>
      </c>
      <c r="F5" s="32">
        <f t="shared" si="0"/>
        <v>24000</v>
      </c>
      <c r="G5" s="33">
        <f>IF('شارژ اسفند 1402'!I5&gt;0,'شارژ اسفند 1402'!I5,0)</f>
        <v>0</v>
      </c>
      <c r="H5" s="31">
        <f>IF('شارژ اسفند 1402'!I5&lt;0,-'شارژ اسفند 1402'!I5,0)</f>
        <v>0.24420677361194976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اسفند 1402'!B6</f>
        <v>آقای كامروافر</v>
      </c>
      <c r="C6" s="31">
        <f>'شارژ اسفند 1402'!C6</f>
        <v>1</v>
      </c>
      <c r="D6" s="32">
        <f>'شارژ اسفند 1402'!D6</f>
        <v>200000</v>
      </c>
      <c r="E6" s="32">
        <v>1000000</v>
      </c>
      <c r="F6" s="32">
        <f t="shared" si="0"/>
        <v>12000</v>
      </c>
      <c r="G6" s="33">
        <f>IF('شارژ اسفند 1402'!I6&gt;0,'شارژ اسفند 1402'!I6,0)</f>
        <v>421187.75579322636</v>
      </c>
      <c r="H6" s="31">
        <f>IF('شارژ اسفند 1402'!I6&lt;0,-'شارژ اسفند 1402'!I6,0)</f>
        <v>0</v>
      </c>
      <c r="I6" s="32">
        <f t="shared" si="1"/>
        <v>-366812.24420677364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اسفند 1402'!B7</f>
        <v>آقای ولی زاده</v>
      </c>
      <c r="C7" s="31">
        <f>'شارژ اسفند 1402'!C7</f>
        <v>3</v>
      </c>
      <c r="D7" s="32">
        <f>'شارژ اسفند 1402'!D7</f>
        <v>200000</v>
      </c>
      <c r="E7" s="32"/>
      <c r="F7" s="32">
        <f t="shared" si="0"/>
        <v>36000</v>
      </c>
      <c r="G7" s="33">
        <f>IF('شارژ اسفند 1402'!I7&gt;0,'شارژ اسفند 1402'!I7,0)</f>
        <v>0</v>
      </c>
      <c r="H7" s="31">
        <f>IF('شارژ اسفند 1402'!I7&lt;0,-'شارژ اسفند 1402'!I7,0)</f>
        <v>138218.8663101604</v>
      </c>
      <c r="I7" s="32">
        <f t="shared" si="1"/>
        <v>97781.133689839597</v>
      </c>
      <c r="J7" s="41">
        <f t="shared" si="2"/>
        <v>97781.133689839597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اسفند 1402'!B8</f>
        <v>آقای صبری</v>
      </c>
      <c r="C8" s="31">
        <f>'شارژ اسفند 1402'!C8</f>
        <v>4</v>
      </c>
      <c r="D8" s="32">
        <f>'شارژ اسفند 1402'!D8</f>
        <v>200000</v>
      </c>
      <c r="E8" s="32"/>
      <c r="F8" s="32">
        <f t="shared" si="0"/>
        <v>48000</v>
      </c>
      <c r="G8" s="33">
        <f>IF('شارژ اسفند 1402'!I8&gt;0,'شارژ اسفند 1402'!I8,0)</f>
        <v>0</v>
      </c>
      <c r="H8" s="31">
        <f>IF('شارژ اسفند 1402'!I8&lt;0,-'شارژ اسفند 1402'!I8,0)</f>
        <v>47625.488413547282</v>
      </c>
      <c r="I8" s="32">
        <f t="shared" si="1"/>
        <v>200374.51158645272</v>
      </c>
      <c r="J8" s="41">
        <f t="shared" si="2"/>
        <v>200374.51158645272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اسفند 1402'!B9</f>
        <v>آقای علی محمدی</v>
      </c>
      <c r="C9" s="31">
        <f>'شارژ اسفند 1402'!C9</f>
        <v>3</v>
      </c>
      <c r="D9" s="32">
        <f>'شارژ اسفند 1402'!D9</f>
        <v>200000</v>
      </c>
      <c r="E9" s="32"/>
      <c r="F9" s="32">
        <f t="shared" si="0"/>
        <v>36000</v>
      </c>
      <c r="G9" s="33">
        <f>IF('شارژ اسفند 1402'!I9&gt;0,'شارژ اسفند 1402'!I9,0)</f>
        <v>0.13368983957479941</v>
      </c>
      <c r="H9" s="31">
        <f>IF('شارژ اسفند 1402'!I9&lt;0,-'شارژ اسفند 1402'!I9,0)</f>
        <v>0</v>
      </c>
      <c r="I9" s="32">
        <f t="shared" si="1"/>
        <v>236000.13368983957</v>
      </c>
      <c r="J9" s="41">
        <f t="shared" si="2"/>
        <v>236000.13368983957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اسفند 1402'!B10</f>
        <v>آقای حیدری</v>
      </c>
      <c r="C10" s="31">
        <f>'شارژ اسفند 1402'!C10</f>
        <v>2</v>
      </c>
      <c r="D10" s="32">
        <f>'شارژ اسفند 1402'!D10</f>
        <v>200000</v>
      </c>
      <c r="E10" s="32">
        <v>224000</v>
      </c>
      <c r="F10" s="32">
        <f t="shared" si="0"/>
        <v>24000</v>
      </c>
      <c r="G10" s="33">
        <f>IF('شارژ اسفند 1402'!I10&gt;0,'شارژ اسفند 1402'!I10,0)</f>
        <v>0</v>
      </c>
      <c r="H10" s="31">
        <f>IF('شارژ اسفند 1402'!I10&lt;0,-'شارژ اسفند 1402'!I10,0)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اسفند 1402'!B11</f>
        <v>آقای ندیمی</v>
      </c>
      <c r="C11" s="31">
        <f>'شارژ اسفند 1402'!C11</f>
        <v>1</v>
      </c>
      <c r="D11" s="32">
        <f>'شارژ اسفند 1402'!D11</f>
        <v>200000</v>
      </c>
      <c r="E11" s="32">
        <v>160000</v>
      </c>
      <c r="F11" s="32">
        <f t="shared" si="0"/>
        <v>12000</v>
      </c>
      <c r="G11" s="33">
        <f>IF('شارژ اسفند 1402'!I11&gt;0,'شارژ اسفند 1402'!I11,0)</f>
        <v>0</v>
      </c>
      <c r="H11" s="31">
        <f>IF('شارژ اسفند 1402'!I11&lt;0,-'شارژ اسفند 1402'!I11,0)</f>
        <v>40000.092691622092</v>
      </c>
      <c r="I11" s="32">
        <f t="shared" si="1"/>
        <v>11999.907308377908</v>
      </c>
      <c r="J11" s="41">
        <f t="shared" si="2"/>
        <v>11999.907308377908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اسفند 1402'!B12</f>
        <v>آقای لگا</v>
      </c>
      <c r="C12" s="31">
        <f>'شارژ اسفند 1402'!C12</f>
        <v>0</v>
      </c>
      <c r="D12" s="32">
        <f>'شارژ اسفند 1402'!D12</f>
        <v>100000</v>
      </c>
      <c r="E12" s="32"/>
      <c r="F12" s="32">
        <f t="shared" si="0"/>
        <v>0</v>
      </c>
      <c r="G12" s="33">
        <f>IF('شارژ اسفند 1402'!I12&gt;0,'شارژ اسفند 1402'!I12,0)</f>
        <v>0</v>
      </c>
      <c r="H12" s="31">
        <f>IF('شارژ اسفند 1402'!I12&lt;0,-'شارژ اسفند 1402'!I12,0)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اسفند 1402'!B13</f>
        <v>خانم موسوی</v>
      </c>
      <c r="C13" s="31">
        <f>'شارژ اسفند 1402'!C13</f>
        <v>1</v>
      </c>
      <c r="D13" s="32">
        <f>'شارژ اسفند 1402'!D13</f>
        <v>200000</v>
      </c>
      <c r="E13" s="32"/>
      <c r="F13" s="32">
        <f t="shared" si="0"/>
        <v>12000</v>
      </c>
      <c r="G13" s="33">
        <f>IF('شارژ اسفند 1402'!I13&gt;0,'شارژ اسفند 1402'!I13,0)</f>
        <v>0.37789661317947321</v>
      </c>
      <c r="H13" s="31">
        <f>IF('شارژ اسفند 1402'!I13&lt;0,-'شارژ اسفند 1402'!I13,0)</f>
        <v>0</v>
      </c>
      <c r="I13" s="32">
        <f t="shared" si="1"/>
        <v>212000.37789661318</v>
      </c>
      <c r="J13" s="41">
        <f t="shared" si="2"/>
        <v>212000.37789661318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اسفند 1402'!B14</f>
        <v>خانم داوودی</v>
      </c>
      <c r="C14" s="31">
        <f>'شارژ اسفند 1402'!C14</f>
        <v>1</v>
      </c>
      <c r="D14" s="32">
        <f>'شارژ اسفند 1402'!D14</f>
        <v>100000</v>
      </c>
      <c r="E14" s="32"/>
      <c r="F14" s="32">
        <f t="shared" si="0"/>
        <v>12000</v>
      </c>
      <c r="G14" s="33">
        <f>IF('شارژ اسفند 1402'!I14&gt;0,'شارژ اسفند 1402'!I14,0)</f>
        <v>0</v>
      </c>
      <c r="H14" s="31">
        <f>IF('شارژ اسفند 1402'!I14&lt;0,-'شارژ اسفند 1402'!I14,0)</f>
        <v>104406.62210338682</v>
      </c>
      <c r="I14" s="32">
        <f t="shared" si="1"/>
        <v>7593.3778966131795</v>
      </c>
      <c r="J14" s="41">
        <f t="shared" si="2"/>
        <v>7593.3778966131795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اسفند 1402'!B15</f>
        <v>خانم فروغی</v>
      </c>
      <c r="C15" s="31">
        <f>'شارژ اسفند 1402'!C15</f>
        <v>1</v>
      </c>
      <c r="D15" s="32">
        <f>'شارژ اسفند 1402'!D15</f>
        <v>200000</v>
      </c>
      <c r="E15" s="32">
        <v>212000</v>
      </c>
      <c r="F15" s="32">
        <f t="shared" si="0"/>
        <v>12000</v>
      </c>
      <c r="G15" s="33">
        <f>IF('شارژ اسفند 1402'!I15&gt;0,'شارژ اسفند 1402'!I15,0)</f>
        <v>0.37789661319220613</v>
      </c>
      <c r="H15" s="31">
        <f>IF('شارژ اسفند 1402'!I15&lt;0,-'شارژ اسفند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اسفند 1402'!B16</f>
        <v>آقای صمیمی</v>
      </c>
      <c r="C16" s="31">
        <f>'شارژ اسفند 1402'!C16</f>
        <v>3</v>
      </c>
      <c r="D16" s="32">
        <f>'شارژ اسفند 1402'!D16</f>
        <v>200000</v>
      </c>
      <c r="E16" s="32"/>
      <c r="F16" s="32">
        <f t="shared" si="0"/>
        <v>36000</v>
      </c>
      <c r="G16" s="33">
        <f>IF('شارژ اسفند 1402'!I16&gt;0,'شارژ اسفند 1402'!I16,0)</f>
        <v>0</v>
      </c>
      <c r="H16" s="31">
        <f>IF('شارژ اسفند 1402'!I16&lt;0,-'شارژ اسفند 1402'!I16,0)</f>
        <v>190174.86631016037</v>
      </c>
      <c r="I16" s="32">
        <f t="shared" si="1"/>
        <v>45825.133689839626</v>
      </c>
      <c r="J16" s="41">
        <f t="shared" si="2"/>
        <v>45825.133689839626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اسفند 1402'!B17</f>
        <v>خانم رهگذر</v>
      </c>
      <c r="C17" s="31">
        <f>'شارژ اسفند 1402'!C17</f>
        <v>1</v>
      </c>
      <c r="D17" s="32">
        <f>'شارژ اسفند 1402'!D17</f>
        <v>200000</v>
      </c>
      <c r="E17" s="32">
        <v>412000</v>
      </c>
      <c r="F17" s="32">
        <f t="shared" si="0"/>
        <v>12000</v>
      </c>
      <c r="G17" s="33">
        <f>IF('شارژ اسفند 1402'!I17&gt;0,'شارژ اسفند 1402'!I17,0)</f>
        <v>200000.37789661318</v>
      </c>
      <c r="H17" s="31">
        <f>IF('شارژ اسفند 1402'!I17&lt;0,-'شارژ اسفند 1402'!I17,0)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اسفند 1402'!B18</f>
        <v>خانم خورسند نژاد</v>
      </c>
      <c r="C18" s="31">
        <f>'شارژ اسفند 1402'!C18</f>
        <v>1</v>
      </c>
      <c r="D18" s="32">
        <f>'شارژ اسفند 1402'!D18</f>
        <v>200000</v>
      </c>
      <c r="E18" s="32">
        <v>215000</v>
      </c>
      <c r="F18" s="32">
        <f t="shared" si="0"/>
        <v>12000</v>
      </c>
      <c r="G18" s="33">
        <f>IF('شارژ اسفند 1402'!I18&gt;0,'شارژ اسفند 1402'!I18,0)</f>
        <v>0.37789661319220613</v>
      </c>
      <c r="H18" s="31">
        <f>IF('شارژ اسفند 1402'!I18&lt;0,-'شارژ اسفند 1402'!I18,0)</f>
        <v>0</v>
      </c>
      <c r="I18" s="32">
        <f t="shared" si="1"/>
        <v>-2999.6221033868078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اسفند 1402'!B19</f>
        <v>خانم قلی پور</v>
      </c>
      <c r="C19" s="31">
        <f>'شارژ اسفند 1402'!C19</f>
        <v>1</v>
      </c>
      <c r="D19" s="32">
        <f>'شارژ اسفند 1402'!D19</f>
        <v>200000</v>
      </c>
      <c r="E19" s="32">
        <v>412000</v>
      </c>
      <c r="F19" s="32">
        <f t="shared" si="0"/>
        <v>12000</v>
      </c>
      <c r="G19" s="33">
        <f>IF('شارژ اسفند 1402'!I19&gt;0,'شارژ اسفند 1402'!I19,0)</f>
        <v>200000.37789661318</v>
      </c>
      <c r="H19" s="31">
        <f>IF('شارژ اسفند 1402'!I19&lt;0,-'شارژ اسفند 1402'!I19,0)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اسفند 1402'!B20</f>
        <v>خانم نشاط</v>
      </c>
      <c r="C20" s="31">
        <f>'شارژ اسفند 1402'!C20</f>
        <v>2</v>
      </c>
      <c r="D20" s="32">
        <f>'شارژ اسفند 1402'!D20</f>
        <v>200000</v>
      </c>
      <c r="E20" s="32"/>
      <c r="F20" s="32">
        <f t="shared" si="0"/>
        <v>24000</v>
      </c>
      <c r="G20" s="33">
        <f>IF('شارژ اسفند 1402'!I20&gt;0,'شارژ اسفند 1402'!I20,0)</f>
        <v>0</v>
      </c>
      <c r="H20" s="31">
        <f>IF('شارژ اسفند 1402'!I20&lt;0,-'شارژ اسفند 1402'!I20,0)</f>
        <v>19394.244206773612</v>
      </c>
      <c r="I20" s="32">
        <f t="shared" si="1"/>
        <v>204605.75579322639</v>
      </c>
      <c r="J20" s="41">
        <f t="shared" si="2"/>
        <v>204605.75579322639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53" t="str">
        <f>'شارژ اسفند 1402'!B21</f>
        <v>آقای اکرامی</v>
      </c>
      <c r="C21" s="57">
        <f>'شارژ اسفند 1402'!C21</f>
        <v>3</v>
      </c>
      <c r="D21" s="58">
        <f>'شارژ اسفند 1402'!D21</f>
        <v>0</v>
      </c>
      <c r="E21" s="58">
        <v>100000</v>
      </c>
      <c r="F21" s="58">
        <f t="shared" si="0"/>
        <v>36000</v>
      </c>
      <c r="G21" s="33">
        <f>IF('شارژ اسفند 1402'!I21&gt;0,'شارژ اسفند 1402'!I21,0)</f>
        <v>31781.133689839575</v>
      </c>
      <c r="H21" s="31">
        <f>IF('شارژ اسفند 1402'!I21&lt;0,-'شارژ اسفند 1402'!I21,0)</f>
        <v>0</v>
      </c>
      <c r="I21" s="58">
        <f t="shared" si="1"/>
        <v>-32218.866310160425</v>
      </c>
      <c r="J21" s="59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32</v>
      </c>
      <c r="D22" s="61">
        <f>SUM(D4:D21)</f>
        <v>3000000</v>
      </c>
      <c r="E22" s="29">
        <f>SUM(E4:E21)</f>
        <v>3059000</v>
      </c>
      <c r="F22" s="62">
        <f>SUM(F4:F21)</f>
        <v>384000</v>
      </c>
      <c r="G22" s="30"/>
      <c r="H22" s="29">
        <f>SUM(H4:H21)</f>
        <v>539820.66844919778</v>
      </c>
      <c r="I22" s="29">
        <f>SUM(I4:I21)</f>
        <v>659338.00000000023</v>
      </c>
      <c r="J22" s="29">
        <f>SUM(J4:J21)</f>
        <v>1116181.4652406417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54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8">
        <f>'شارژ فروردین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فروردین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فروردین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فروردین 1403'!J7</f>
        <v>97781.133689839597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فروردین 1403'!J8</f>
        <v>200374.51158645272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فروردین 1403'!J9</f>
        <v>236000.13368983957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فروردین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فروردین 1403'!J11</f>
        <v>11999.907308377908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فروردین 1403'!J12</f>
        <v>100000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فروردین 1403'!J13</f>
        <v>212000.37789661318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فروردین 1403'!J14</f>
        <v>7593.3778966131795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فروردین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فروردین 1403'!J16</f>
        <v>45825.133689839626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فروردین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فروردین 1403'!J18</f>
        <v>0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فروردین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فروردین 1403'!J20</f>
        <v>204605.75579322639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8">
        <f>'شارژ فروردین 1403'!J21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3" sqref="I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59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فروردین 1403'!B4</f>
        <v>آقای محمدی</v>
      </c>
      <c r="C4" s="31">
        <f>'شارژ فروردین 1403'!C4</f>
        <v>2</v>
      </c>
      <c r="D4" s="32">
        <f>'شارژ فروردین 1403'!D4</f>
        <v>0</v>
      </c>
      <c r="E4" s="32"/>
      <c r="F4" s="32">
        <f t="shared" ref="F4:F21" si="0">$K$3*C4</f>
        <v>0</v>
      </c>
      <c r="G4" s="33">
        <f>IF('شارژ فروردین 1403'!I4&gt;0,'شارژ فروردین 1403'!I4,0)</f>
        <v>0</v>
      </c>
      <c r="H4" s="31">
        <f>IF('شارژ فروردین 1403'!I4&lt;0,-'شارژ فروردین 1403'!I4,0)</f>
        <v>54812.244206773612</v>
      </c>
      <c r="I4" s="32">
        <f>D4-E4+F4+G4-H4</f>
        <v>-54812.244206773612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فروردین 1403'!B5</f>
        <v>آقای منتصری</v>
      </c>
      <c r="C5" s="31">
        <f>'شارژ فروردین 1403'!C5</f>
        <v>2</v>
      </c>
      <c r="D5" s="32">
        <f>'شارژ فروردین 1403'!D5</f>
        <v>200000</v>
      </c>
      <c r="E5" s="32"/>
      <c r="F5" s="32">
        <f t="shared" si="0"/>
        <v>0</v>
      </c>
      <c r="G5" s="33">
        <f>IF('شارژ فروردین 1403'!I5&gt;0,'شارژ فروردین 1403'!I5,0)</f>
        <v>0</v>
      </c>
      <c r="H5" s="31">
        <f>IF('شارژ فروردین 1403'!I5&lt;0,-'شارژ فروردین 1403'!I5,0)</f>
        <v>0.24420677361194976</v>
      </c>
      <c r="I5" s="32">
        <f t="shared" ref="I5:I21" si="1">D5-E5+F5+G5-H5</f>
        <v>199999.75579322639</v>
      </c>
      <c r="J5" s="41">
        <f t="shared" ref="J5:J21" si="2">IF(I5&gt;0,I5,0)</f>
        <v>199999.75579322639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فروردین 1403'!B6</f>
        <v>آقای كامروافر</v>
      </c>
      <c r="C6" s="31">
        <v>2</v>
      </c>
      <c r="D6" s="32">
        <f>'شارژ فروردین 1403'!D6</f>
        <v>200000</v>
      </c>
      <c r="E6" s="32"/>
      <c r="F6" s="32">
        <f t="shared" si="0"/>
        <v>0</v>
      </c>
      <c r="G6" s="33">
        <f>IF('شارژ فروردین 1403'!I6&gt;0,'شارژ فروردین 1403'!I6,0)</f>
        <v>0</v>
      </c>
      <c r="H6" s="31">
        <f>IF('شارژ فروردین 1403'!I6&lt;0,-'شارژ فروردین 1403'!I6,0)</f>
        <v>366812.24420677364</v>
      </c>
      <c r="I6" s="32">
        <f t="shared" si="1"/>
        <v>-166812.24420677364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فروردین 1403'!B7</f>
        <v>آقای ولی زاده</v>
      </c>
      <c r="C7" s="31">
        <f>'شارژ فروردین 1403'!C7</f>
        <v>3</v>
      </c>
      <c r="D7" s="32">
        <f>'شارژ فروردین 1403'!D7</f>
        <v>200000</v>
      </c>
      <c r="E7" s="32">
        <v>500000</v>
      </c>
      <c r="F7" s="32">
        <f t="shared" si="0"/>
        <v>0</v>
      </c>
      <c r="G7" s="33">
        <f>IF('شارژ فروردین 1403'!I7&gt;0,'شارژ فروردین 1403'!I7,0)</f>
        <v>97781.133689839597</v>
      </c>
      <c r="H7" s="31">
        <f>IF('شارژ فروردین 1403'!I7&lt;0,-'شارژ فروردین 1403'!I7,0)</f>
        <v>0</v>
      </c>
      <c r="I7" s="32">
        <f t="shared" si="1"/>
        <v>-202218.8663101604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فروردین 1403'!B8</f>
        <v>آقای صبری</v>
      </c>
      <c r="C8" s="31">
        <f>'شارژ فروردین 1403'!C8</f>
        <v>4</v>
      </c>
      <c r="D8" s="32">
        <f>'شارژ فروردین 1403'!D8</f>
        <v>200000</v>
      </c>
      <c r="E8" s="32"/>
      <c r="F8" s="32">
        <f t="shared" si="0"/>
        <v>0</v>
      </c>
      <c r="G8" s="33">
        <f>IF('شارژ فروردین 1403'!I8&gt;0,'شارژ فروردین 1403'!I8,0)</f>
        <v>200374.51158645272</v>
      </c>
      <c r="H8" s="31">
        <f>IF('شارژ فروردین 1403'!I8&lt;0,-'شارژ فروردین 1403'!I8,0)</f>
        <v>0</v>
      </c>
      <c r="I8" s="32">
        <f t="shared" si="1"/>
        <v>400374.51158645272</v>
      </c>
      <c r="J8" s="41">
        <f t="shared" si="2"/>
        <v>400374.51158645272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فروردین 1403'!B9</f>
        <v>آقای علی محمدی</v>
      </c>
      <c r="C9" s="31">
        <f>'شارژ فروردین 1403'!C9</f>
        <v>3</v>
      </c>
      <c r="D9" s="32">
        <f>'شارژ فروردین 1403'!D9</f>
        <v>200000</v>
      </c>
      <c r="E9" s="32">
        <v>236000</v>
      </c>
      <c r="F9" s="32">
        <f t="shared" si="0"/>
        <v>0</v>
      </c>
      <c r="G9" s="33">
        <f>IF('شارژ فروردین 1403'!I9&gt;0,'شارژ فروردین 1403'!I9,0)</f>
        <v>236000.13368983957</v>
      </c>
      <c r="H9" s="31">
        <f>IF('شارژ فروردین 1403'!I9&lt;0,-'شارژ فروردین 1403'!I9,0)</f>
        <v>0</v>
      </c>
      <c r="I9" s="32">
        <f t="shared" si="1"/>
        <v>200000.13368983957</v>
      </c>
      <c r="J9" s="41">
        <f t="shared" si="2"/>
        <v>200000.13368983957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فروردین 1403'!B10</f>
        <v>آقای حیدری</v>
      </c>
      <c r="C10" s="31">
        <f>'شارژ فروردین 1403'!C10</f>
        <v>2</v>
      </c>
      <c r="D10" s="32">
        <f>'شارژ فروردین 1403'!D10</f>
        <v>200000</v>
      </c>
      <c r="E10" s="32">
        <v>200000</v>
      </c>
      <c r="F10" s="32">
        <f t="shared" si="0"/>
        <v>0</v>
      </c>
      <c r="G10" s="33">
        <f>IF('شارژ فروردین 1403'!I10&gt;0,'شارژ فروردین 1403'!I10,0)</f>
        <v>0</v>
      </c>
      <c r="H10" s="31">
        <f>IF('شارژ فروردین 1403'!I10&lt;0,-'شارژ فروردین 1403'!I10,0)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فروردین 1403'!B11</f>
        <v>آقای ندیمی</v>
      </c>
      <c r="C11" s="31">
        <f>'شارژ فروردین 1403'!C11</f>
        <v>1</v>
      </c>
      <c r="D11" s="32">
        <f>'شارژ فروردین 1403'!D11</f>
        <v>200000</v>
      </c>
      <c r="E11" s="32">
        <v>212000</v>
      </c>
      <c r="F11" s="32">
        <f t="shared" si="0"/>
        <v>0</v>
      </c>
      <c r="G11" s="33">
        <f>IF('شارژ فروردین 1403'!I11&gt;0,'شارژ فروردین 1403'!I11,0)</f>
        <v>11999.907308377908</v>
      </c>
      <c r="H11" s="31">
        <f>IF('شارژ فروردین 1403'!I11&lt;0,-'شارژ فروردین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فروردین 1403'!B12</f>
        <v>آقای لگا</v>
      </c>
      <c r="C12" s="31">
        <f>'شارژ فروردین 1403'!C12</f>
        <v>0</v>
      </c>
      <c r="D12" s="32">
        <f>'شارژ فروردین 1403'!D12</f>
        <v>100000</v>
      </c>
      <c r="E12" s="32"/>
      <c r="F12" s="32">
        <f t="shared" si="0"/>
        <v>0</v>
      </c>
      <c r="G12" s="33">
        <f>IF('شارژ فروردین 1403'!I12&gt;0,'شارژ فروردین 1403'!I12,0)</f>
        <v>100000</v>
      </c>
      <c r="H12" s="31">
        <f>IF('شارژ فروردین 1403'!I12&lt;0,-'شارژ فروردین 1403'!I12,0)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فروردین 1403'!B13</f>
        <v>خانم موسوی</v>
      </c>
      <c r="C13" s="31">
        <f>'شارژ فروردین 1403'!C13</f>
        <v>1</v>
      </c>
      <c r="D13" s="32">
        <f>'شارژ فروردین 1403'!D13</f>
        <v>200000</v>
      </c>
      <c r="E13" s="32">
        <v>700000</v>
      </c>
      <c r="F13" s="32">
        <f t="shared" si="0"/>
        <v>0</v>
      </c>
      <c r="G13" s="33">
        <f>IF('شارژ فروردین 1403'!I13&gt;0,'شارژ فروردین 1403'!I13,0)</f>
        <v>212000.37789661318</v>
      </c>
      <c r="H13" s="31">
        <f>IF('شارژ فروردین 1403'!I13&lt;0,-'شارژ فروردین 1403'!I13,0)</f>
        <v>0</v>
      </c>
      <c r="I13" s="32">
        <f t="shared" si="1"/>
        <v>-287999.62210338679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فروردین 1403'!B14</f>
        <v>خانم داوودی</v>
      </c>
      <c r="C14" s="31">
        <f>'شارژ فروردین 1403'!C14</f>
        <v>1</v>
      </c>
      <c r="D14" s="32">
        <f>'شارژ فروردین 1403'!D14</f>
        <v>100000</v>
      </c>
      <c r="E14" s="32"/>
      <c r="F14" s="32">
        <f t="shared" si="0"/>
        <v>0</v>
      </c>
      <c r="G14" s="33">
        <f>IF('شارژ فروردین 1403'!I14&gt;0,'شارژ فروردین 1403'!I14,0)</f>
        <v>7593.3778966131795</v>
      </c>
      <c r="H14" s="31">
        <f>IF('شارژ فروردین 1403'!I14&lt;0,-'شارژ فروردین 1403'!I14,0)</f>
        <v>0</v>
      </c>
      <c r="I14" s="32">
        <f t="shared" si="1"/>
        <v>107593.37789661318</v>
      </c>
      <c r="J14" s="41">
        <f t="shared" si="2"/>
        <v>107593.37789661318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فروردین 1403'!B15</f>
        <v>خانم فروغی</v>
      </c>
      <c r="C15" s="31">
        <f>'شارژ فروردین 1403'!C15</f>
        <v>1</v>
      </c>
      <c r="D15" s="32">
        <f>'شارژ فروردین 1403'!D15</f>
        <v>200000</v>
      </c>
      <c r="E15" s="32">
        <v>200000</v>
      </c>
      <c r="F15" s="32">
        <f t="shared" si="0"/>
        <v>0</v>
      </c>
      <c r="G15" s="33">
        <f>IF('شارژ فروردین 1403'!I15&gt;0,'شارژ فروردین 1403'!I15,0)</f>
        <v>0.37789661319220613</v>
      </c>
      <c r="H15" s="31">
        <f>IF('شارژ فروردین 1403'!I15&lt;0,-'شارژ فروردین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فروردین 1403'!B16</f>
        <v>آقای صمیمی</v>
      </c>
      <c r="C16" s="31">
        <f>'شارژ فروردین 1403'!C16</f>
        <v>3</v>
      </c>
      <c r="D16" s="32">
        <f>'شارژ فروردین 1403'!D16</f>
        <v>200000</v>
      </c>
      <c r="E16" s="32"/>
      <c r="F16" s="32">
        <f t="shared" si="0"/>
        <v>0</v>
      </c>
      <c r="G16" s="33">
        <f>IF('شارژ فروردین 1403'!I16&gt;0,'شارژ فروردین 1403'!I16,0)</f>
        <v>45825.133689839626</v>
      </c>
      <c r="H16" s="31">
        <f>IF('شارژ فروردین 1403'!I16&lt;0,-'شارژ فروردین 1403'!I16,0)</f>
        <v>0</v>
      </c>
      <c r="I16" s="32">
        <f t="shared" si="1"/>
        <v>245825.13368983963</v>
      </c>
      <c r="J16" s="41">
        <f t="shared" si="2"/>
        <v>245825.13368983963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فروردین 1403'!B17</f>
        <v>خانم رهگذر</v>
      </c>
      <c r="C17" s="31">
        <f>'شارژ فروردین 1403'!C17</f>
        <v>1</v>
      </c>
      <c r="D17" s="32">
        <f>'شارژ فروردین 1403'!D17</f>
        <v>200000</v>
      </c>
      <c r="E17" s="32"/>
      <c r="F17" s="32">
        <f t="shared" si="0"/>
        <v>0</v>
      </c>
      <c r="G17" s="33">
        <f>IF('شارژ فروردین 1403'!I17&gt;0,'شارژ فروردین 1403'!I17,0)</f>
        <v>0.37789661317947321</v>
      </c>
      <c r="H17" s="31">
        <f>IF('شارژ فروردین 1403'!I17&lt;0,-'شارژ فروردین 1403'!I17,0)</f>
        <v>0</v>
      </c>
      <c r="I17" s="32">
        <f t="shared" si="1"/>
        <v>200000.37789661318</v>
      </c>
      <c r="J17" s="41">
        <f t="shared" si="2"/>
        <v>200000.37789661318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فروردین 1403'!B18</f>
        <v>خانم خورسند نژاد</v>
      </c>
      <c r="C18" s="31">
        <f>'شارژ فروردین 1403'!C18</f>
        <v>1</v>
      </c>
      <c r="D18" s="32">
        <f>'شارژ فروردین 1403'!D18</f>
        <v>200000</v>
      </c>
      <c r="E18" s="32">
        <v>197000</v>
      </c>
      <c r="F18" s="32">
        <f t="shared" si="0"/>
        <v>0</v>
      </c>
      <c r="G18" s="33">
        <f>IF('شارژ فروردین 1403'!I18&gt;0,'شارژ فروردین 1403'!I18,0)</f>
        <v>0</v>
      </c>
      <c r="H18" s="31">
        <f>IF('شارژ فروردین 1403'!I18&lt;0,-'شارژ فروردین 1403'!I18,0)</f>
        <v>2999.6221033868078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فروردین 1403'!B19</f>
        <v>خانم قلی پور</v>
      </c>
      <c r="C19" s="31">
        <f>'شارژ فروردین 1403'!C19</f>
        <v>1</v>
      </c>
      <c r="D19" s="32">
        <f>'شارژ فروردین 1403'!D19</f>
        <v>200000</v>
      </c>
      <c r="E19" s="32"/>
      <c r="F19" s="32">
        <f t="shared" si="0"/>
        <v>0</v>
      </c>
      <c r="G19" s="33">
        <f>IF('شارژ فروردین 1403'!I19&gt;0,'شارژ فروردین 1403'!I19,0)</f>
        <v>0.37789661317947321</v>
      </c>
      <c r="H19" s="31">
        <f>IF('شارژ فروردین 1403'!I19&lt;0,-'شارژ فروردین 1403'!I19,0)</f>
        <v>0</v>
      </c>
      <c r="I19" s="32">
        <f t="shared" si="1"/>
        <v>200000.37789661318</v>
      </c>
      <c r="J19" s="41">
        <f t="shared" si="2"/>
        <v>200000.37789661318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فروردین 1403'!B20</f>
        <v>خانم نشاط</v>
      </c>
      <c r="C20" s="31">
        <f>'شارژ فروردین 1403'!C20</f>
        <v>2</v>
      </c>
      <c r="D20" s="32">
        <f>'شارژ فروردین 1403'!D20</f>
        <v>200000</v>
      </c>
      <c r="E20" s="32">
        <v>408000</v>
      </c>
      <c r="F20" s="32">
        <f t="shared" si="0"/>
        <v>0</v>
      </c>
      <c r="G20" s="33">
        <f>IF('شارژ فروردین 1403'!I20&gt;0,'شارژ فروردین 1403'!I20,0)</f>
        <v>204605.75579322639</v>
      </c>
      <c r="H20" s="31">
        <f>IF('شارژ فروردین 1403'!I20&lt;0,-'شارژ فروردین 1403'!I20,0)</f>
        <v>0</v>
      </c>
      <c r="I20" s="32">
        <f t="shared" si="1"/>
        <v>-3394.2442067736119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فروردین 1403'!B21</f>
        <v>آقای اکرامی</v>
      </c>
      <c r="C21" s="31">
        <f>'شارژ فروردین 1403'!C21</f>
        <v>3</v>
      </c>
      <c r="D21" s="32">
        <f>'شارژ فروردین 1403'!D21</f>
        <v>0</v>
      </c>
      <c r="E21" s="58"/>
      <c r="F21" s="58">
        <f t="shared" si="0"/>
        <v>0</v>
      </c>
      <c r="G21" s="33">
        <f>IF('شارژ فروردین 1403'!I21&gt;0,'شارژ فروردین 1403'!I21,0)</f>
        <v>0</v>
      </c>
      <c r="H21" s="31">
        <f>IF('شارژ فروردین 1403'!I21&lt;0,-'شارژ فروردین 1403'!I21,0)</f>
        <v>32218.866310160425</v>
      </c>
      <c r="I21" s="58">
        <f t="shared" si="1"/>
        <v>-32218.866310160425</v>
      </c>
      <c r="J21" s="59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فروردین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2653000</v>
      </c>
      <c r="F22" s="62">
        <f>SUM(F4:F21)</f>
        <v>0</v>
      </c>
      <c r="G22" s="30"/>
      <c r="H22" s="29">
        <f>SUM(H4:H21)</f>
        <v>456843.46524064173</v>
      </c>
      <c r="I22" s="29">
        <f>SUM(I4:I21)</f>
        <v>1006338.0000000002</v>
      </c>
      <c r="J22" s="29">
        <f>SUM(J4:J21)</f>
        <v>1753794.4242424243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59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اردیبهشت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اردیبهشت 1403'!J5</f>
        <v>199999.75579322639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اردیبهشت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اردیبهشت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اردیبهشت 1403'!J8</f>
        <v>400374.51158645272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اردیبهشت 1403'!J9</f>
        <v>200000.13368983957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اردیبهشت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اردیبهشت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اردیبهشت 1403'!J12</f>
        <v>200000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اردیبهشت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اردیبهشت 1403'!J14</f>
        <v>107593.37789661318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اردیبهشت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اردیبهشت 1403'!J16</f>
        <v>245825.13368983963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اردیبهشت 1403'!J17</f>
        <v>200000.37789661318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اردیبهشت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اردیبهشت 1403'!J19</f>
        <v>200000.37789661318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اردیبهشت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اردیبهشت 1403'!J21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21" sqref="E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اردیبهشت 1403'!B4</f>
        <v>آقای محمدی</v>
      </c>
      <c r="C4" s="31">
        <f>'شارژ اردیبهشت 1403'!C4</f>
        <v>2</v>
      </c>
      <c r="D4" s="32">
        <f>'شارژ اردیبهشت 1403'!D4</f>
        <v>0</v>
      </c>
      <c r="E4" s="32"/>
      <c r="F4" s="32">
        <f t="shared" ref="F4:F21" si="0">$K$3*C4</f>
        <v>40000</v>
      </c>
      <c r="G4" s="33">
        <f>IF('شارژ اردیبهشت 1403'!I4&gt;0,'شارژ اردیبهشت 1403'!I4,0)</f>
        <v>0</v>
      </c>
      <c r="H4" s="31">
        <f>IF('شارژ اردیبهشت 1403'!I4&lt;0,-'شارژ اردیبهشت 1403'!I4,0)</f>
        <v>54812.244206773612</v>
      </c>
      <c r="I4" s="32">
        <f>D4-E4+F4+G4-H4</f>
        <v>-14812.244206773612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اردیبهشت 1403'!B5</f>
        <v>آقای منتصری</v>
      </c>
      <c r="C5" s="31">
        <f>'شارژ اردیبهشت 1403'!C5</f>
        <v>2</v>
      </c>
      <c r="D5" s="32">
        <f>'شارژ اردیبهشت 1403'!D5</f>
        <v>200000</v>
      </c>
      <c r="E5" s="32">
        <v>440000</v>
      </c>
      <c r="F5" s="32">
        <f t="shared" si="0"/>
        <v>40000</v>
      </c>
      <c r="G5" s="33">
        <f>IF('شارژ اردیبهشت 1403'!I5&gt;0,'شارژ اردیبهشت 1403'!I5,0)</f>
        <v>199999.75579322639</v>
      </c>
      <c r="H5" s="31">
        <f>IF('شارژ اردیبهشت 1403'!I5&lt;0,-'شارژ اردیبهشت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اردیبهشت 1403'!B6</f>
        <v>آقای كامروافر</v>
      </c>
      <c r="C6" s="31">
        <v>2</v>
      </c>
      <c r="D6" s="32">
        <f>'شارژ اردیبهشت 1403'!D6</f>
        <v>200000</v>
      </c>
      <c r="E6" s="32"/>
      <c r="F6" s="32">
        <f t="shared" si="0"/>
        <v>40000</v>
      </c>
      <c r="G6" s="33">
        <f>IF('شارژ اردیبهشت 1403'!I6&gt;0,'شارژ اردیبهشت 1403'!I6,0)</f>
        <v>0</v>
      </c>
      <c r="H6" s="31">
        <f>IF('شارژ اردیبهشت 1403'!I6&lt;0,-'شارژ اردیبهشت 1403'!I6,0)</f>
        <v>166812.24420677364</v>
      </c>
      <c r="I6" s="32">
        <f t="shared" si="1"/>
        <v>73187.755793226359</v>
      </c>
      <c r="J6" s="41">
        <f t="shared" si="2"/>
        <v>73187.755793226359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اردیبهشت 1403'!B7</f>
        <v>آقای ولی زاده</v>
      </c>
      <c r="C7" s="31">
        <f>'شارژ اردیبهشت 1403'!C7</f>
        <v>3</v>
      </c>
      <c r="D7" s="32">
        <f>'شارژ اردیبهشت 1403'!D7</f>
        <v>200000</v>
      </c>
      <c r="E7" s="32">
        <v>500000</v>
      </c>
      <c r="F7" s="32">
        <f t="shared" si="0"/>
        <v>60000</v>
      </c>
      <c r="G7" s="33">
        <f>IF('شارژ اردیبهشت 1403'!I7&gt;0,'شارژ اردیبهشت 1403'!I7,0)</f>
        <v>0</v>
      </c>
      <c r="H7" s="31">
        <f>IF('شارژ اردیبهشت 1403'!I7&lt;0,-'شارژ اردیبهشت 1403'!I7,0)</f>
        <v>202218.8663101604</v>
      </c>
      <c r="I7" s="32">
        <f t="shared" si="1"/>
        <v>-442218.86631016037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اردیبهشت 1403'!B8</f>
        <v>آقای صبری</v>
      </c>
      <c r="C8" s="31">
        <f>'شارژ اردیبهشت 1403'!C8</f>
        <v>4</v>
      </c>
      <c r="D8" s="32">
        <f>'شارژ اردیبهشت 1403'!D8</f>
        <v>200000</v>
      </c>
      <c r="E8" s="32">
        <v>1640000</v>
      </c>
      <c r="F8" s="32">
        <f t="shared" si="0"/>
        <v>80000</v>
      </c>
      <c r="G8" s="33">
        <f>IF('شارژ اردیبهشت 1403'!I8&gt;0,'شارژ اردیبهشت 1403'!I8,0)</f>
        <v>400374.51158645272</v>
      </c>
      <c r="H8" s="31">
        <f>IF('شارژ اردیبهشت 1403'!I8&lt;0,-'شارژ اردیبهشت 1403'!I8,0)</f>
        <v>0</v>
      </c>
      <c r="I8" s="32">
        <f t="shared" si="1"/>
        <v>-959625.48841354728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اردیبهشت 1403'!B9</f>
        <v>آقای علی محمدی</v>
      </c>
      <c r="C9" s="31">
        <f>'شارژ اردیبهشت 1403'!C9</f>
        <v>3</v>
      </c>
      <c r="D9" s="32">
        <f>'شارژ اردیبهشت 1403'!D9</f>
        <v>200000</v>
      </c>
      <c r="E9" s="32">
        <v>460000</v>
      </c>
      <c r="F9" s="32">
        <f t="shared" si="0"/>
        <v>60000</v>
      </c>
      <c r="G9" s="33">
        <f>IF('شارژ اردیبهشت 1403'!I9&gt;0,'شارژ اردیبهشت 1403'!I9,0)</f>
        <v>200000.13368983957</v>
      </c>
      <c r="H9" s="31">
        <f>IF('شارژ اردیبهشت 1403'!I9&lt;0,-'شارژ اردیبهشت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اردیبهشت 1403'!B10</f>
        <v>آقای حیدری</v>
      </c>
      <c r="C10" s="31">
        <f>'شارژ اردیبهشت 1403'!C10</f>
        <v>2</v>
      </c>
      <c r="D10" s="32">
        <f>'شارژ اردیبهشت 1403'!D10</f>
        <v>200000</v>
      </c>
      <c r="E10" s="32">
        <v>240000</v>
      </c>
      <c r="F10" s="32">
        <f t="shared" si="0"/>
        <v>40000</v>
      </c>
      <c r="G10" s="33">
        <f>IF('شارژ اردیبهشت 1403'!I10&gt;0,'شارژ اردیبهشت 1403'!I10,0)</f>
        <v>0</v>
      </c>
      <c r="H10" s="31">
        <f>IF('شارژ اردیبهشت 1403'!I10&lt;0,-'شارژ اردیبهشت 1403'!I10,0)</f>
        <v>0.24420677361558774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اردیبهشت 1403'!B11</f>
        <v>آقای ندیمی</v>
      </c>
      <c r="C11" s="31">
        <f>'شارژ اردیبهشت 1403'!C11</f>
        <v>1</v>
      </c>
      <c r="D11" s="32">
        <f>'شارژ اردیبهشت 1403'!D11</f>
        <v>200000</v>
      </c>
      <c r="E11" s="32">
        <v>220000</v>
      </c>
      <c r="F11" s="32">
        <v>30000</v>
      </c>
      <c r="G11" s="33">
        <f>IF('شارژ اردیبهشت 1403'!I11&gt;0,'شارژ اردیبهشت 1403'!I11,0)</f>
        <v>0</v>
      </c>
      <c r="H11" s="31">
        <f>IF('شارژ اردیبهشت 1403'!I11&lt;0,-'شارژ اردیبهشت 1403'!I11,0)</f>
        <v>9.269162209238857E-2</v>
      </c>
      <c r="I11" s="32">
        <f t="shared" si="1"/>
        <v>9999.9073083779076</v>
      </c>
      <c r="J11" s="41">
        <v>230000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اردیبهشت 1403'!B12</f>
        <v>آقای لگا</v>
      </c>
      <c r="C12" s="31">
        <f>'شارژ اردیبهشت 1403'!C12</f>
        <v>0</v>
      </c>
      <c r="D12" s="32">
        <f>'شارژ اردیبهشت 1403'!D12</f>
        <v>100000</v>
      </c>
      <c r="E12" s="32"/>
      <c r="F12" s="32">
        <f t="shared" si="0"/>
        <v>0</v>
      </c>
      <c r="G12" s="33">
        <f>IF('شارژ اردیبهشت 1403'!I12&gt;0,'شارژ اردیبهشت 1403'!I12,0)</f>
        <v>200000</v>
      </c>
      <c r="H12" s="31">
        <f>IF('شارژ اردیبهشت 1403'!I12&lt;0,-'شارژ اردیبهشت 1403'!I12,0)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اردیبهشت 1403'!B13</f>
        <v>خانم موسوی</v>
      </c>
      <c r="C13" s="31">
        <f>'شارژ اردیبهشت 1403'!C13</f>
        <v>1</v>
      </c>
      <c r="D13" s="32">
        <f>'شارژ اردیبهشت 1403'!D13</f>
        <v>200000</v>
      </c>
      <c r="E13" s="32"/>
      <c r="F13" s="32">
        <f t="shared" si="0"/>
        <v>20000</v>
      </c>
      <c r="G13" s="33">
        <f>IF('شارژ اردیبهشت 1403'!I13&gt;0,'شارژ اردیبهشت 1403'!I13,0)</f>
        <v>0</v>
      </c>
      <c r="H13" s="31">
        <f>IF('شارژ اردیبهشت 1403'!I13&lt;0,-'شارژ اردیبهشت 1403'!I13,0)</f>
        <v>287999.62210338679</v>
      </c>
      <c r="I13" s="32">
        <f t="shared" si="1"/>
        <v>-67999.622103386791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اردیبهشت 1403'!B14</f>
        <v>خانم داوودی</v>
      </c>
      <c r="C14" s="31">
        <f>'شارژ اردیبهشت 1403'!C14</f>
        <v>1</v>
      </c>
      <c r="D14" s="32">
        <f>'شارژ اردیبهشت 1403'!D14</f>
        <v>100000</v>
      </c>
      <c r="E14" s="32"/>
      <c r="F14" s="32">
        <f t="shared" si="0"/>
        <v>20000</v>
      </c>
      <c r="G14" s="33">
        <f>IF('شارژ اردیبهشت 1403'!I14&gt;0,'شارژ اردیبهشت 1403'!I14,0)</f>
        <v>107593.37789661318</v>
      </c>
      <c r="H14" s="31">
        <f>IF('شارژ اردیبهشت 1403'!I14&lt;0,-'شارژ اردیبهشت 1403'!I14,0)</f>
        <v>0</v>
      </c>
      <c r="I14" s="32">
        <f t="shared" si="1"/>
        <v>227593.37789661318</v>
      </c>
      <c r="J14" s="41">
        <f t="shared" si="2"/>
        <v>227593.37789661318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اردیبهشت 1403'!B15</f>
        <v>خانم فروغی</v>
      </c>
      <c r="C15" s="31">
        <f>'شارژ اردیبهشت 1403'!C15</f>
        <v>1</v>
      </c>
      <c r="D15" s="32">
        <f>'شارژ اردیبهشت 1403'!D15</f>
        <v>200000</v>
      </c>
      <c r="E15" s="32">
        <v>220000</v>
      </c>
      <c r="F15" s="32">
        <f t="shared" si="0"/>
        <v>20000</v>
      </c>
      <c r="G15" s="33">
        <f>IF('شارژ اردیبهشت 1403'!I15&gt;0,'شارژ اردیبهشت 1403'!I15,0)</f>
        <v>0.37789661319220613</v>
      </c>
      <c r="H15" s="31">
        <f>IF('شارژ اردیبهشت 1403'!I15&lt;0,-'شارژ اردیبهشت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اردیبهشت 1403'!B16</f>
        <v>آقای صمیمی</v>
      </c>
      <c r="C16" s="31">
        <f>'شارژ اردیبهشت 1403'!C16</f>
        <v>3</v>
      </c>
      <c r="D16" s="32">
        <f>'شارژ اردیبهشت 1403'!D16</f>
        <v>200000</v>
      </c>
      <c r="E16" s="32"/>
      <c r="F16" s="32">
        <f t="shared" si="0"/>
        <v>60000</v>
      </c>
      <c r="G16" s="33">
        <f>IF('شارژ اردیبهشت 1403'!I16&gt;0,'شارژ اردیبهشت 1403'!I16,0)</f>
        <v>245825.13368983963</v>
      </c>
      <c r="H16" s="31">
        <f>IF('شارژ اردیبهشت 1403'!I16&lt;0,-'شارژ اردیبهشت 1403'!I16,0)</f>
        <v>0</v>
      </c>
      <c r="I16" s="32">
        <f t="shared" si="1"/>
        <v>505825.13368983963</v>
      </c>
      <c r="J16" s="41">
        <f t="shared" si="2"/>
        <v>505825.13368983963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اردیبهشت 1403'!B17</f>
        <v>خانم رهگذر</v>
      </c>
      <c r="C17" s="31">
        <f>'شارژ اردیبهشت 1403'!C17</f>
        <v>1</v>
      </c>
      <c r="D17" s="32">
        <f>'شارژ اردیبهشت 1403'!D17</f>
        <v>200000</v>
      </c>
      <c r="E17" s="32">
        <v>420000</v>
      </c>
      <c r="F17" s="32">
        <f t="shared" si="0"/>
        <v>20000</v>
      </c>
      <c r="G17" s="33">
        <f>IF('شارژ اردیبهشت 1403'!I17&gt;0,'شارژ اردیبهشت 1403'!I17,0)</f>
        <v>200000.37789661318</v>
      </c>
      <c r="H17" s="31">
        <f>IF('شارژ اردیبهشت 1403'!I17&lt;0,-'شارژ اردیبهشت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اردیبهشت 1403'!B18</f>
        <v>خانم خورسند نژاد</v>
      </c>
      <c r="C18" s="31">
        <f>'شارژ اردیبهشت 1403'!C18</f>
        <v>1</v>
      </c>
      <c r="D18" s="32">
        <f>'شارژ اردیبهشت 1403'!D18</f>
        <v>200000</v>
      </c>
      <c r="E18" s="32">
        <v>220000</v>
      </c>
      <c r="F18" s="32">
        <f t="shared" si="0"/>
        <v>20000</v>
      </c>
      <c r="G18" s="33">
        <f>IF('شارژ اردیبهشت 1403'!I18&gt;0,'شارژ اردیبهشت 1403'!I18,0)</f>
        <v>0.37789661319220613</v>
      </c>
      <c r="H18" s="31">
        <f>IF('شارژ اردیبهشت 1403'!I18&lt;0,-'شارژ اردیبهشت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اردیبهشت 1403'!B19</f>
        <v>خانم قلی پور</v>
      </c>
      <c r="C19" s="31">
        <f>'شارژ اردیبهشت 1403'!C19</f>
        <v>1</v>
      </c>
      <c r="D19" s="32">
        <f>'شارژ اردیبهشت 1403'!D19</f>
        <v>200000</v>
      </c>
      <c r="E19" s="32">
        <v>420000</v>
      </c>
      <c r="F19" s="32">
        <f t="shared" si="0"/>
        <v>20000</v>
      </c>
      <c r="G19" s="33">
        <f>IF('شارژ اردیبهشت 1403'!I19&gt;0,'شارژ اردیبهشت 1403'!I19,0)</f>
        <v>200000.37789661318</v>
      </c>
      <c r="H19" s="31">
        <f>IF('شارژ اردیبهشت 1403'!I19&lt;0,-'شارژ اردیبهشت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اردیبهشت 1403'!B20</f>
        <v>خانم نشاط</v>
      </c>
      <c r="C20" s="31">
        <f>'شارژ اردیبهشت 1403'!C20</f>
        <v>2</v>
      </c>
      <c r="D20" s="32">
        <f>'شارژ اردیبهشت 1403'!D20</f>
        <v>200000</v>
      </c>
      <c r="E20" s="32">
        <v>236606</v>
      </c>
      <c r="F20" s="32">
        <f t="shared" si="0"/>
        <v>40000</v>
      </c>
      <c r="G20" s="33">
        <f>IF('شارژ اردیبهشت 1403'!I20&gt;0,'شارژ اردیبهشت 1403'!I20,0)</f>
        <v>0</v>
      </c>
      <c r="H20" s="31">
        <f>IF('شارژ اردیبهشت 1403'!I20&lt;0,-'شارژ اردیبهشت 1403'!I20,0)</f>
        <v>3394.2442067736119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اردیبهشت 1403'!B21</f>
        <v>آقای اکرامی</v>
      </c>
      <c r="C21" s="31">
        <f>'شارژ اردیبهشت 1403'!C21</f>
        <v>3</v>
      </c>
      <c r="D21" s="32">
        <f>'شارژ اردیبهشت 1403'!D21</f>
        <v>0</v>
      </c>
      <c r="E21" s="58"/>
      <c r="F21" s="58">
        <f t="shared" si="0"/>
        <v>60000</v>
      </c>
      <c r="G21" s="33">
        <f>IF('شارژ اردیبهشت 1403'!I21&gt;0,'شارژ اردیبهشت 1403'!I21,0)</f>
        <v>0</v>
      </c>
      <c r="H21" s="31">
        <f>IF('شارژ اردیبهشت 1403'!I21&lt;0,-'شارژ اردیبهشت 1403'!I21,0)</f>
        <v>32218.866310160425</v>
      </c>
      <c r="I21" s="58">
        <f t="shared" si="1"/>
        <v>27781.133689839575</v>
      </c>
      <c r="J21" s="59">
        <f t="shared" si="2"/>
        <v>27781.133689839575</v>
      </c>
      <c r="K21" s="14"/>
      <c r="L21" s="23"/>
      <c r="M21" s="23"/>
    </row>
    <row r="22" spans="1:13" ht="28.5" customHeight="1" thickBot="1" x14ac:dyDescent="0.35">
      <c r="A22" s="68" t="str">
        <f>'شارژ اردیبهشت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5016606</v>
      </c>
      <c r="F22" s="62">
        <f>SUM(F4:F21)</f>
        <v>670000</v>
      </c>
      <c r="G22" s="30"/>
      <c r="H22" s="29">
        <f>SUM(H4:H21)</f>
        <v>747456.42424242408</v>
      </c>
      <c r="I22" s="29">
        <f>SUM(I4:I21)</f>
        <v>-340267.99999999959</v>
      </c>
      <c r="J22" s="29">
        <f>SUM(J4:J21)</f>
        <v>1364389.0463458113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خرداد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خرداد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خرداد 1403'!J6</f>
        <v>73187.755793226359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خرداد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خرداد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خرداد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خرداد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خرداد 1403'!J11</f>
        <v>230000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خرداد 1403'!J12</f>
        <v>300000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خرداد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خرداد 1403'!J14</f>
        <v>227593.37789661318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خرداد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خرداد 1403'!J16</f>
        <v>505825.13368983963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خرداد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خرداد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خرداد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خرداد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خرداد 1403'!J21</f>
        <v>27781.133689839575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3" sqref="E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7.554687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33</v>
      </c>
      <c r="M3" s="46">
        <v>330000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خرداد 1403'!B4</f>
        <v>آقای محمدی</v>
      </c>
      <c r="C4" s="31">
        <f>'شارژ خرداد 1403'!C4</f>
        <v>2</v>
      </c>
      <c r="D4" s="32">
        <f>'شارژ خرداد 1403'!D4</f>
        <v>0</v>
      </c>
      <c r="E4" s="32"/>
      <c r="F4" s="32">
        <f t="shared" ref="F4:F21" si="0">$K$3*C4</f>
        <v>20000</v>
      </c>
      <c r="G4" s="33">
        <f>IF('شارژ خرداد 1403'!I4&gt;0,'شارژ خرداد 1403'!I4,0)</f>
        <v>0</v>
      </c>
      <c r="H4" s="31">
        <f>IF('شارژ خرداد 1403'!I4&lt;0,-'شارژ خرداد 1403'!I4,0)</f>
        <v>14812.244206773612</v>
      </c>
      <c r="I4" s="32">
        <f>D4-E4+F4+G4-H4</f>
        <v>5187.7557932263881</v>
      </c>
      <c r="J4" s="41">
        <f>IF(I4&gt;0,I4,0)</f>
        <v>5187.7557932263881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خرداد 1403'!B5</f>
        <v>آقای منتصری</v>
      </c>
      <c r="C5" s="31">
        <f>'شارژ خرداد 1403'!C5</f>
        <v>2</v>
      </c>
      <c r="D5" s="32">
        <f>'شارژ خرداد 1403'!D5</f>
        <v>200000</v>
      </c>
      <c r="E5" s="32"/>
      <c r="F5" s="32">
        <f t="shared" si="0"/>
        <v>20000</v>
      </c>
      <c r="G5" s="33">
        <f>IF('شارژ خرداد 1403'!I5&gt;0,'شارژ خرداد 1403'!I5,0)</f>
        <v>0</v>
      </c>
      <c r="H5" s="31">
        <f>IF('شارژ خرداد 1403'!I5&lt;0,-'شارژ خرداد 1403'!I5,0)</f>
        <v>0.24420677361194976</v>
      </c>
      <c r="I5" s="32">
        <f t="shared" ref="I5:I21" si="1">D5-E5+F5+G5-H5</f>
        <v>219999.75579322639</v>
      </c>
      <c r="J5" s="41">
        <f t="shared" ref="J5:J21" si="2">IF(I5&gt;0,I5,0)</f>
        <v>219999.75579322639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خرداد 1403'!B6</f>
        <v>آقای كامروافر</v>
      </c>
      <c r="C6" s="31">
        <f>'شارژ خرداد 1403'!C6</f>
        <v>2</v>
      </c>
      <c r="D6" s="32">
        <f>'شارژ خرداد 1403'!D6</f>
        <v>200000</v>
      </c>
      <c r="E6" s="32">
        <v>600000</v>
      </c>
      <c r="F6" s="32">
        <f t="shared" si="0"/>
        <v>20000</v>
      </c>
      <c r="G6" s="33">
        <f>IF('شارژ خرداد 1403'!I6&gt;0,'شارژ خرداد 1403'!I6,0)</f>
        <v>73187.755793226359</v>
      </c>
      <c r="H6" s="31">
        <f>IF('شارژ خرداد 1403'!I6&lt;0,-'شارژ خرداد 1403'!I6,0)</f>
        <v>0</v>
      </c>
      <c r="I6" s="32">
        <f t="shared" si="1"/>
        <v>-306812.24420677364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خرداد 1403'!B7</f>
        <v>آقای ولی زاده</v>
      </c>
      <c r="C7" s="31">
        <f>'شارژ خرداد 1403'!C7</f>
        <v>3</v>
      </c>
      <c r="D7" s="32">
        <f>'شارژ خرداد 1403'!D7</f>
        <v>200000</v>
      </c>
      <c r="E7" s="32"/>
      <c r="F7" s="32">
        <f t="shared" si="0"/>
        <v>30000</v>
      </c>
      <c r="G7" s="33">
        <f>IF('شارژ خرداد 1403'!I7&gt;0,'شارژ خرداد 1403'!I7,0)</f>
        <v>0</v>
      </c>
      <c r="H7" s="31">
        <f>IF('شارژ خرداد 1403'!I7&lt;0,-'شارژ خرداد 1403'!I7,0)</f>
        <v>442218.86631016037</v>
      </c>
      <c r="I7" s="32">
        <f t="shared" si="1"/>
        <v>-212218.86631016037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خرداد 1403'!B8</f>
        <v>آقای صبری</v>
      </c>
      <c r="C8" s="31">
        <f>'شارژ خرداد 1403'!C8</f>
        <v>4</v>
      </c>
      <c r="D8" s="32">
        <f>'شارژ خرداد 1403'!D8</f>
        <v>200000</v>
      </c>
      <c r="E8" s="32"/>
      <c r="F8" s="32">
        <f t="shared" si="0"/>
        <v>40000</v>
      </c>
      <c r="G8" s="33">
        <f>IF('شارژ خرداد 1403'!I8&gt;0,'شارژ خرداد 1403'!I8,0)</f>
        <v>0</v>
      </c>
      <c r="H8" s="31">
        <f>IF('شارژ خرداد 1403'!I8&lt;0,-'شارژ خرداد 1403'!I8,0)</f>
        <v>959625.48841354728</v>
      </c>
      <c r="I8" s="32">
        <f t="shared" si="1"/>
        <v>-719625.48841354728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خرداد 1403'!B9</f>
        <v>آقای علی محمدی</v>
      </c>
      <c r="C9" s="31">
        <f>'شارژ خرداد 1403'!C9</f>
        <v>3</v>
      </c>
      <c r="D9" s="32">
        <f>'شارژ خرداد 1403'!D9</f>
        <v>200000</v>
      </c>
      <c r="E9" s="32">
        <v>230000</v>
      </c>
      <c r="F9" s="32">
        <f t="shared" si="0"/>
        <v>30000</v>
      </c>
      <c r="G9" s="33">
        <f>IF('شارژ خرداد 1403'!I9&gt;0,'شارژ خرداد 1403'!I9,0)</f>
        <v>0.13368983956752345</v>
      </c>
      <c r="H9" s="31">
        <f>IF('شارژ خرداد 1403'!I9&lt;0,-'شارژ خرداد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خرداد 1403'!B10</f>
        <v>آقای حیدری</v>
      </c>
      <c r="C10" s="31">
        <f>'شارژ خرداد 1403'!C10</f>
        <v>2</v>
      </c>
      <c r="D10" s="32">
        <f>'شارژ خرداد 1403'!D10</f>
        <v>200000</v>
      </c>
      <c r="E10" s="32"/>
      <c r="F10" s="32">
        <f t="shared" si="0"/>
        <v>20000</v>
      </c>
      <c r="G10" s="33">
        <f>IF('شارژ خرداد 1403'!I10&gt;0,'شارژ خرداد 1403'!I10,0)</f>
        <v>0</v>
      </c>
      <c r="H10" s="31">
        <f>IF('شارژ خرداد 1403'!I10&lt;0,-'شارژ خرداد 1403'!I10,0)</f>
        <v>0.24420677361558774</v>
      </c>
      <c r="I10" s="32">
        <f t="shared" si="1"/>
        <v>219999.75579322639</v>
      </c>
      <c r="J10" s="41">
        <f t="shared" si="2"/>
        <v>219999.75579322639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خرداد 1403'!B11</f>
        <v>آقای ندیمی</v>
      </c>
      <c r="C11" s="31">
        <f>'شارژ خرداد 1403'!C11</f>
        <v>1</v>
      </c>
      <c r="D11" s="32">
        <f>'شارژ خرداد 1403'!D11</f>
        <v>200000</v>
      </c>
      <c r="E11" s="32">
        <v>220000</v>
      </c>
      <c r="F11" s="32">
        <f t="shared" si="0"/>
        <v>10000</v>
      </c>
      <c r="G11" s="33">
        <f>IF('شارژ خرداد 1403'!I11&gt;0,'شارژ خرداد 1403'!I11,0)</f>
        <v>9999.9073083779076</v>
      </c>
      <c r="H11" s="31">
        <f>IF('شارژ خرداد 1403'!I11&lt;0,-'شارژ خرداد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خرداد 1403'!B12</f>
        <v>آقای لگا</v>
      </c>
      <c r="C12" s="31">
        <f>'شارژ خرداد 1403'!C12</f>
        <v>0</v>
      </c>
      <c r="D12" s="32">
        <f>'شارژ خرداد 1403'!D12</f>
        <v>100000</v>
      </c>
      <c r="E12" s="32">
        <v>600000</v>
      </c>
      <c r="F12" s="32">
        <f t="shared" si="0"/>
        <v>0</v>
      </c>
      <c r="G12" s="33">
        <f>IF('شارژ خرداد 1403'!I12&gt;0,'شارژ خرداد 1403'!I12,0)</f>
        <v>300000</v>
      </c>
      <c r="H12" s="31">
        <f>IF('شارژ خرداد 1403'!I12&lt;0,-'شارژ خرداد 1403'!I12,0)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خرداد 1403'!B13</f>
        <v>خانم موسوی</v>
      </c>
      <c r="C13" s="31">
        <f>'شارژ خرداد 1403'!C13</f>
        <v>1</v>
      </c>
      <c r="D13" s="32">
        <f>'شارژ خرداد 1403'!D13</f>
        <v>200000</v>
      </c>
      <c r="E13" s="32"/>
      <c r="F13" s="32">
        <f t="shared" si="0"/>
        <v>10000</v>
      </c>
      <c r="G13" s="33">
        <f>IF('شارژ خرداد 1403'!I13&gt;0,'شارژ خرداد 1403'!I13,0)</f>
        <v>0</v>
      </c>
      <c r="H13" s="31">
        <f>IF('شارژ خرداد 1403'!I13&lt;0,-'شارژ خرداد 1403'!I13,0)</f>
        <v>67999.622103386791</v>
      </c>
      <c r="I13" s="32">
        <f t="shared" si="1"/>
        <v>142000.37789661321</v>
      </c>
      <c r="J13" s="41">
        <f t="shared" si="2"/>
        <v>142000.37789661321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خرداد 1403'!B14</f>
        <v>خانم داوودی</v>
      </c>
      <c r="C14" s="31">
        <f>'شارژ خرداد 1403'!C14</f>
        <v>1</v>
      </c>
      <c r="D14" s="32">
        <f>'شارژ خرداد 1403'!D14</f>
        <v>100000</v>
      </c>
      <c r="E14" s="32">
        <v>340000</v>
      </c>
      <c r="F14" s="32">
        <f t="shared" si="0"/>
        <v>10000</v>
      </c>
      <c r="G14" s="33">
        <f>IF('شارژ خرداد 1403'!I14&gt;0,'شارژ خرداد 1403'!I14,0)</f>
        <v>227593.37789661318</v>
      </c>
      <c r="H14" s="31">
        <f>IF('شارژ خرداد 1403'!I14&lt;0,-'شارژ خرداد 1403'!I14,0)</f>
        <v>0</v>
      </c>
      <c r="I14" s="32">
        <f t="shared" si="1"/>
        <v>-2406.6221033868205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خرداد 1403'!B15</f>
        <v>خانم فروغی</v>
      </c>
      <c r="C15" s="31">
        <f>'شارژ خرداد 1403'!C15</f>
        <v>1</v>
      </c>
      <c r="D15" s="32">
        <f>'شارژ خرداد 1403'!D15</f>
        <v>200000</v>
      </c>
      <c r="E15" s="32">
        <v>210000</v>
      </c>
      <c r="F15" s="32">
        <f t="shared" si="0"/>
        <v>10000</v>
      </c>
      <c r="G15" s="33">
        <f>IF('شارژ خرداد 1403'!I15&gt;0,'شارژ خرداد 1403'!I15,0)</f>
        <v>0.37789661319220613</v>
      </c>
      <c r="H15" s="31">
        <f>IF('شارژ خرداد 1403'!I15&lt;0,-'شارژ خرداد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خرداد 1403'!B16</f>
        <v>آقای صمیمی</v>
      </c>
      <c r="C16" s="31">
        <f>'شارژ خرداد 1403'!C16</f>
        <v>3</v>
      </c>
      <c r="D16" s="32">
        <f>'شارژ خرداد 1403'!D16</f>
        <v>200000</v>
      </c>
      <c r="E16" s="32"/>
      <c r="F16" s="32">
        <f t="shared" si="0"/>
        <v>30000</v>
      </c>
      <c r="G16" s="33">
        <f>IF('شارژ خرداد 1403'!I16&gt;0,'شارژ خرداد 1403'!I16,0)</f>
        <v>505825.13368983963</v>
      </c>
      <c r="H16" s="31">
        <f>IF('شارژ خرداد 1403'!I16&lt;0,-'شارژ خرداد 1403'!I16,0)</f>
        <v>0</v>
      </c>
      <c r="I16" s="32">
        <f t="shared" si="1"/>
        <v>735825.13368983963</v>
      </c>
      <c r="J16" s="41">
        <f t="shared" si="2"/>
        <v>735825.13368983963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خرداد 1403'!B17</f>
        <v>خانم رهگذر</v>
      </c>
      <c r="C17" s="31">
        <f>'شارژ خرداد 1403'!C17</f>
        <v>1</v>
      </c>
      <c r="D17" s="32">
        <f>'شارژ خرداد 1403'!D17</f>
        <v>200000</v>
      </c>
      <c r="E17" s="32">
        <v>210000</v>
      </c>
      <c r="F17" s="32">
        <f t="shared" si="0"/>
        <v>10000</v>
      </c>
      <c r="G17" s="33">
        <f>IF('شارژ خرداد 1403'!I17&gt;0,'شارژ خرداد 1403'!I17,0)</f>
        <v>0.37789661317947321</v>
      </c>
      <c r="H17" s="31">
        <f>IF('شارژ خرداد 1403'!I17&lt;0,-'شارژ خرداد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خرداد 1403'!B18</f>
        <v>خانم خورسند نژاد</v>
      </c>
      <c r="C18" s="31">
        <f>'شارژ خرداد 1403'!C18</f>
        <v>1</v>
      </c>
      <c r="D18" s="32">
        <f>'شارژ خرداد 1403'!D18</f>
        <v>200000</v>
      </c>
      <c r="E18" s="32">
        <v>210000</v>
      </c>
      <c r="F18" s="32">
        <f t="shared" si="0"/>
        <v>10000</v>
      </c>
      <c r="G18" s="33">
        <f>IF('شارژ خرداد 1403'!I18&gt;0,'شارژ خرداد 1403'!I18,0)</f>
        <v>0.37789661319220613</v>
      </c>
      <c r="H18" s="31">
        <f>IF('شارژ خرداد 1403'!I18&lt;0,-'شارژ خرداد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خرداد 1403'!B19</f>
        <v>خانم قلی پور</v>
      </c>
      <c r="C19" s="31">
        <f>'شارژ خرداد 1403'!C19</f>
        <v>1</v>
      </c>
      <c r="D19" s="32">
        <f>'شارژ خرداد 1403'!D19</f>
        <v>200000</v>
      </c>
      <c r="E19" s="32">
        <v>210000</v>
      </c>
      <c r="F19" s="32">
        <f t="shared" si="0"/>
        <v>10000</v>
      </c>
      <c r="G19" s="33">
        <f>IF('شارژ خرداد 1403'!I19&gt;0,'شارژ خرداد 1403'!I19,0)</f>
        <v>0.37789661317947321</v>
      </c>
      <c r="H19" s="31">
        <f>IF('شارژ خرداد 1403'!I19&lt;0,-'شارژ خرداد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خرداد 1403'!B20</f>
        <v>خانم نشاط</v>
      </c>
      <c r="C20" s="31">
        <f>'شارژ خرداد 1403'!C20</f>
        <v>2</v>
      </c>
      <c r="D20" s="32">
        <f>'شارژ خرداد 1403'!D20</f>
        <v>200000</v>
      </c>
      <c r="E20" s="32">
        <v>440000</v>
      </c>
      <c r="F20" s="32">
        <f t="shared" si="0"/>
        <v>20000</v>
      </c>
      <c r="G20" s="33">
        <f>IF('شارژ خرداد 1403'!I20&gt;0,'شارژ خرداد 1403'!I20,0)</f>
        <v>0</v>
      </c>
      <c r="H20" s="31">
        <f>IF('شارژ خرداد 1403'!I20&lt;0,-'شارژ خرداد 1403'!I20,0)</f>
        <v>0.24420677361194976</v>
      </c>
      <c r="I20" s="32">
        <f t="shared" si="1"/>
        <v>-220000.24420677361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خرداد 1403'!B21</f>
        <v>آقای اکرامی</v>
      </c>
      <c r="C21" s="31">
        <f>'شارژ خرداد 1403'!C21</f>
        <v>3</v>
      </c>
      <c r="D21" s="32">
        <f>'شارژ خرداد 1403'!D21</f>
        <v>0</v>
      </c>
      <c r="E21" s="58"/>
      <c r="F21" s="58">
        <f t="shared" si="0"/>
        <v>30000</v>
      </c>
      <c r="G21" s="33">
        <f>IF('شارژ خرداد 1403'!I21&gt;0,'شارژ خرداد 1403'!I21,0)</f>
        <v>27781.133689839575</v>
      </c>
      <c r="H21" s="31">
        <f>IF('شارژ خرداد 1403'!I21&lt;0,-'شارژ خرداد 1403'!I21,0)</f>
        <v>0</v>
      </c>
      <c r="I21" s="58">
        <f t="shared" si="1"/>
        <v>57781.133689839575</v>
      </c>
      <c r="J21" s="59">
        <f t="shared" si="2"/>
        <v>57781.133689839575</v>
      </c>
      <c r="K21" s="14"/>
      <c r="L21" s="23"/>
      <c r="M21" s="23"/>
    </row>
    <row r="22" spans="1:13" ht="28.5" customHeight="1" thickBot="1" x14ac:dyDescent="0.35">
      <c r="A22" s="68" t="str">
        <f>'شارژ خرداد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3270000</v>
      </c>
      <c r="F22" s="62">
        <f>SUM(F4:F21)</f>
        <v>330000</v>
      </c>
      <c r="G22" s="30"/>
      <c r="H22" s="29">
        <f>SUM(H4:H21)</f>
        <v>1484656.9536541889</v>
      </c>
      <c r="I22" s="29">
        <f>SUM(I4:I21)</f>
        <v>-280267.99999999983</v>
      </c>
      <c r="J22" s="29">
        <f>SUM(J4:J21)</f>
        <v>1380795.5579322642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41" priority="1" operator="lessThan">
      <formula>0</formula>
    </cfRule>
    <cfRule type="cellIs" dxfId="4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9" bestFit="1" customWidth="1"/>
    <col min="2" max="2" width="36.88671875" style="9" customWidth="1"/>
    <col min="3" max="3" width="44.44140625" style="9" customWidth="1"/>
    <col min="4" max="16384" width="14.44140625" style="9"/>
  </cols>
  <sheetData>
    <row r="1" spans="1:4" ht="48" customHeight="1" thickBot="1" x14ac:dyDescent="0.35">
      <c r="A1" s="70" t="s">
        <v>26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8">
        <f>'شارژ مهر 1402'!J4</f>
        <v>0</v>
      </c>
    </row>
    <row r="4" spans="1:4" ht="30" customHeight="1" thickBot="1" x14ac:dyDescent="0.35">
      <c r="A4" s="19">
        <v>2</v>
      </c>
      <c r="B4" s="15" t="s">
        <v>36</v>
      </c>
      <c r="C4" s="8">
        <f>'شارژ مهر 1402'!J5</f>
        <v>200000</v>
      </c>
    </row>
    <row r="5" spans="1:4" ht="30" customHeight="1" thickBot="1" x14ac:dyDescent="0.35">
      <c r="A5" s="18">
        <v>3</v>
      </c>
      <c r="B5" s="15" t="s">
        <v>37</v>
      </c>
      <c r="C5" s="8">
        <f>'شارژ مهر 1402'!J6</f>
        <v>0</v>
      </c>
    </row>
    <row r="6" spans="1:4" ht="30" customHeight="1" thickBot="1" x14ac:dyDescent="0.35">
      <c r="A6" s="17">
        <v>4</v>
      </c>
      <c r="B6" s="15" t="s">
        <v>38</v>
      </c>
      <c r="C6" s="8">
        <f>'شارژ مهر 1402'!J7</f>
        <v>0</v>
      </c>
    </row>
    <row r="7" spans="1:4" ht="30" customHeight="1" thickBot="1" x14ac:dyDescent="0.35">
      <c r="A7" s="19">
        <v>5</v>
      </c>
      <c r="B7" s="15" t="s">
        <v>39</v>
      </c>
      <c r="C7" s="8">
        <f>'شارژ مهر 1402'!J8</f>
        <v>0</v>
      </c>
    </row>
    <row r="8" spans="1:4" ht="30" customHeight="1" thickBot="1" x14ac:dyDescent="0.35">
      <c r="A8" s="18">
        <v>6</v>
      </c>
      <c r="B8" s="15" t="s">
        <v>40</v>
      </c>
      <c r="C8" s="8">
        <f>'شارژ مهر 1402'!J9</f>
        <v>0</v>
      </c>
    </row>
    <row r="9" spans="1:4" ht="30" customHeight="1" thickBot="1" x14ac:dyDescent="0.35">
      <c r="A9" s="17">
        <v>7</v>
      </c>
      <c r="B9" s="15" t="s">
        <v>41</v>
      </c>
      <c r="C9" s="8">
        <f>'شارژ مهر 1402'!J10</f>
        <v>0</v>
      </c>
    </row>
    <row r="10" spans="1:4" ht="30" customHeight="1" thickBot="1" x14ac:dyDescent="0.35">
      <c r="A10" s="19">
        <v>8</v>
      </c>
      <c r="B10" s="15" t="s">
        <v>42</v>
      </c>
      <c r="C10" s="8">
        <f>'شارژ مهر 1402'!J11</f>
        <v>0</v>
      </c>
    </row>
    <row r="11" spans="1:4" ht="30" customHeight="1" thickBot="1" x14ac:dyDescent="0.35">
      <c r="A11" s="21">
        <v>9</v>
      </c>
      <c r="B11" s="15" t="s">
        <v>43</v>
      </c>
      <c r="C11" s="8">
        <f>'شارژ مهر 1402'!J12</f>
        <v>100000</v>
      </c>
    </row>
    <row r="12" spans="1:4" ht="30" customHeight="1" thickBot="1" x14ac:dyDescent="0.35">
      <c r="A12" s="19">
        <v>10</v>
      </c>
      <c r="B12" s="15" t="s">
        <v>44</v>
      </c>
      <c r="C12" s="8">
        <f>'شارژ مهر 1402'!J13</f>
        <v>0</v>
      </c>
    </row>
    <row r="13" spans="1:4" ht="30" customHeight="1" thickBot="1" x14ac:dyDescent="0.35">
      <c r="A13" s="17">
        <v>11</v>
      </c>
      <c r="B13" s="15" t="s">
        <v>45</v>
      </c>
      <c r="C13" s="8">
        <f>'شارژ مهر 1402'!J14</f>
        <v>0</v>
      </c>
    </row>
    <row r="14" spans="1:4" ht="30" customHeight="1" thickBot="1" x14ac:dyDescent="0.35">
      <c r="A14" s="19">
        <v>12</v>
      </c>
      <c r="B14" s="15" t="s">
        <v>46</v>
      </c>
      <c r="C14" s="8">
        <f>'شارژ مهر 1402'!J15</f>
        <v>0</v>
      </c>
    </row>
    <row r="15" spans="1:4" ht="30" customHeight="1" thickBot="1" x14ac:dyDescent="0.35">
      <c r="A15" s="20">
        <v>13</v>
      </c>
      <c r="B15" s="15" t="s">
        <v>47</v>
      </c>
      <c r="C15" s="8">
        <f>'شارژ مهر 1402'!J16</f>
        <v>0</v>
      </c>
    </row>
    <row r="16" spans="1:4" ht="30" customHeight="1" thickBot="1" x14ac:dyDescent="0.35">
      <c r="A16" s="19">
        <v>14</v>
      </c>
      <c r="B16" s="15" t="s">
        <v>48</v>
      </c>
      <c r="C16" s="8">
        <f>'شارژ مهر 1402'!J17</f>
        <v>0</v>
      </c>
    </row>
    <row r="17" spans="1:3" ht="30" customHeight="1" thickBot="1" x14ac:dyDescent="0.35">
      <c r="A17" s="17">
        <v>15</v>
      </c>
      <c r="B17" s="15" t="s">
        <v>49</v>
      </c>
      <c r="C17" s="8">
        <f>'شارژ مهر 1402'!J18</f>
        <v>0</v>
      </c>
    </row>
    <row r="18" spans="1:3" ht="30" customHeight="1" thickBot="1" x14ac:dyDescent="0.35">
      <c r="A18" s="19">
        <v>16</v>
      </c>
      <c r="B18" s="15" t="s">
        <v>50</v>
      </c>
      <c r="C18" s="8">
        <f>'شارژ مهر 1402'!J19</f>
        <v>0</v>
      </c>
    </row>
    <row r="19" spans="1:3" ht="30" customHeight="1" thickBot="1" x14ac:dyDescent="0.35">
      <c r="A19" s="20">
        <v>17</v>
      </c>
      <c r="B19" s="15" t="s">
        <v>51</v>
      </c>
      <c r="C19" s="8">
        <f>'شارژ مهر 1402'!J20</f>
        <v>0</v>
      </c>
    </row>
    <row r="20" spans="1:3" ht="30" customHeight="1" thickBot="1" x14ac:dyDescent="0.35">
      <c r="A20" s="19">
        <v>18</v>
      </c>
      <c r="B20" s="22" t="s">
        <v>52</v>
      </c>
      <c r="C20" s="11">
        <f>'شارژ مهر 1402'!J21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تیر 1403'!J4</f>
        <v>5187.7557932263881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تیر 1403'!J5</f>
        <v>219999.75579322639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تیر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تیر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تیر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تیر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تیر 1403'!J10</f>
        <v>219999.75579322639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تیر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تیر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تیر 1403'!J13</f>
        <v>142000.37789661321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تیر 1403'!J14</f>
        <v>0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تیر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تیر 1403'!J16</f>
        <v>735825.13368983963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تیر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تیر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تیر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تیر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تیر 1403'!J21</f>
        <v>57781.133689839575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F16" sqref="F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7.554687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تیر 1403'!B4</f>
        <v>آقای محمدی</v>
      </c>
      <c r="C4" s="31">
        <f>'شارژ تیر 1403'!C4</f>
        <v>2</v>
      </c>
      <c r="D4" s="32">
        <f>'شارژ تیر 1403'!D4</f>
        <v>0</v>
      </c>
      <c r="E4" s="32">
        <v>100000</v>
      </c>
      <c r="F4" s="32">
        <f t="shared" ref="F4:F21" si="0">$K$3*C4</f>
        <v>0</v>
      </c>
      <c r="G4" s="33">
        <f>IF('شارژ تیر 1403'!I4&gt;0,'شارژ تیر 1403'!I4,0)</f>
        <v>5187.7557932263881</v>
      </c>
      <c r="H4" s="31">
        <f>IF('شارژ تیر 1403'!I4&lt;0,-'شارژ تیر 1403'!I4,0)</f>
        <v>0</v>
      </c>
      <c r="I4" s="32">
        <f>D4-E4+F4+G4-H4</f>
        <v>-94812.244206773612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تیر 1403'!B5</f>
        <v>آقای منتصری</v>
      </c>
      <c r="C5" s="31">
        <f>'شارژ تیر 1403'!C5</f>
        <v>2</v>
      </c>
      <c r="D5" s="32">
        <f>'شارژ تیر 1403'!D5</f>
        <v>200000</v>
      </c>
      <c r="E5" s="32">
        <v>420000</v>
      </c>
      <c r="F5" s="32">
        <f t="shared" si="0"/>
        <v>0</v>
      </c>
      <c r="G5" s="33">
        <f>IF('شارژ تیر 1403'!I5&gt;0,'شارژ تیر 1403'!I5,0)</f>
        <v>219999.75579322639</v>
      </c>
      <c r="H5" s="31">
        <f>IF('شارژ تیر 1403'!I5&lt;0,-'شارژ تیر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تیر 1403'!B6</f>
        <v>آقای كامروافر</v>
      </c>
      <c r="C6" s="31">
        <f>'شارژ تیر 1403'!C6</f>
        <v>2</v>
      </c>
      <c r="D6" s="32">
        <f>'شارژ تیر 1403'!D6</f>
        <v>200000</v>
      </c>
      <c r="E6" s="32"/>
      <c r="F6" s="32">
        <f t="shared" si="0"/>
        <v>0</v>
      </c>
      <c r="G6" s="33">
        <f>IF('شارژ تیر 1403'!I6&gt;0,'شارژ تیر 1403'!I6,0)</f>
        <v>0</v>
      </c>
      <c r="H6" s="31">
        <f>IF('شارژ تیر 1403'!I6&lt;0,-'شارژ تیر 1403'!I6,0)</f>
        <v>306812.24420677364</v>
      </c>
      <c r="I6" s="32">
        <f t="shared" si="1"/>
        <v>-106812.24420677364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تیر 1403'!B7</f>
        <v>آقای ولی زاده</v>
      </c>
      <c r="C7" s="31">
        <f>'شارژ تیر 1403'!C7</f>
        <v>3</v>
      </c>
      <c r="D7" s="32">
        <f>'شارژ تیر 1403'!D7</f>
        <v>200000</v>
      </c>
      <c r="E7" s="32"/>
      <c r="F7" s="32">
        <f t="shared" si="0"/>
        <v>0</v>
      </c>
      <c r="G7" s="33">
        <f>IF('شارژ تیر 1403'!I7&gt;0,'شارژ تیر 1403'!I7,0)</f>
        <v>0</v>
      </c>
      <c r="H7" s="31">
        <f>IF('شارژ تیر 1403'!I7&lt;0,-'شارژ تیر 1403'!I7,0)</f>
        <v>212218.86631016037</v>
      </c>
      <c r="I7" s="32">
        <f t="shared" si="1"/>
        <v>-12218.866310160374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تیر 1403'!B8</f>
        <v>آقای صبری</v>
      </c>
      <c r="C8" s="31">
        <f>'شارژ تیر 1403'!C8</f>
        <v>4</v>
      </c>
      <c r="D8" s="32">
        <f>'شارژ تیر 1403'!D8</f>
        <v>200000</v>
      </c>
      <c r="E8" s="32"/>
      <c r="F8" s="32">
        <f t="shared" si="0"/>
        <v>0</v>
      </c>
      <c r="G8" s="33">
        <f>IF('شارژ تیر 1403'!I8&gt;0,'شارژ تیر 1403'!I8,0)</f>
        <v>0</v>
      </c>
      <c r="H8" s="31">
        <f>IF('شارژ تیر 1403'!I8&lt;0,-'شارژ تیر 1403'!I8,0)</f>
        <v>719625.48841354728</v>
      </c>
      <c r="I8" s="32">
        <f t="shared" si="1"/>
        <v>-519625.48841354728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تیر 1403'!B9</f>
        <v>آقای علی محمدی</v>
      </c>
      <c r="C9" s="31">
        <f>'شارژ تیر 1403'!C9</f>
        <v>3</v>
      </c>
      <c r="D9" s="32">
        <f>'شارژ تیر 1403'!D9</f>
        <v>200000</v>
      </c>
      <c r="E9" s="32">
        <v>200000</v>
      </c>
      <c r="F9" s="32">
        <f t="shared" si="0"/>
        <v>0</v>
      </c>
      <c r="G9" s="33">
        <f>IF('شارژ تیر 1403'!I9&gt;0,'شارژ تیر 1403'!I9,0)</f>
        <v>0.13368983956752345</v>
      </c>
      <c r="H9" s="31">
        <f>IF('شارژ تیر 1403'!I9&lt;0,-'شارژ تیر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تیر 1403'!B10</f>
        <v>آقای حیدری</v>
      </c>
      <c r="C10" s="31">
        <f>'شارژ تیر 1403'!C10</f>
        <v>2</v>
      </c>
      <c r="D10" s="32">
        <f>'شارژ تیر 1403'!D10</f>
        <v>200000</v>
      </c>
      <c r="E10" s="32">
        <v>420000</v>
      </c>
      <c r="F10" s="32">
        <f t="shared" si="0"/>
        <v>0</v>
      </c>
      <c r="G10" s="33">
        <f>IF('شارژ تیر 1403'!I10&gt;0,'شارژ تیر 1403'!I10,0)</f>
        <v>219999.75579322639</v>
      </c>
      <c r="H10" s="31">
        <f>IF('شارژ تیر 1403'!I10&lt;0,-'شارژ تیر 1403'!I10,0)</f>
        <v>0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تیر 1403'!B11</f>
        <v>آقای ندیمی</v>
      </c>
      <c r="C11" s="31">
        <f>'شارژ تیر 1403'!C11</f>
        <v>1</v>
      </c>
      <c r="D11" s="32">
        <f>'شارژ تیر 1403'!D11</f>
        <v>200000</v>
      </c>
      <c r="E11" s="32">
        <v>200000</v>
      </c>
      <c r="F11" s="32">
        <f t="shared" si="0"/>
        <v>0</v>
      </c>
      <c r="G11" s="33">
        <f>IF('شارژ تیر 1403'!I11&gt;0,'شارژ تیر 1403'!I11,0)</f>
        <v>0</v>
      </c>
      <c r="H11" s="31">
        <f>IF('شارژ تیر 1403'!I11&lt;0,-'شارژ تیر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تیر 1403'!B12</f>
        <v>آقای لگا</v>
      </c>
      <c r="C12" s="31">
        <f>'شارژ تیر 1403'!C12</f>
        <v>0</v>
      </c>
      <c r="D12" s="32">
        <f>'شارژ تیر 1403'!D12</f>
        <v>100000</v>
      </c>
      <c r="E12" s="32"/>
      <c r="F12" s="32">
        <f t="shared" si="0"/>
        <v>0</v>
      </c>
      <c r="G12" s="33">
        <f>IF('شارژ تیر 1403'!I12&gt;0,'شارژ تیر 1403'!I12,0)</f>
        <v>0</v>
      </c>
      <c r="H12" s="31">
        <f>IF('شارژ تیر 1403'!I12&lt;0,-'شارژ تیر 1403'!I12,0)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تیر 1403'!B13</f>
        <v>خانم موسوی</v>
      </c>
      <c r="C13" s="31">
        <f>'شارژ تیر 1403'!C13</f>
        <v>1</v>
      </c>
      <c r="D13" s="32">
        <f>'شارژ تیر 1403'!D13</f>
        <v>200000</v>
      </c>
      <c r="E13" s="32">
        <v>700000</v>
      </c>
      <c r="F13" s="32">
        <f t="shared" si="0"/>
        <v>0</v>
      </c>
      <c r="G13" s="33">
        <f>IF('شارژ تیر 1403'!I13&gt;0,'شارژ تیر 1403'!I13,0)</f>
        <v>142000.37789661321</v>
      </c>
      <c r="H13" s="31">
        <f>IF('شارژ تیر 1403'!I13&lt;0,-'شارژ تیر 1403'!I13,0)</f>
        <v>0</v>
      </c>
      <c r="I13" s="32">
        <f t="shared" si="1"/>
        <v>-357999.62210338679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تیر 1403'!B14</f>
        <v>خانم داوودی</v>
      </c>
      <c r="C14" s="31">
        <f>'شارژ تیر 1403'!C14</f>
        <v>1</v>
      </c>
      <c r="D14" s="32">
        <f>'شارژ تیر 1403'!D14</f>
        <v>100000</v>
      </c>
      <c r="E14" s="32"/>
      <c r="F14" s="32">
        <f t="shared" si="0"/>
        <v>0</v>
      </c>
      <c r="G14" s="33">
        <f>IF('شارژ تیر 1403'!I14&gt;0,'شارژ تیر 1403'!I14,0)</f>
        <v>0</v>
      </c>
      <c r="H14" s="31">
        <f>IF('شارژ تیر 1403'!I14&lt;0,-'شارژ تیر 1403'!I14,0)</f>
        <v>2406.6221033868205</v>
      </c>
      <c r="I14" s="32">
        <f t="shared" si="1"/>
        <v>97593.377896613179</v>
      </c>
      <c r="J14" s="41">
        <f t="shared" si="2"/>
        <v>97593.377896613179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تیر 1403'!B15</f>
        <v>خانم فروغی</v>
      </c>
      <c r="C15" s="31">
        <f>'شارژ تیر 1403'!C15</f>
        <v>1</v>
      </c>
      <c r="D15" s="32">
        <f>'شارژ تیر 1403'!D15</f>
        <v>200000</v>
      </c>
      <c r="E15" s="32">
        <v>200000</v>
      </c>
      <c r="F15" s="32">
        <f t="shared" si="0"/>
        <v>0</v>
      </c>
      <c r="G15" s="33">
        <f>IF('شارژ تیر 1403'!I15&gt;0,'شارژ تیر 1403'!I15,0)</f>
        <v>0.37789661319220613</v>
      </c>
      <c r="H15" s="31">
        <f>IF('شارژ تیر 1403'!I15&lt;0,-'شارژ تیر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تیر 1403'!B16</f>
        <v>آقای صمیمی</v>
      </c>
      <c r="C16" s="31">
        <f>'شارژ تیر 1403'!C16</f>
        <v>3</v>
      </c>
      <c r="D16" s="32">
        <f>'شارژ تیر 1403'!D16</f>
        <v>200000</v>
      </c>
      <c r="E16" s="32"/>
      <c r="F16" s="32">
        <f t="shared" si="0"/>
        <v>0</v>
      </c>
      <c r="G16" s="33">
        <f>IF('شارژ تیر 1403'!I16&gt;0,'شارژ تیر 1403'!I16,0)</f>
        <v>735825.13368983963</v>
      </c>
      <c r="H16" s="31">
        <f>IF('شارژ تیر 1403'!I16&lt;0,-'شارژ تیر 1403'!I16,0)</f>
        <v>0</v>
      </c>
      <c r="I16" s="32">
        <f t="shared" si="1"/>
        <v>935825.13368983963</v>
      </c>
      <c r="J16" s="41">
        <f t="shared" si="2"/>
        <v>935825.13368983963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تیر 1403'!B17</f>
        <v>خانم رهگذر</v>
      </c>
      <c r="C17" s="31">
        <f>'شارژ تیر 1403'!C17</f>
        <v>1</v>
      </c>
      <c r="D17" s="32">
        <f>'شارژ تیر 1403'!D17</f>
        <v>200000</v>
      </c>
      <c r="E17" s="32">
        <v>200000</v>
      </c>
      <c r="F17" s="32">
        <f t="shared" si="0"/>
        <v>0</v>
      </c>
      <c r="G17" s="33">
        <f>IF('شارژ تیر 1403'!I17&gt;0,'شارژ تیر 1403'!I17,0)</f>
        <v>0.37789661317947321</v>
      </c>
      <c r="H17" s="31">
        <f>IF('شارژ تیر 1403'!I17&lt;0,-'شارژ تیر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تیر 1403'!B18</f>
        <v>خانم خورسند نژاد</v>
      </c>
      <c r="C18" s="31">
        <f>'شارژ تیر 1403'!C18</f>
        <v>1</v>
      </c>
      <c r="D18" s="32">
        <f>'شارژ تیر 1403'!D18</f>
        <v>200000</v>
      </c>
      <c r="E18" s="32">
        <v>200000</v>
      </c>
      <c r="F18" s="32">
        <f t="shared" si="0"/>
        <v>0</v>
      </c>
      <c r="G18" s="33">
        <f>IF('شارژ تیر 1403'!I18&gt;0,'شارژ تیر 1403'!I18,0)</f>
        <v>0.37789661319220613</v>
      </c>
      <c r="H18" s="31">
        <f>IF('شارژ تیر 1403'!I18&lt;0,-'شارژ تیر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تیر 1403'!B19</f>
        <v>خانم قلی پور</v>
      </c>
      <c r="C19" s="31">
        <f>'شارژ تیر 1403'!C19</f>
        <v>1</v>
      </c>
      <c r="D19" s="32">
        <f>'شارژ تیر 1403'!D19</f>
        <v>200000</v>
      </c>
      <c r="E19" s="32">
        <v>200000</v>
      </c>
      <c r="F19" s="32">
        <f t="shared" si="0"/>
        <v>0</v>
      </c>
      <c r="G19" s="33">
        <f>IF('شارژ تیر 1403'!I19&gt;0,'شارژ تیر 1403'!I19,0)</f>
        <v>0.37789661317947321</v>
      </c>
      <c r="H19" s="31">
        <f>IF('شارژ تیر 1403'!I19&lt;0,-'شارژ تیر 1403'!I19,0)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تیر 1403'!B20</f>
        <v>خانم نشاط</v>
      </c>
      <c r="C20" s="31">
        <f>'شارژ تیر 1403'!C20</f>
        <v>2</v>
      </c>
      <c r="D20" s="32">
        <f>'شارژ تیر 1403'!D20</f>
        <v>200000</v>
      </c>
      <c r="E20" s="32"/>
      <c r="F20" s="32">
        <f t="shared" si="0"/>
        <v>0</v>
      </c>
      <c r="G20" s="33">
        <f>IF('شارژ تیر 1403'!I20&gt;0,'شارژ تیر 1403'!I20,0)</f>
        <v>0</v>
      </c>
      <c r="H20" s="31">
        <f>IF('شارژ تیر 1403'!I20&lt;0,-'شارژ تیر 1403'!I20,0)</f>
        <v>220000.24420677361</v>
      </c>
      <c r="I20" s="32">
        <f t="shared" si="1"/>
        <v>-20000.244206773612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تیر 1403'!B21</f>
        <v>آقای اکرامی</v>
      </c>
      <c r="C21" s="31">
        <f>'شارژ تیر 1403'!C21</f>
        <v>3</v>
      </c>
      <c r="D21" s="32">
        <f>'شارژ تیر 1403'!D21</f>
        <v>0</v>
      </c>
      <c r="E21" s="58"/>
      <c r="F21" s="58">
        <f t="shared" si="0"/>
        <v>0</v>
      </c>
      <c r="G21" s="33">
        <f>IF('شارژ تیر 1403'!I21&gt;0,'شارژ تیر 1403'!I21,0)</f>
        <v>57781.133689839575</v>
      </c>
      <c r="H21" s="31">
        <f>IF('شارژ تیر 1403'!I21&lt;0,-'شارژ تیر 1403'!I21,0)</f>
        <v>0</v>
      </c>
      <c r="I21" s="58">
        <f t="shared" si="1"/>
        <v>57781.133689839575</v>
      </c>
      <c r="J21" s="59">
        <f t="shared" si="2"/>
        <v>57781.133689839575</v>
      </c>
      <c r="K21" s="14"/>
      <c r="L21" s="23"/>
      <c r="M21" s="23"/>
    </row>
    <row r="22" spans="1:13" ht="28.5" customHeight="1" thickBot="1" x14ac:dyDescent="0.35">
      <c r="A22" s="68" t="str">
        <f>'شارژ تیر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2840000</v>
      </c>
      <c r="F22" s="62">
        <f>SUM(F4:F21)</f>
        <v>0</v>
      </c>
      <c r="G22" s="30"/>
      <c r="H22" s="29">
        <f>SUM(H4:H21)</f>
        <v>1661063.5579322639</v>
      </c>
      <c r="I22" s="29">
        <f>SUM(I4:I21)</f>
        <v>-120267.99999999994</v>
      </c>
      <c r="J22" s="29">
        <f>SUM(J4:J21)</f>
        <v>1091201.2905525847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مرداد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مرداد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مرداد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مرداد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مرداد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مرداد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مرداد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مرداد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مرداد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مرداد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مرداد 1403'!J14</f>
        <v>97593.377896613179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مرداد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مرداد 1403'!J16</f>
        <v>935825.13368983963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مرداد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مرداد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مرداد 1403'!J19</f>
        <v>0.37789661317947321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مرداد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مرداد 1403'!J21</f>
        <v>57781.133689839575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1" sqref="D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33</v>
      </c>
      <c r="M3" s="46">
        <v>330000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مرداد 1403'!B4</f>
        <v>آقای محمدی</v>
      </c>
      <c r="C4" s="31">
        <f>'شارژ مرداد 1403'!C4</f>
        <v>2</v>
      </c>
      <c r="D4" s="32">
        <f>'شارژ مرداد 1403'!D4</f>
        <v>0</v>
      </c>
      <c r="E4" s="32"/>
      <c r="F4" s="32">
        <f t="shared" ref="F4:F21" si="0">$K$3*C4</f>
        <v>20000</v>
      </c>
      <c r="G4" s="33">
        <f>IF('شارژ مرداد 1403'!I4&gt;0,'شارژ مرداد 1403'!I4,0)</f>
        <v>0</v>
      </c>
      <c r="H4" s="31">
        <f>IF('شارژ مرداد 1403'!I4&lt;0,-'شارژ مرداد 1403'!I4,0)</f>
        <v>94812.244206773612</v>
      </c>
      <c r="I4" s="32">
        <f>D4-E4+F4+G4-H4</f>
        <v>-74812.244206773612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مرداد 1403'!B5</f>
        <v>آقای منتصری</v>
      </c>
      <c r="C5" s="31">
        <f>'شارژ مرداد 1403'!C5</f>
        <v>2</v>
      </c>
      <c r="D5" s="32">
        <f>'شارژ مرداد 1403'!D5</f>
        <v>200000</v>
      </c>
      <c r="E5" s="32"/>
      <c r="F5" s="32">
        <f t="shared" si="0"/>
        <v>20000</v>
      </c>
      <c r="G5" s="33">
        <f>IF('شارژ مرداد 1403'!I5&gt;0,'شارژ مرداد 1403'!I5,0)</f>
        <v>0</v>
      </c>
      <c r="H5" s="31">
        <f>IF('شارژ مرداد 1403'!I5&lt;0,-'شارژ مرداد 1403'!I5,0)</f>
        <v>0.24420677361194976</v>
      </c>
      <c r="I5" s="32">
        <f t="shared" ref="I5:I21" si="1">D5-E5+F5+G5-H5</f>
        <v>219999.75579322639</v>
      </c>
      <c r="J5" s="41">
        <f t="shared" ref="J5:J21" si="2">IF(I5&gt;0,I5,0)</f>
        <v>219999.75579322639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مرداد 1403'!B6</f>
        <v>آقای كامروافر</v>
      </c>
      <c r="C6" s="31">
        <f>'شارژ مرداد 1403'!C6</f>
        <v>2</v>
      </c>
      <c r="D6" s="32">
        <f>'شارژ مرداد 1403'!D6</f>
        <v>200000</v>
      </c>
      <c r="E6" s="32"/>
      <c r="F6" s="32">
        <f t="shared" si="0"/>
        <v>20000</v>
      </c>
      <c r="G6" s="33">
        <f>IF('شارژ مرداد 1403'!I6&gt;0,'شارژ مرداد 1403'!I6,0)</f>
        <v>0</v>
      </c>
      <c r="H6" s="31">
        <f>IF('شارژ مرداد 1403'!I6&lt;0,-'شارژ مرداد 1403'!I6,0)</f>
        <v>106812.24420677364</v>
      </c>
      <c r="I6" s="32">
        <f t="shared" si="1"/>
        <v>113187.75579322636</v>
      </c>
      <c r="J6" s="41">
        <f t="shared" si="2"/>
        <v>113187.75579322636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مرداد 1403'!B7</f>
        <v>آقای ولی زاده</v>
      </c>
      <c r="C7" s="31">
        <f>'شارژ مرداد 1403'!C7</f>
        <v>3</v>
      </c>
      <c r="D7" s="32">
        <f>'شارژ مرداد 1403'!D7</f>
        <v>200000</v>
      </c>
      <c r="E7" s="32"/>
      <c r="F7" s="32">
        <f t="shared" si="0"/>
        <v>30000</v>
      </c>
      <c r="G7" s="33">
        <f>IF('شارژ مرداد 1403'!I7&gt;0,'شارژ مرداد 1403'!I7,0)</f>
        <v>0</v>
      </c>
      <c r="H7" s="31">
        <f>IF('شارژ مرداد 1403'!I7&lt;0,-'شارژ مرداد 1403'!I7,0)</f>
        <v>12218.866310160374</v>
      </c>
      <c r="I7" s="32">
        <f t="shared" si="1"/>
        <v>217781.13368983963</v>
      </c>
      <c r="J7" s="41">
        <f t="shared" si="2"/>
        <v>217781.13368983963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مرداد 1403'!B8</f>
        <v>آقای صبری</v>
      </c>
      <c r="C8" s="31">
        <f>'شارژ مرداد 1403'!C8</f>
        <v>4</v>
      </c>
      <c r="D8" s="32">
        <f>'شارژ مرداد 1403'!D8</f>
        <v>200000</v>
      </c>
      <c r="E8" s="32"/>
      <c r="F8" s="32">
        <f t="shared" si="0"/>
        <v>40000</v>
      </c>
      <c r="G8" s="33">
        <f>IF('شارژ مرداد 1403'!I8&gt;0,'شارژ مرداد 1403'!I8,0)</f>
        <v>0</v>
      </c>
      <c r="H8" s="31">
        <f>IF('شارژ مرداد 1403'!I8&lt;0,-'شارژ مرداد 1403'!I8,0)</f>
        <v>519625.48841354728</v>
      </c>
      <c r="I8" s="32">
        <f t="shared" si="1"/>
        <v>-279625.48841354728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مرداد 1403'!B9</f>
        <v>آقای علی محمدی</v>
      </c>
      <c r="C9" s="31">
        <f>'شارژ مرداد 1403'!C9</f>
        <v>3</v>
      </c>
      <c r="D9" s="32">
        <f>'شارژ مرداد 1403'!D9</f>
        <v>200000</v>
      </c>
      <c r="E9" s="32">
        <v>230000</v>
      </c>
      <c r="F9" s="32">
        <f t="shared" si="0"/>
        <v>30000</v>
      </c>
      <c r="G9" s="33">
        <f>IF('شارژ مرداد 1403'!I9&gt;0,'شارژ مرداد 1403'!I9,0)</f>
        <v>0.13368983956752345</v>
      </c>
      <c r="H9" s="31">
        <f>IF('شارژ مرداد 1403'!I9&lt;0,-'شارژ مرداد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مرداد 1403'!B10</f>
        <v>آقای حیدری</v>
      </c>
      <c r="C10" s="31">
        <f>'شارژ مرداد 1403'!C10</f>
        <v>2</v>
      </c>
      <c r="D10" s="32">
        <f>'شارژ مرداد 1403'!D10</f>
        <v>200000</v>
      </c>
      <c r="E10" s="32"/>
      <c r="F10" s="32">
        <f t="shared" si="0"/>
        <v>20000</v>
      </c>
      <c r="G10" s="33">
        <f>IF('شارژ مرداد 1403'!I10&gt;0,'شارژ مرداد 1403'!I10,0)</f>
        <v>0</v>
      </c>
      <c r="H10" s="31">
        <f>IF('شارژ مرداد 1403'!I10&lt;0,-'شارژ مرداد 1403'!I10,0)</f>
        <v>0.24420677361194976</v>
      </c>
      <c r="I10" s="32">
        <f t="shared" si="1"/>
        <v>219999.75579322639</v>
      </c>
      <c r="J10" s="41">
        <f t="shared" si="2"/>
        <v>219999.75579322639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مرداد 1403'!B11</f>
        <v>آقای ندیمی</v>
      </c>
      <c r="C11" s="31">
        <f>'شارژ مرداد 1403'!C11</f>
        <v>1</v>
      </c>
      <c r="D11" s="32">
        <f>'شارژ مرداد 1403'!D11</f>
        <v>200000</v>
      </c>
      <c r="E11" s="32">
        <v>210000</v>
      </c>
      <c r="F11" s="32">
        <f t="shared" si="0"/>
        <v>10000</v>
      </c>
      <c r="G11" s="33">
        <f>IF('شارژ مرداد 1403'!I11&gt;0,'شارژ مرداد 1403'!I11,0)</f>
        <v>0</v>
      </c>
      <c r="H11" s="31">
        <f>IF('شارژ مرداد 1403'!I11&lt;0,-'شارژ مرداد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مرداد 1403'!B12</f>
        <v>آقای لگا</v>
      </c>
      <c r="C12" s="31">
        <f>'شارژ مرداد 1403'!C12</f>
        <v>0</v>
      </c>
      <c r="D12" s="32">
        <f>'شارژ مرداد 1403'!D12</f>
        <v>100000</v>
      </c>
      <c r="E12" s="32"/>
      <c r="F12" s="32">
        <f t="shared" si="0"/>
        <v>0</v>
      </c>
      <c r="G12" s="33">
        <f>IF('شارژ مرداد 1403'!I12&gt;0,'شارژ مرداد 1403'!I12,0)</f>
        <v>0</v>
      </c>
      <c r="H12" s="31">
        <f>IF('شارژ مرداد 1403'!I12&lt;0,-'شارژ مرداد 1403'!I12,0)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مرداد 1403'!B13</f>
        <v>خانم موسوی</v>
      </c>
      <c r="C13" s="31">
        <f>'شارژ مرداد 1403'!C13</f>
        <v>1</v>
      </c>
      <c r="D13" s="32">
        <f>'شارژ مرداد 1403'!D13</f>
        <v>200000</v>
      </c>
      <c r="E13" s="32"/>
      <c r="F13" s="32">
        <f t="shared" si="0"/>
        <v>10000</v>
      </c>
      <c r="G13" s="33">
        <f>IF('شارژ مرداد 1403'!I13&gt;0,'شارژ مرداد 1403'!I13,0)</f>
        <v>0</v>
      </c>
      <c r="H13" s="31">
        <f>IF('شارژ مرداد 1403'!I13&lt;0,-'شارژ مرداد 1403'!I13,0)</f>
        <v>357999.62210338679</v>
      </c>
      <c r="I13" s="32">
        <f t="shared" si="1"/>
        <v>-147999.62210338679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مرداد 1403'!B14</f>
        <v>خانم داوودی</v>
      </c>
      <c r="C14" s="31">
        <f>'شارژ مرداد 1403'!C14</f>
        <v>1</v>
      </c>
      <c r="D14" s="32">
        <f>'شارژ مرداد 1403'!D14</f>
        <v>100000</v>
      </c>
      <c r="E14" s="32"/>
      <c r="F14" s="32">
        <f t="shared" si="0"/>
        <v>10000</v>
      </c>
      <c r="G14" s="33">
        <f>IF('شارژ مرداد 1403'!I14&gt;0,'شارژ مرداد 1403'!I14,0)</f>
        <v>97593.377896613179</v>
      </c>
      <c r="H14" s="31">
        <f>IF('شارژ مرداد 1403'!I14&lt;0,-'شارژ مرداد 1403'!I14,0)</f>
        <v>0</v>
      </c>
      <c r="I14" s="32">
        <f t="shared" si="1"/>
        <v>207593.37789661318</v>
      </c>
      <c r="J14" s="41">
        <f t="shared" si="2"/>
        <v>207593.37789661318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مرداد 1403'!B15</f>
        <v>خانم فروغی</v>
      </c>
      <c r="C15" s="31">
        <f>'شارژ مرداد 1403'!C15</f>
        <v>1</v>
      </c>
      <c r="D15" s="32">
        <f>'شارژ مرداد 1403'!D15</f>
        <v>200000</v>
      </c>
      <c r="E15" s="32">
        <v>210000</v>
      </c>
      <c r="F15" s="32">
        <f t="shared" si="0"/>
        <v>10000</v>
      </c>
      <c r="G15" s="33">
        <f>IF('شارژ مرداد 1403'!I15&gt;0,'شارژ مرداد 1403'!I15,0)</f>
        <v>0.37789661319220613</v>
      </c>
      <c r="H15" s="31">
        <f>IF('شارژ مرداد 1403'!I15&lt;0,-'شارژ مرداد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مرداد 1403'!B16</f>
        <v>آقای صمیمی</v>
      </c>
      <c r="C16" s="31">
        <f>'شارژ مرداد 1403'!C16</f>
        <v>3</v>
      </c>
      <c r="D16" s="32">
        <f>'شارژ مرداد 1403'!D16</f>
        <v>200000</v>
      </c>
      <c r="E16" s="32"/>
      <c r="F16" s="32">
        <f t="shared" si="0"/>
        <v>30000</v>
      </c>
      <c r="G16" s="33">
        <f>IF('شارژ مرداد 1403'!I16&gt;0,'شارژ مرداد 1403'!I16,0)</f>
        <v>935825.13368983963</v>
      </c>
      <c r="H16" s="31">
        <f>IF('شارژ مرداد 1403'!I16&lt;0,-'شارژ مرداد 1403'!I16,0)</f>
        <v>0</v>
      </c>
      <c r="I16" s="32">
        <f t="shared" si="1"/>
        <v>1165825.1336898396</v>
      </c>
      <c r="J16" s="41">
        <f t="shared" si="2"/>
        <v>1165825.1336898396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مرداد 1403'!B17</f>
        <v>خانم رهگذر</v>
      </c>
      <c r="C17" s="31">
        <f>'شارژ مرداد 1403'!C17</f>
        <v>1</v>
      </c>
      <c r="D17" s="32">
        <f>'شارژ مرداد 1403'!D17</f>
        <v>200000</v>
      </c>
      <c r="E17" s="32"/>
      <c r="F17" s="32">
        <f t="shared" si="0"/>
        <v>10000</v>
      </c>
      <c r="G17" s="33">
        <f>IF('شارژ مرداد 1403'!I17&gt;0,'شارژ مرداد 1403'!I17,0)</f>
        <v>0.37789661317947321</v>
      </c>
      <c r="H17" s="31">
        <f>IF('شارژ مرداد 1403'!I17&lt;0,-'شارژ مرداد 1403'!I17,0)</f>
        <v>0</v>
      </c>
      <c r="I17" s="32">
        <f t="shared" si="1"/>
        <v>210000.37789661318</v>
      </c>
      <c r="J17" s="41">
        <f t="shared" si="2"/>
        <v>210000.37789661318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مرداد 1403'!B18</f>
        <v>خانم خورسند نژاد</v>
      </c>
      <c r="C18" s="31">
        <f>'شارژ مرداد 1403'!C18</f>
        <v>1</v>
      </c>
      <c r="D18" s="32">
        <f>'شارژ مرداد 1403'!D18</f>
        <v>200000</v>
      </c>
      <c r="E18" s="32">
        <v>210000</v>
      </c>
      <c r="F18" s="32">
        <f t="shared" si="0"/>
        <v>10000</v>
      </c>
      <c r="G18" s="33">
        <f>IF('شارژ مرداد 1403'!I18&gt;0,'شارژ مرداد 1403'!I18,0)</f>
        <v>0.37789661319220613</v>
      </c>
      <c r="H18" s="31">
        <f>IF('شارژ مرداد 1403'!I18&lt;0,-'شارژ مرداد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مرداد 1403'!B19</f>
        <v>خانم قلی پور</v>
      </c>
      <c r="C19" s="31">
        <f>'شارژ مرداد 1403'!C19</f>
        <v>1</v>
      </c>
      <c r="D19" s="32">
        <f>'شارژ مرداد 1403'!D19</f>
        <v>200000</v>
      </c>
      <c r="E19" s="32">
        <v>210000</v>
      </c>
      <c r="F19" s="32">
        <v>10000</v>
      </c>
      <c r="G19" s="33">
        <f>IF('شارژ مرداد 1403'!I19&gt;0,'شارژ مرداد 1403'!I19,0)</f>
        <v>0.37789661317947321</v>
      </c>
      <c r="H19" s="31">
        <f>IF('شارژ مرداد 1403'!I19&lt;0,-'شارژ مرداد 1403'!I19,0)</f>
        <v>0</v>
      </c>
      <c r="I19" s="32"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مرداد 1403'!B20</f>
        <v>خانم نشاط</v>
      </c>
      <c r="C20" s="31">
        <f>'شارژ مرداد 1403'!C20</f>
        <v>2</v>
      </c>
      <c r="D20" s="32">
        <f>'شارژ مرداد 1403'!D20</f>
        <v>200000</v>
      </c>
      <c r="E20" s="32">
        <v>200000</v>
      </c>
      <c r="F20" s="32">
        <f t="shared" si="0"/>
        <v>20000</v>
      </c>
      <c r="G20" s="33">
        <f>IF('شارژ مرداد 1403'!I20&gt;0,'شارژ مرداد 1403'!I20,0)</f>
        <v>0</v>
      </c>
      <c r="H20" s="31">
        <f>IF('شارژ مرداد 1403'!I20&lt;0,-'شارژ مرداد 1403'!I20,0)</f>
        <v>20000.244206773612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مرداد 1403'!B21</f>
        <v>آقای اکرامی</v>
      </c>
      <c r="C21" s="31">
        <f>'شارژ مرداد 1403'!C21</f>
        <v>3</v>
      </c>
      <c r="D21" s="32">
        <f>'شارژ مرداد 1403'!D21</f>
        <v>0</v>
      </c>
      <c r="E21" s="58"/>
      <c r="F21" s="58">
        <f t="shared" si="0"/>
        <v>30000</v>
      </c>
      <c r="G21" s="33">
        <f>IF('شارژ مرداد 1403'!I21&gt;0,'شارژ مرداد 1403'!I21,0)</f>
        <v>57781.133689839575</v>
      </c>
      <c r="H21" s="31">
        <f>IF('شارژ مرداد 1403'!I21&lt;0,-'شارژ مرداد 1403'!I21,0)</f>
        <v>0</v>
      </c>
      <c r="I21" s="58">
        <f t="shared" si="1"/>
        <v>87781.133689839568</v>
      </c>
      <c r="J21" s="59">
        <f t="shared" si="2"/>
        <v>87781.133689839568</v>
      </c>
      <c r="K21" s="14"/>
      <c r="L21" s="23"/>
      <c r="M21" s="23"/>
    </row>
    <row r="22" spans="1:13" ht="28.5" customHeight="1" thickBot="1" x14ac:dyDescent="0.35">
      <c r="A22" s="68" t="str">
        <f>'شارژ مرداد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1270000</v>
      </c>
      <c r="F22" s="62">
        <f>SUM(F4:F21)</f>
        <v>330000</v>
      </c>
      <c r="G22" s="30"/>
      <c r="H22" s="29">
        <f>SUM(H4:H21)</f>
        <v>1211469.2905525845</v>
      </c>
      <c r="I22" s="29">
        <f>SUM(I4:I21)</f>
        <v>1939731.622103387</v>
      </c>
      <c r="J22" s="29">
        <f>SUM(J4:J21)</f>
        <v>2442169.3137254897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شهریور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شهریور 1403'!J5</f>
        <v>219999.75579322639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شهریور 1403'!J6</f>
        <v>113187.75579322636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شهریور 1403'!J7</f>
        <v>217781.13368983963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شهریور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شهریور 1403'!J9</f>
        <v>0.13368983956752345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شهریور 1403'!J10</f>
        <v>219999.75579322639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شهریور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شهریور 1403'!J12</f>
        <v>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شهریور 1403'!J13</f>
        <v>0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شهریور 1403'!J14</f>
        <v>207593.37789661318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شهریور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شهریور 1403'!J16</f>
        <v>1165825.1336898396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شهریور 1403'!J17</f>
        <v>210000.37789661318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شهریور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شهریور 1403'!J19</f>
        <v>0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شهریور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شهریور 1403'!J21</f>
        <v>87781.133689839568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F16" sqref="F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شهریور 1403'!B4</f>
        <v>آقای محمدی</v>
      </c>
      <c r="C4" s="31">
        <f>'شارژ شهریور 1403'!C4</f>
        <v>2</v>
      </c>
      <c r="D4" s="32">
        <f>'شارژ شهریور 1403'!D4</f>
        <v>0</v>
      </c>
      <c r="E4" s="32"/>
      <c r="F4" s="32">
        <f t="shared" ref="F4:F21" si="0">$K$3*C4</f>
        <v>0</v>
      </c>
      <c r="G4" s="33">
        <f>IF('شارژ شهریور 1403'!I4&gt;0,'شارژ شهریور 1403'!I4,0)</f>
        <v>0</v>
      </c>
      <c r="H4" s="31">
        <f>IF('شارژ شهریور 1403'!I4&lt;0,-'شارژ شهریور 1403'!I4,0)</f>
        <v>74812.244206773612</v>
      </c>
      <c r="I4" s="32">
        <f>D4-E4+F4+G4-H4</f>
        <v>-74812.244206773612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شهریور 1403'!B5</f>
        <v>آقای منتصری</v>
      </c>
      <c r="C5" s="31">
        <v>3</v>
      </c>
      <c r="D5" s="32">
        <f>'شارژ شهریور 1403'!D5</f>
        <v>200000</v>
      </c>
      <c r="E5" s="32">
        <v>420000</v>
      </c>
      <c r="F5" s="32">
        <f t="shared" si="0"/>
        <v>0</v>
      </c>
      <c r="G5" s="33">
        <f>IF('شارژ شهریور 1403'!I5&gt;0,'شارژ شهریور 1403'!I5,0)</f>
        <v>219999.75579322639</v>
      </c>
      <c r="H5" s="31">
        <f>IF('شارژ شهریور 1403'!I5&lt;0,-'شارژ شهریور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شهریور 1403'!B6</f>
        <v>آقای كامروافر</v>
      </c>
      <c r="C6" s="31">
        <f>'شارژ شهریور 1403'!C6</f>
        <v>2</v>
      </c>
      <c r="D6" s="32">
        <f>'شارژ شهریور 1403'!D6</f>
        <v>200000</v>
      </c>
      <c r="E6" s="32">
        <v>1000000</v>
      </c>
      <c r="F6" s="32">
        <f t="shared" si="0"/>
        <v>0</v>
      </c>
      <c r="G6" s="33">
        <f>IF('شارژ شهریور 1403'!I6&gt;0,'شارژ شهریور 1403'!I6,0)</f>
        <v>113187.75579322636</v>
      </c>
      <c r="H6" s="31">
        <f>IF('شارژ شهریور 1403'!I6&lt;0,-'شارژ شهریور 1403'!I6,0)</f>
        <v>0</v>
      </c>
      <c r="I6" s="32">
        <f t="shared" si="1"/>
        <v>-686812.24420677358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شهریور 1403'!B7</f>
        <v>آقای ولی زاده</v>
      </c>
      <c r="C7" s="31">
        <f>'شارژ شهریور 1403'!C7</f>
        <v>3</v>
      </c>
      <c r="D7" s="32">
        <f>'شارژ شهریور 1403'!D7</f>
        <v>200000</v>
      </c>
      <c r="E7" s="32">
        <v>1151200</v>
      </c>
      <c r="F7" s="32">
        <f t="shared" si="0"/>
        <v>0</v>
      </c>
      <c r="G7" s="33">
        <f>IF('شارژ شهریور 1403'!I7&gt;0,'شارژ شهریور 1403'!I7,0)</f>
        <v>217781.13368983963</v>
      </c>
      <c r="H7" s="31">
        <f>IF('شارژ شهریور 1403'!I7&lt;0,-'شارژ شهریور 1403'!I7,0)</f>
        <v>0</v>
      </c>
      <c r="I7" s="32">
        <f t="shared" si="1"/>
        <v>-733418.86631016037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شهریور 1403'!B8</f>
        <v>آقای صبری</v>
      </c>
      <c r="C8" s="31">
        <f>'شارژ شهریور 1403'!C8</f>
        <v>4</v>
      </c>
      <c r="D8" s="32">
        <f>'شارژ شهریور 1403'!D8</f>
        <v>200000</v>
      </c>
      <c r="E8" s="32"/>
      <c r="F8" s="32">
        <f t="shared" si="0"/>
        <v>0</v>
      </c>
      <c r="G8" s="33">
        <f>IF('شارژ شهریور 1403'!I8&gt;0,'شارژ شهریور 1403'!I8,0)</f>
        <v>0</v>
      </c>
      <c r="H8" s="31">
        <f>IF('شارژ شهریور 1403'!I8&lt;0,-'شارژ شهریور 1403'!I8,0)</f>
        <v>279625.48841354728</v>
      </c>
      <c r="I8" s="32">
        <f t="shared" si="1"/>
        <v>-79625.488413547282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شهریور 1403'!B9</f>
        <v>آقای علی محمدی</v>
      </c>
      <c r="C9" s="31">
        <f>'شارژ شهریور 1403'!C9</f>
        <v>3</v>
      </c>
      <c r="D9" s="32">
        <f>'شارژ شهریور 1403'!D9</f>
        <v>200000</v>
      </c>
      <c r="E9" s="32">
        <v>300000</v>
      </c>
      <c r="F9" s="32">
        <f t="shared" si="0"/>
        <v>0</v>
      </c>
      <c r="G9" s="33">
        <f>IF('شارژ شهریور 1403'!I9&gt;0,'شارژ شهریور 1403'!I9,0)</f>
        <v>0.13368983956752345</v>
      </c>
      <c r="H9" s="31">
        <f>IF('شارژ شهریور 1403'!I9&lt;0,-'شارژ شهریور 1403'!I9,0)</f>
        <v>0</v>
      </c>
      <c r="I9" s="32">
        <f t="shared" si="1"/>
        <v>-99999.866310160432</v>
      </c>
      <c r="J9" s="41">
        <f t="shared" si="2"/>
        <v>0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شهریور 1403'!B10</f>
        <v>آقای حیدری</v>
      </c>
      <c r="C10" s="31">
        <f>'شارژ شهریور 1403'!C10</f>
        <v>2</v>
      </c>
      <c r="D10" s="32">
        <f>'شارژ شهریور 1403'!D10</f>
        <v>200000</v>
      </c>
      <c r="E10" s="32">
        <v>420000</v>
      </c>
      <c r="F10" s="32">
        <f t="shared" si="0"/>
        <v>0</v>
      </c>
      <c r="G10" s="33">
        <f>IF('شارژ شهریور 1403'!I10&gt;0,'شارژ شهریور 1403'!I10,0)</f>
        <v>219999.75579322639</v>
      </c>
      <c r="H10" s="31">
        <f>IF('شارژ شهریور 1403'!I10&lt;0,-'شارژ شهریور 1403'!I10,0)</f>
        <v>0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شهریور 1403'!B11</f>
        <v>آقای ندیمی</v>
      </c>
      <c r="C11" s="31">
        <f>'شارژ شهریور 1403'!C11</f>
        <v>1</v>
      </c>
      <c r="D11" s="32">
        <f>'شارژ شهریور 1403'!D11</f>
        <v>200000</v>
      </c>
      <c r="E11" s="32">
        <v>200000</v>
      </c>
      <c r="F11" s="32">
        <f t="shared" si="0"/>
        <v>0</v>
      </c>
      <c r="G11" s="33">
        <f>IF('شارژ شهریور 1403'!I11&gt;0,'شارژ شهریور 1403'!I11,0)</f>
        <v>0</v>
      </c>
      <c r="H11" s="31">
        <f>IF('شارژ شهریور 1403'!I11&lt;0,-'شارژ شهریور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شهریور 1403'!B12</f>
        <v>آقای لگا</v>
      </c>
      <c r="C12" s="31">
        <f>'شارژ شهریور 1403'!C12</f>
        <v>0</v>
      </c>
      <c r="D12" s="32">
        <f>'شارژ شهریور 1403'!D12</f>
        <v>100000</v>
      </c>
      <c r="E12" s="32"/>
      <c r="F12" s="32">
        <f t="shared" si="0"/>
        <v>0</v>
      </c>
      <c r="G12" s="33">
        <f>IF('شارژ شهریور 1403'!I12&gt;0,'شارژ شهریور 1403'!I12,0)</f>
        <v>0</v>
      </c>
      <c r="H12" s="31">
        <f>IF('شارژ شهریور 1403'!I12&lt;0,-'شارژ شهریور 1403'!I12,0)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شهریور 1403'!B13</f>
        <v>خانم موسوی</v>
      </c>
      <c r="C13" s="31">
        <f>'شارژ شهریور 1403'!C13</f>
        <v>1</v>
      </c>
      <c r="D13" s="32">
        <f>'شارژ شهریور 1403'!D13</f>
        <v>200000</v>
      </c>
      <c r="E13" s="32"/>
      <c r="F13" s="32">
        <f t="shared" si="0"/>
        <v>0</v>
      </c>
      <c r="G13" s="33">
        <f>IF('شارژ شهریور 1403'!I13&gt;0,'شارژ شهریور 1403'!I13,0)</f>
        <v>0</v>
      </c>
      <c r="H13" s="31">
        <f>IF('شارژ شهریور 1403'!I13&lt;0,-'شارژ شهریور 1403'!I13,0)</f>
        <v>147999.62210338679</v>
      </c>
      <c r="I13" s="32">
        <f t="shared" si="1"/>
        <v>52000.377896613209</v>
      </c>
      <c r="J13" s="41">
        <f t="shared" si="2"/>
        <v>52000.377896613209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شهریور 1403'!B14</f>
        <v>خانم داوودی</v>
      </c>
      <c r="C14" s="31">
        <f>'شارژ شهریور 1403'!C14</f>
        <v>1</v>
      </c>
      <c r="D14" s="32">
        <f>'شارژ شهریور 1403'!D14</f>
        <v>100000</v>
      </c>
      <c r="E14" s="32">
        <v>307593</v>
      </c>
      <c r="F14" s="32">
        <f t="shared" si="0"/>
        <v>0</v>
      </c>
      <c r="G14" s="33">
        <f>IF('شارژ شهریور 1403'!I14&gt;0,'شارژ شهریور 1403'!I14,0)</f>
        <v>207593.37789661318</v>
      </c>
      <c r="H14" s="31">
        <f>IF('شارژ شهریور 1403'!I14&lt;0,-'شارژ شهریور 1403'!I14,0)</f>
        <v>0</v>
      </c>
      <c r="I14" s="32">
        <f t="shared" si="1"/>
        <v>0.37789661317947321</v>
      </c>
      <c r="J14" s="41">
        <f t="shared" si="2"/>
        <v>0.37789661317947321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شهریور 1403'!B15</f>
        <v>خانم فروغی</v>
      </c>
      <c r="C15" s="31">
        <f>'شارژ شهریور 1403'!C15</f>
        <v>1</v>
      </c>
      <c r="D15" s="32">
        <f>'شارژ شهریور 1403'!D15</f>
        <v>200000</v>
      </c>
      <c r="E15" s="32">
        <v>200000</v>
      </c>
      <c r="F15" s="32">
        <f t="shared" si="0"/>
        <v>0</v>
      </c>
      <c r="G15" s="33">
        <f>IF('شارژ شهریور 1403'!I15&gt;0,'شارژ شهریور 1403'!I15,0)</f>
        <v>0.37789661319220613</v>
      </c>
      <c r="H15" s="31">
        <f>IF('شارژ شهریور 1403'!I15&lt;0,-'شارژ شهریور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شهریور 1403'!B16</f>
        <v>آقای صمیمی</v>
      </c>
      <c r="C16" s="31">
        <f>'شارژ شهریور 1403'!C16</f>
        <v>3</v>
      </c>
      <c r="D16" s="32">
        <f>'شارژ شهریور 1403'!D16</f>
        <v>200000</v>
      </c>
      <c r="E16" s="32">
        <v>2000000</v>
      </c>
      <c r="F16" s="32">
        <f t="shared" si="0"/>
        <v>0</v>
      </c>
      <c r="G16" s="33">
        <f>IF('شارژ شهریور 1403'!I16&gt;0,'شارژ شهریور 1403'!I16,0)</f>
        <v>1165825.1336898396</v>
      </c>
      <c r="H16" s="31">
        <f>IF('شارژ شهریور 1403'!I16&lt;0,-'شارژ شهریور 1403'!I16,0)</f>
        <v>0</v>
      </c>
      <c r="I16" s="32">
        <f t="shared" si="1"/>
        <v>-634174.86631016037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شهریور 1403'!B17</f>
        <v>خانم رهگذر</v>
      </c>
      <c r="C17" s="31">
        <f>'شارژ شهریور 1403'!C17</f>
        <v>1</v>
      </c>
      <c r="D17" s="32">
        <f>'شارژ شهریور 1403'!D17</f>
        <v>200000</v>
      </c>
      <c r="E17" s="32">
        <v>410000</v>
      </c>
      <c r="F17" s="32">
        <f t="shared" si="0"/>
        <v>0</v>
      </c>
      <c r="G17" s="33">
        <f>IF('شارژ شهریور 1403'!I17&gt;0,'شارژ شهریور 1403'!I17,0)</f>
        <v>210000.37789661318</v>
      </c>
      <c r="H17" s="31">
        <f>IF('شارژ شهریور 1403'!I17&lt;0,-'شارژ شهریور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شهریور 1403'!B18</f>
        <v>خانم خورسند نژاد</v>
      </c>
      <c r="C18" s="31">
        <f>'شارژ شهریور 1403'!C18</f>
        <v>1</v>
      </c>
      <c r="D18" s="32">
        <f>'شارژ شهریور 1403'!D18</f>
        <v>200000</v>
      </c>
      <c r="E18" s="32">
        <v>200000</v>
      </c>
      <c r="F18" s="32">
        <f t="shared" si="0"/>
        <v>0</v>
      </c>
      <c r="G18" s="33">
        <f>IF('شارژ شهریور 1403'!I18&gt;0,'شارژ شهریور 1403'!I18,0)</f>
        <v>0.37789661319220613</v>
      </c>
      <c r="H18" s="31">
        <f>IF('شارژ شهریور 1403'!I18&lt;0,-'شارژ شهریور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شهریور 1403'!B19</f>
        <v>خانم قلی پور</v>
      </c>
      <c r="C19" s="31">
        <f>'شارژ شهریور 1403'!C19</f>
        <v>1</v>
      </c>
      <c r="D19" s="32">
        <f>'شارژ شهریور 1403'!D19</f>
        <v>200000</v>
      </c>
      <c r="E19" s="32"/>
      <c r="F19" s="32">
        <f t="shared" si="0"/>
        <v>0</v>
      </c>
      <c r="G19" s="33">
        <f>IF('شارژ شهریور 1403'!I19&gt;0,'شارژ شهریور 1403'!I19,0)</f>
        <v>0</v>
      </c>
      <c r="H19" s="31">
        <f>IF('شارژ شهریور 1403'!I19&lt;0,-'شارژ شهریور 1403'!I19,0)</f>
        <v>0</v>
      </c>
      <c r="I19" s="32">
        <f t="shared" si="1"/>
        <v>200000</v>
      </c>
      <c r="J19" s="41">
        <f t="shared" si="2"/>
        <v>200000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شهریور 1403'!B20</f>
        <v>خانم نشاط</v>
      </c>
      <c r="C20" s="31">
        <f>'شارژ شهریور 1403'!C20</f>
        <v>2</v>
      </c>
      <c r="D20" s="32">
        <f>'شارژ شهریور 1403'!D20</f>
        <v>200000</v>
      </c>
      <c r="E20" s="32">
        <v>200000</v>
      </c>
      <c r="F20" s="32">
        <f t="shared" si="0"/>
        <v>0</v>
      </c>
      <c r="G20" s="33">
        <f>IF('شارژ شهریور 1403'!I20&gt;0,'شارژ شهریور 1403'!I20,0)</f>
        <v>0</v>
      </c>
      <c r="H20" s="31">
        <f>IF('شارژ شهریور 1403'!I20&lt;0,-'شارژ شهریور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شهریور 1403'!B21</f>
        <v>آقای اکرامی</v>
      </c>
      <c r="C21" s="31">
        <f>'شارژ شهریور 1403'!C21</f>
        <v>3</v>
      </c>
      <c r="D21" s="32">
        <f>'شارژ شهریور 1403'!D21</f>
        <v>0</v>
      </c>
      <c r="E21" s="58"/>
      <c r="F21" s="58">
        <f t="shared" si="0"/>
        <v>0</v>
      </c>
      <c r="G21" s="33">
        <f>IF('شارژ شهریور 1403'!I21&gt;0,'شارژ شهریور 1403'!I21,0)</f>
        <v>87781.133689839568</v>
      </c>
      <c r="H21" s="31">
        <f>IF('شارژ شهریور 1403'!I21&lt;0,-'شارژ شهریور 1403'!I21,0)</f>
        <v>0</v>
      </c>
      <c r="I21" s="58">
        <f t="shared" si="1"/>
        <v>87781.133689839568</v>
      </c>
      <c r="J21" s="59">
        <f t="shared" si="2"/>
        <v>87781.133689839568</v>
      </c>
      <c r="K21" s="14"/>
      <c r="L21" s="23"/>
      <c r="M21" s="23"/>
    </row>
    <row r="22" spans="1:13" ht="28.5" customHeight="1" thickBot="1" x14ac:dyDescent="0.35">
      <c r="A22" s="68" t="str">
        <f>'شارژ شهریور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6808793</v>
      </c>
      <c r="F22" s="62">
        <f>SUM(F4:F21)</f>
        <v>0</v>
      </c>
      <c r="G22" s="30"/>
      <c r="H22" s="29">
        <f>SUM(H4:H21)</f>
        <v>502437.69162210333</v>
      </c>
      <c r="I22" s="29">
        <f>SUM(I4:I21)</f>
        <v>-1869061.3778966132</v>
      </c>
      <c r="J22" s="29">
        <f>SUM(J4:J21)</f>
        <v>439783.02317290549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5" priority="1" operator="lessThan">
      <formula>0</formula>
    </cfRule>
    <cfRule type="cellIs" dxfId="3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اسفند 1402'!A3</f>
        <v>1</v>
      </c>
      <c r="B3" s="16" t="str">
        <f>'پرینت اسفند 1402'!B3</f>
        <v>واحد یک</v>
      </c>
      <c r="C3" s="11">
        <f>'شارژ مهر 1403'!J4</f>
        <v>0</v>
      </c>
    </row>
    <row r="4" spans="1:4" ht="30" customHeight="1" thickBot="1" x14ac:dyDescent="0.35">
      <c r="A4" s="17">
        <f>'پرینت اسفند 1402'!A4</f>
        <v>2</v>
      </c>
      <c r="B4" s="16" t="str">
        <f>'پرینت اسفند 1402'!B4</f>
        <v>واحد دو</v>
      </c>
      <c r="C4" s="8">
        <f>'شارژ مهر 1403'!J5</f>
        <v>0</v>
      </c>
    </row>
    <row r="5" spans="1:4" ht="30" customHeight="1" thickBot="1" x14ac:dyDescent="0.35">
      <c r="A5" s="17">
        <f>'پرینت اسفند 1402'!A5</f>
        <v>3</v>
      </c>
      <c r="B5" s="16" t="str">
        <f>'پرینت اسفند 1402'!B5</f>
        <v>واحد سه</v>
      </c>
      <c r="C5" s="8">
        <f>'شارژ مهر 1403'!J6</f>
        <v>0</v>
      </c>
    </row>
    <row r="6" spans="1:4" ht="30" customHeight="1" thickBot="1" x14ac:dyDescent="0.35">
      <c r="A6" s="17">
        <f>'پرینت اسفند 1402'!A6</f>
        <v>4</v>
      </c>
      <c r="B6" s="16" t="str">
        <f>'پرینت اسفند 1402'!B6</f>
        <v>واحد چهار</v>
      </c>
      <c r="C6" s="8">
        <f>'شارژ مهر 1403'!J7</f>
        <v>0</v>
      </c>
    </row>
    <row r="7" spans="1:4" ht="30" customHeight="1" thickBot="1" x14ac:dyDescent="0.35">
      <c r="A7" s="17">
        <f>'پرینت اسفند 1402'!A7</f>
        <v>5</v>
      </c>
      <c r="B7" s="16" t="str">
        <f>'پرینت اسفند 1402'!B7</f>
        <v>واحد پنج</v>
      </c>
      <c r="C7" s="8">
        <f>'شارژ مهر 1403'!J8</f>
        <v>0</v>
      </c>
    </row>
    <row r="8" spans="1:4" ht="30" customHeight="1" thickBot="1" x14ac:dyDescent="0.35">
      <c r="A8" s="17">
        <f>'پرینت اسفند 1402'!A8</f>
        <v>6</v>
      </c>
      <c r="B8" s="16" t="str">
        <f>'پرینت اسفند 1402'!B8</f>
        <v>واحد شش</v>
      </c>
      <c r="C8" s="8">
        <f>'شارژ مهر 1403'!J9</f>
        <v>0</v>
      </c>
    </row>
    <row r="9" spans="1:4" ht="30" customHeight="1" thickBot="1" x14ac:dyDescent="0.35">
      <c r="A9" s="17">
        <f>'پرینت اسفند 1402'!A9</f>
        <v>7</v>
      </c>
      <c r="B9" s="16" t="str">
        <f>'پرینت اسفند 1402'!B9</f>
        <v>واحد هفت</v>
      </c>
      <c r="C9" s="8">
        <f>'شارژ مهر 1403'!J10</f>
        <v>0</v>
      </c>
    </row>
    <row r="10" spans="1:4" ht="30" customHeight="1" thickBot="1" x14ac:dyDescent="0.35">
      <c r="A10" s="17">
        <f>'پرینت اسفند 1402'!A10</f>
        <v>8</v>
      </c>
      <c r="B10" s="16" t="str">
        <f>'پرینت اسفند 1402'!B10</f>
        <v>واحد هشت</v>
      </c>
      <c r="C10" s="8">
        <f>'شارژ مهر 1403'!J11</f>
        <v>0</v>
      </c>
    </row>
    <row r="11" spans="1:4" ht="30" customHeight="1" thickBot="1" x14ac:dyDescent="0.35">
      <c r="A11" s="17">
        <f>'پرینت اسفند 1402'!A11</f>
        <v>9</v>
      </c>
      <c r="B11" s="16" t="str">
        <f>'پرینت اسفند 1402'!B11</f>
        <v>واحد نه</v>
      </c>
      <c r="C11" s="8">
        <f>'شارژ مهر 1403'!J12</f>
        <v>100000</v>
      </c>
    </row>
    <row r="12" spans="1:4" ht="30" customHeight="1" thickBot="1" x14ac:dyDescent="0.35">
      <c r="A12" s="17">
        <f>'پرینت اسفند 1402'!A12</f>
        <v>10</v>
      </c>
      <c r="B12" s="16" t="str">
        <f>'پرینت اسفند 1402'!B12</f>
        <v>واحد ده</v>
      </c>
      <c r="C12" s="8">
        <f>'شارژ مهر 1403'!J13</f>
        <v>52000.377896613209</v>
      </c>
    </row>
    <row r="13" spans="1:4" ht="30" customHeight="1" thickBot="1" x14ac:dyDescent="0.35">
      <c r="A13" s="17">
        <f>'پرینت اسفند 1402'!A13</f>
        <v>11</v>
      </c>
      <c r="B13" s="16" t="str">
        <f>'پرینت اسفند 1402'!B13</f>
        <v>واحد یازده</v>
      </c>
      <c r="C13" s="8">
        <f>'شارژ مهر 1403'!J14</f>
        <v>0.37789661317947321</v>
      </c>
    </row>
    <row r="14" spans="1:4" ht="30" customHeight="1" thickBot="1" x14ac:dyDescent="0.35">
      <c r="A14" s="17">
        <f>'پرینت اسفند 1402'!A14</f>
        <v>12</v>
      </c>
      <c r="B14" s="16" t="str">
        <f>'پرینت اسفند 1402'!B14</f>
        <v>واحد دوازده</v>
      </c>
      <c r="C14" s="8">
        <f>'شارژ مهر 1403'!J15</f>
        <v>0.37789661319220613</v>
      </c>
    </row>
    <row r="15" spans="1:4" ht="30" customHeight="1" thickBot="1" x14ac:dyDescent="0.35">
      <c r="A15" s="17">
        <f>'پرینت اسفند 1402'!A15</f>
        <v>13</v>
      </c>
      <c r="B15" s="16" t="str">
        <f>'پرینت اسفند 1402'!B15</f>
        <v>واحد سیزده</v>
      </c>
      <c r="C15" s="8">
        <f>'شارژ مهر 1403'!J16</f>
        <v>0</v>
      </c>
    </row>
    <row r="16" spans="1:4" ht="30" customHeight="1" thickBot="1" x14ac:dyDescent="0.35">
      <c r="A16" s="17">
        <f>'پرینت اسفند 1402'!A16</f>
        <v>14</v>
      </c>
      <c r="B16" s="16" t="str">
        <f>'پرینت اسفند 1402'!B16</f>
        <v>واحد چهارده</v>
      </c>
      <c r="C16" s="8">
        <f>'شارژ مهر 1403'!J17</f>
        <v>0.37789661317947321</v>
      </c>
    </row>
    <row r="17" spans="1:3" ht="30" customHeight="1" thickBot="1" x14ac:dyDescent="0.35">
      <c r="A17" s="17">
        <f>'پرینت اسفند 1402'!A17</f>
        <v>15</v>
      </c>
      <c r="B17" s="16" t="str">
        <f>'پرینت اسفند 1402'!B17</f>
        <v>واحد پانزده</v>
      </c>
      <c r="C17" s="8">
        <f>'شارژ مهر 1403'!J18</f>
        <v>0.37789661319220613</v>
      </c>
    </row>
    <row r="18" spans="1:3" ht="30" customHeight="1" thickBot="1" x14ac:dyDescent="0.35">
      <c r="A18" s="17">
        <f>'پرینت اسفند 1402'!A18</f>
        <v>16</v>
      </c>
      <c r="B18" s="16" t="str">
        <f>'پرینت اسفند 1402'!B18</f>
        <v>واحد شانزده</v>
      </c>
      <c r="C18" s="8">
        <f>'شارژ مهر 1403'!J19</f>
        <v>200000</v>
      </c>
    </row>
    <row r="19" spans="1:3" ht="30" customHeight="1" thickBot="1" x14ac:dyDescent="0.35">
      <c r="A19" s="17">
        <f>'پرینت اسفند 1402'!A19</f>
        <v>17</v>
      </c>
      <c r="B19" s="16" t="str">
        <f>'پرینت اسفند 1402'!B19</f>
        <v>واحد هفده</v>
      </c>
      <c r="C19" s="8">
        <f>'شارژ مهر 1403'!J20</f>
        <v>0</v>
      </c>
    </row>
    <row r="20" spans="1:3" ht="30" customHeight="1" thickBot="1" x14ac:dyDescent="0.35">
      <c r="A20" s="19">
        <f>'پرینت اسفند 1402'!A20</f>
        <v>18</v>
      </c>
      <c r="B20" s="52" t="str">
        <f>'پرینت اسفند 1402'!B20</f>
        <v>واحد هجده</v>
      </c>
      <c r="C20" s="11">
        <f>'شارژ مهر 1403'!J21</f>
        <v>87781.133689839568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5" sqref="D5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7.554687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65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34</v>
      </c>
      <c r="M3" s="46">
        <v>680000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مهر 1403'!B4</f>
        <v>آقای محمدی</v>
      </c>
      <c r="C4" s="31">
        <f>'شارژ مهر 1403'!C4</f>
        <v>2</v>
      </c>
      <c r="D4" s="32">
        <f>'شارژ مهر 1403'!D4</f>
        <v>0</v>
      </c>
      <c r="E4" s="32"/>
      <c r="F4" s="32">
        <f t="shared" ref="F4:F21" si="0">$K$3*C4</f>
        <v>40000</v>
      </c>
      <c r="G4" s="33">
        <f>IF('شارژ مهر 1403'!I4&gt;0,'شارژ مهر 1403'!I4,0)</f>
        <v>0</v>
      </c>
      <c r="H4" s="31">
        <f>IF('شارژ مهر 1403'!I4&lt;0,-'شارژ مهر 1403'!I4,0)</f>
        <v>74812.244206773612</v>
      </c>
      <c r="I4" s="32">
        <f>D4-E4+F4+G4-H4</f>
        <v>-34812.244206773612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مهر 1403'!B5</f>
        <v>آقای منتصری</v>
      </c>
      <c r="C5" s="31">
        <f>'شارژ مهر 1403'!C5</f>
        <v>3</v>
      </c>
      <c r="D5" s="32">
        <f>'شارژ مهر 1403'!D5</f>
        <v>200000</v>
      </c>
      <c r="E5" s="32"/>
      <c r="F5" s="32">
        <f t="shared" si="0"/>
        <v>60000</v>
      </c>
      <c r="G5" s="33">
        <f>IF('شارژ مهر 1403'!I5&gt;0,'شارژ مهر 1403'!I5,0)</f>
        <v>0</v>
      </c>
      <c r="H5" s="31">
        <f>IF('شارژ مهر 1403'!I5&lt;0,-'شارژ مهر 1403'!I5,0)</f>
        <v>0.24420677361194976</v>
      </c>
      <c r="I5" s="32">
        <f t="shared" ref="I5:I21" si="1">D5-E5+F5+G5-H5</f>
        <v>259999.75579322639</v>
      </c>
      <c r="J5" s="41">
        <f t="shared" ref="J5:J21" si="2">IF(I5&gt;0,I5,0)</f>
        <v>259999.75579322639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مهر 1403'!B6</f>
        <v>آقای كامروافر</v>
      </c>
      <c r="C6" s="31">
        <f>'شارژ مهر 1403'!C6</f>
        <v>2</v>
      </c>
      <c r="D6" s="32">
        <f>'شارژ مهر 1403'!D6</f>
        <v>200000</v>
      </c>
      <c r="E6" s="32"/>
      <c r="F6" s="32">
        <f t="shared" si="0"/>
        <v>40000</v>
      </c>
      <c r="G6" s="33">
        <f>IF('شارژ مهر 1403'!I6&gt;0,'شارژ مهر 1403'!I6,0)</f>
        <v>0</v>
      </c>
      <c r="H6" s="31">
        <f>IF('شارژ مهر 1403'!I6&lt;0,-'شارژ مهر 1403'!I6,0)</f>
        <v>686812.24420677358</v>
      </c>
      <c r="I6" s="32">
        <f t="shared" si="1"/>
        <v>-446812.24420677358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مهر 1403'!B7</f>
        <v>آقای ولی زاده</v>
      </c>
      <c r="C7" s="31">
        <f>'شارژ مهر 1403'!C7</f>
        <v>3</v>
      </c>
      <c r="D7" s="32">
        <f>'شارژ مهر 1403'!D7</f>
        <v>200000</v>
      </c>
      <c r="E7" s="32">
        <v>326400</v>
      </c>
      <c r="F7" s="32">
        <f t="shared" si="0"/>
        <v>60000</v>
      </c>
      <c r="G7" s="33">
        <f>IF('شارژ مهر 1403'!I7&gt;0,'شارژ مهر 1403'!I7,0)</f>
        <v>0</v>
      </c>
      <c r="H7" s="31">
        <f>IF('شارژ مهر 1403'!I7&lt;0,-'شارژ مهر 1403'!I7,0)</f>
        <v>733418.86631016037</v>
      </c>
      <c r="I7" s="32">
        <f t="shared" si="1"/>
        <v>-799818.86631016037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مهر 1403'!B8</f>
        <v>آقای صبری</v>
      </c>
      <c r="C8" s="31">
        <f>'شارژ مهر 1403'!C8</f>
        <v>4</v>
      </c>
      <c r="D8" s="32">
        <f>'شارژ مهر 1403'!D8</f>
        <v>200000</v>
      </c>
      <c r="E8" s="32"/>
      <c r="F8" s="32">
        <f t="shared" si="0"/>
        <v>80000</v>
      </c>
      <c r="G8" s="33">
        <f>IF('شارژ مهر 1403'!I8&gt;0,'شارژ مهر 1403'!I8,0)</f>
        <v>0</v>
      </c>
      <c r="H8" s="31">
        <f>IF('شارژ مهر 1403'!I8&lt;0,-'شارژ مهر 1403'!I8,0)</f>
        <v>79625.488413547282</v>
      </c>
      <c r="I8" s="32">
        <f t="shared" si="1"/>
        <v>200374.51158645272</v>
      </c>
      <c r="J8" s="41">
        <f t="shared" si="2"/>
        <v>200374.51158645272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مهر 1403'!B9</f>
        <v>آقای علی محمدی</v>
      </c>
      <c r="C9" s="31">
        <f>'شارژ مهر 1403'!C9</f>
        <v>3</v>
      </c>
      <c r="D9" s="32">
        <f>'شارژ مهر 1403'!D9</f>
        <v>200000</v>
      </c>
      <c r="E9" s="32">
        <v>160000</v>
      </c>
      <c r="F9" s="32">
        <f t="shared" si="0"/>
        <v>60000</v>
      </c>
      <c r="G9" s="33">
        <f>IF('شارژ مهر 1403'!I9&gt;0,'شارژ مهر 1403'!I9,0)</f>
        <v>0</v>
      </c>
      <c r="H9" s="31">
        <f>IF('شارژ مهر 1403'!I9&lt;0,-'شارژ مهر 1403'!I9,0)</f>
        <v>99999.866310160432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مهر 1403'!B10</f>
        <v>آقای حیدری</v>
      </c>
      <c r="C10" s="31">
        <f>'شارژ مهر 1403'!C10</f>
        <v>2</v>
      </c>
      <c r="D10" s="32">
        <f>'شارژ مهر 1403'!D10</f>
        <v>200000</v>
      </c>
      <c r="E10" s="32">
        <v>240000</v>
      </c>
      <c r="F10" s="32">
        <f t="shared" si="0"/>
        <v>40000</v>
      </c>
      <c r="G10" s="33">
        <f>IF('شارژ مهر 1403'!I10&gt;0,'شارژ مهر 1403'!I10,0)</f>
        <v>0</v>
      </c>
      <c r="H10" s="31">
        <f>IF('شارژ مهر 1403'!I10&lt;0,-'شارژ مهر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مهر 1403'!B11</f>
        <v>آقای ندیمی</v>
      </c>
      <c r="C11" s="31">
        <f>'شارژ مهر 1403'!C11</f>
        <v>1</v>
      </c>
      <c r="D11" s="32">
        <f>'شارژ مهر 1403'!D11</f>
        <v>200000</v>
      </c>
      <c r="E11" s="32">
        <v>220000</v>
      </c>
      <c r="F11" s="32">
        <f t="shared" si="0"/>
        <v>20000</v>
      </c>
      <c r="G11" s="33">
        <f>IF('شارژ مهر 1403'!I11&gt;0,'شارژ مهر 1403'!I11,0)</f>
        <v>0</v>
      </c>
      <c r="H11" s="31">
        <f>IF('شارژ مهر 1403'!I11&lt;0,-'شارژ مهر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مهر 1403'!B12</f>
        <v>آقای لگا</v>
      </c>
      <c r="C12" s="31">
        <f>'شارژ مهر 1403'!C12</f>
        <v>0</v>
      </c>
      <c r="D12" s="32">
        <f>'شارژ مهر 1403'!D12</f>
        <v>100000</v>
      </c>
      <c r="E12" s="32"/>
      <c r="F12" s="32">
        <f t="shared" si="0"/>
        <v>0</v>
      </c>
      <c r="G12" s="33">
        <f>IF('شارژ مهر 1403'!I12&gt;0,'شارژ مهر 1403'!I12,0)</f>
        <v>100000</v>
      </c>
      <c r="H12" s="31">
        <f>IF('شارژ مهر 1403'!I12&lt;0,-'شارژ مهر 1403'!I12,0)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مهر 1403'!B13</f>
        <v>خانم موسوی</v>
      </c>
      <c r="C13" s="31">
        <f>'شارژ مهر 1403'!C13</f>
        <v>1</v>
      </c>
      <c r="D13" s="32">
        <f>'شارژ مهر 1403'!D13</f>
        <v>200000</v>
      </c>
      <c r="E13" s="32">
        <v>272000</v>
      </c>
      <c r="F13" s="32">
        <f t="shared" si="0"/>
        <v>20000</v>
      </c>
      <c r="G13" s="33">
        <f>IF('شارژ مهر 1403'!I13&gt;0,'شارژ مهر 1403'!I13,0)</f>
        <v>52000.377896613209</v>
      </c>
      <c r="H13" s="31">
        <f>IF('شارژ مهر 1403'!I13&lt;0,-'شارژ مهر 1403'!I13,0)</f>
        <v>0</v>
      </c>
      <c r="I13" s="32">
        <f t="shared" si="1"/>
        <v>0.37789661320857704</v>
      </c>
      <c r="J13" s="41">
        <f t="shared" si="2"/>
        <v>0.37789661320857704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مهر 1403'!B14</f>
        <v>خانم داوودی</v>
      </c>
      <c r="C14" s="31">
        <f>'شارژ مهر 1403'!C14</f>
        <v>1</v>
      </c>
      <c r="D14" s="32">
        <f>'شارژ مهر 1403'!D14</f>
        <v>100000</v>
      </c>
      <c r="E14" s="32"/>
      <c r="F14" s="32">
        <f t="shared" si="0"/>
        <v>20000</v>
      </c>
      <c r="G14" s="33">
        <f>IF('شارژ مهر 1403'!I14&gt;0,'شارژ مهر 1403'!I14,0)</f>
        <v>0.37789661317947321</v>
      </c>
      <c r="H14" s="31">
        <f>IF('شارژ مهر 1403'!I14&lt;0,-'شارژ مهر 1403'!I14,0)</f>
        <v>0</v>
      </c>
      <c r="I14" s="32">
        <f t="shared" si="1"/>
        <v>120000.37789661318</v>
      </c>
      <c r="J14" s="41">
        <f t="shared" si="2"/>
        <v>120000.37789661318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مهر 1403'!B15</f>
        <v>خانم فروغی</v>
      </c>
      <c r="C15" s="31">
        <f>'شارژ مهر 1403'!C15</f>
        <v>1</v>
      </c>
      <c r="D15" s="32">
        <f>'شارژ مهر 1403'!D15</f>
        <v>200000</v>
      </c>
      <c r="E15" s="32">
        <v>220000</v>
      </c>
      <c r="F15" s="32">
        <f t="shared" si="0"/>
        <v>20000</v>
      </c>
      <c r="G15" s="33">
        <f>IF('شارژ مهر 1403'!I15&gt;0,'شارژ مهر 1403'!I15,0)</f>
        <v>0.37789661319220613</v>
      </c>
      <c r="H15" s="31">
        <f>IF('شارژ مهر 1403'!I15&lt;0,-'شارژ مهر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مهر 1403'!B16</f>
        <v>آقای صمیمی</v>
      </c>
      <c r="C16" s="31">
        <f>'شارژ مهر 1403'!C16</f>
        <v>3</v>
      </c>
      <c r="D16" s="32">
        <f>'شارژ مهر 1403'!D16</f>
        <v>200000</v>
      </c>
      <c r="E16" s="32"/>
      <c r="F16" s="32">
        <f t="shared" si="0"/>
        <v>60000</v>
      </c>
      <c r="G16" s="33">
        <f>IF('شارژ مهر 1403'!I16&gt;0,'شارژ مهر 1403'!I16,0)</f>
        <v>0</v>
      </c>
      <c r="H16" s="31">
        <f>IF('شارژ مهر 1403'!I16&lt;0,-'شارژ مهر 1403'!I16,0)</f>
        <v>634174.86631016037</v>
      </c>
      <c r="I16" s="32">
        <f t="shared" si="1"/>
        <v>-374174.86631016037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مهر 1403'!B17</f>
        <v>خانم رهگذر</v>
      </c>
      <c r="C17" s="31">
        <f>'شارژ مهر 1403'!C17</f>
        <v>1</v>
      </c>
      <c r="D17" s="32">
        <f>'شارژ مهر 1403'!D17</f>
        <v>200000</v>
      </c>
      <c r="E17" s="32"/>
      <c r="F17" s="32">
        <f t="shared" si="0"/>
        <v>20000</v>
      </c>
      <c r="G17" s="33">
        <f>IF('شارژ مهر 1403'!I17&gt;0,'شارژ مهر 1403'!I17,0)</f>
        <v>0.37789661317947321</v>
      </c>
      <c r="H17" s="31">
        <f>IF('شارژ مهر 1403'!I17&lt;0,-'شارژ مهر 1403'!I17,0)</f>
        <v>0</v>
      </c>
      <c r="I17" s="32">
        <f t="shared" si="1"/>
        <v>220000.37789661318</v>
      </c>
      <c r="J17" s="41">
        <f t="shared" si="2"/>
        <v>220000.37789661318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مهر 1403'!B18</f>
        <v>خانم خورسند نژاد</v>
      </c>
      <c r="C18" s="31">
        <f>'شارژ مهر 1403'!C18</f>
        <v>1</v>
      </c>
      <c r="D18" s="32">
        <f>'شارژ مهر 1403'!D18</f>
        <v>200000</v>
      </c>
      <c r="E18" s="32">
        <v>220000</v>
      </c>
      <c r="F18" s="32">
        <f t="shared" si="0"/>
        <v>20000</v>
      </c>
      <c r="G18" s="33">
        <f>IF('شارژ مهر 1403'!I18&gt;0,'شارژ مهر 1403'!I18,0)</f>
        <v>0.37789661319220613</v>
      </c>
      <c r="H18" s="31">
        <f>IF('شارژ مهر 1403'!I18&lt;0,-'شارژ مهر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مهر 1403'!B19</f>
        <v>خانم قلی پور</v>
      </c>
      <c r="C19" s="31">
        <f>'شارژ مهر 1403'!C19</f>
        <v>1</v>
      </c>
      <c r="D19" s="32">
        <f>'شارژ مهر 1403'!D19</f>
        <v>200000</v>
      </c>
      <c r="E19" s="32">
        <v>420000</v>
      </c>
      <c r="F19" s="32">
        <f t="shared" si="0"/>
        <v>20000</v>
      </c>
      <c r="G19" s="33">
        <f>IF('شارژ مهر 1403'!I19&gt;0,'شارژ مهر 1403'!I19,0)</f>
        <v>200000</v>
      </c>
      <c r="H19" s="31">
        <f>IF('شارژ مهر 1403'!I19&lt;0,-'شارژ مهر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مهر 1403'!B20</f>
        <v>خانم نشاط</v>
      </c>
      <c r="C20" s="31">
        <f>'شارژ مهر 1403'!C20</f>
        <v>2</v>
      </c>
      <c r="D20" s="32">
        <f>'شارژ مهر 1403'!D20</f>
        <v>200000</v>
      </c>
      <c r="E20" s="32">
        <v>240000</v>
      </c>
      <c r="F20" s="32">
        <f t="shared" si="0"/>
        <v>40000</v>
      </c>
      <c r="G20" s="33">
        <f>IF('شارژ مهر 1403'!I20&gt;0,'شارژ مهر 1403'!I20,0)</f>
        <v>0</v>
      </c>
      <c r="H20" s="31">
        <f>IF('شارژ مهر 1403'!I20&lt;0,-'شارژ مهر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مهر 1403'!B21</f>
        <v>آقای اکرامی</v>
      </c>
      <c r="C21" s="31">
        <f>'شارژ مهر 1403'!C21</f>
        <v>3</v>
      </c>
      <c r="D21" s="32">
        <f>'شارژ مهر 1403'!D21</f>
        <v>0</v>
      </c>
      <c r="E21" s="58">
        <v>147781</v>
      </c>
      <c r="F21" s="58">
        <f t="shared" si="0"/>
        <v>60000</v>
      </c>
      <c r="G21" s="33">
        <f>IF('شارژ مهر 1403'!I21&gt;0,'شارژ مهر 1403'!I21,0)</f>
        <v>87781.133689839568</v>
      </c>
      <c r="H21" s="31">
        <f>IF('شارژ مهر 1403'!I21&lt;0,-'شارژ مهر 1403'!I21,0)</f>
        <v>0</v>
      </c>
      <c r="I21" s="58">
        <f t="shared" si="1"/>
        <v>0.13368983956752345</v>
      </c>
      <c r="J21" s="59">
        <f t="shared" si="2"/>
        <v>0.13368983956752345</v>
      </c>
      <c r="K21" s="14"/>
      <c r="L21" s="23"/>
      <c r="M21" s="23"/>
    </row>
    <row r="22" spans="1:13" ht="28.5" customHeight="1" thickBot="1" x14ac:dyDescent="0.35">
      <c r="A22" s="68" t="str">
        <f>'شارژ مهر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2466181</v>
      </c>
      <c r="F22" s="62">
        <f>SUM(F4:F21)</f>
        <v>680000</v>
      </c>
      <c r="G22" s="30"/>
      <c r="H22" s="29">
        <f>SUM(H4:H21)</f>
        <v>2308844.4010695186</v>
      </c>
      <c r="I22" s="29">
        <f>SUM(I4:I21)</f>
        <v>-655242.37789661298</v>
      </c>
      <c r="J22" s="29">
        <f>SUM(J4:J21)</f>
        <v>1000376.4242424243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8" sqref="I8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65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آبان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آبان 1403'!J5</f>
        <v>259999.75579322639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آبان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آبان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آبان 1403'!J8</f>
        <v>200374.51158645272</v>
      </c>
    </row>
    <row r="8" spans="1:4" ht="30" customHeight="1" thickBot="1" x14ac:dyDescent="0.35">
      <c r="A8" s="17">
        <v>6</v>
      </c>
      <c r="B8" s="16" t="s">
        <v>40</v>
      </c>
      <c r="C8" s="8">
        <f>'شارژ آبان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آبان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آبان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آبان 1403'!J12</f>
        <v>200000</v>
      </c>
    </row>
    <row r="12" spans="1:4" ht="30" customHeight="1" thickBot="1" x14ac:dyDescent="0.35">
      <c r="A12" s="17">
        <v>10</v>
      </c>
      <c r="B12" s="16" t="s">
        <v>44</v>
      </c>
      <c r="C12" s="8">
        <f>'شارژ آبان 1403'!J13</f>
        <v>0.37789661320857704</v>
      </c>
    </row>
    <row r="13" spans="1:4" ht="30" customHeight="1" thickBot="1" x14ac:dyDescent="0.35">
      <c r="A13" s="17">
        <v>11</v>
      </c>
      <c r="B13" s="16" t="s">
        <v>45</v>
      </c>
      <c r="C13" s="8">
        <f>'شارژ آبان 1403'!J14</f>
        <v>120000.37789661318</v>
      </c>
    </row>
    <row r="14" spans="1:4" ht="30" customHeight="1" thickBot="1" x14ac:dyDescent="0.35">
      <c r="A14" s="17">
        <v>12</v>
      </c>
      <c r="B14" s="16" t="s">
        <v>46</v>
      </c>
      <c r="C14" s="8">
        <f>'شارژ آبان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آبان 1403'!J16</f>
        <v>0</v>
      </c>
    </row>
    <row r="16" spans="1:4" ht="30" customHeight="1" thickBot="1" x14ac:dyDescent="0.35">
      <c r="A16" s="17">
        <v>14</v>
      </c>
      <c r="B16" s="16" t="s">
        <v>48</v>
      </c>
      <c r="C16" s="8">
        <f>'شارژ آبان 1403'!J17</f>
        <v>220000.37789661318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آبان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آبان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آبان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آبان 1403'!J21</f>
        <v>0.13368983956752345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6" sqref="E16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66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10000</v>
      </c>
      <c r="L3" s="48">
        <f>C22</f>
        <v>34</v>
      </c>
      <c r="M3" s="46">
        <v>340000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آبان 1403'!B4</f>
        <v>آقای محمدی</v>
      </c>
      <c r="C4" s="31">
        <f>'شارژ آبان 1403'!C4</f>
        <v>2</v>
      </c>
      <c r="D4" s="32">
        <f>'شارژ آبان 1403'!D4</f>
        <v>0</v>
      </c>
      <c r="E4" s="32"/>
      <c r="F4" s="32">
        <f t="shared" ref="F4:F21" si="0">$K$3*C4</f>
        <v>20000</v>
      </c>
      <c r="G4" s="33">
        <f>IF('شارژ آبان 1403'!I4&gt;0,'شارژ آبان 1403'!I4,0)</f>
        <v>0</v>
      </c>
      <c r="H4" s="31">
        <f>IF('شارژ آبان 1403'!I4&lt;0,-'شارژ آبان 1403'!I4,0)</f>
        <v>34812.244206773612</v>
      </c>
      <c r="I4" s="32">
        <f>D4-E4+F4+G4-H4</f>
        <v>-14812.244206773612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آبان 1403'!B5</f>
        <v>آقای منتصری</v>
      </c>
      <c r="C5" s="31">
        <f>'شارژ آبان 1403'!C5</f>
        <v>3</v>
      </c>
      <c r="D5" s="32">
        <f>'شارژ آبان 1403'!D5</f>
        <v>200000</v>
      </c>
      <c r="E5" s="32">
        <v>490000</v>
      </c>
      <c r="F5" s="32">
        <f t="shared" si="0"/>
        <v>30000</v>
      </c>
      <c r="G5" s="33">
        <f>IF('شارژ آبان 1403'!I5&gt;0,'شارژ آبان 1403'!I5,0)</f>
        <v>259999.75579322639</v>
      </c>
      <c r="H5" s="31">
        <f>IF('شارژ آبان 1403'!I5&lt;0,-'شارژ آبان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آبان 1403'!B6</f>
        <v>آقای كامروافر</v>
      </c>
      <c r="C6" s="31">
        <f>'شارژ آبان 1403'!C6</f>
        <v>2</v>
      </c>
      <c r="D6" s="32">
        <f>'شارژ آبان 1403'!D6</f>
        <v>200000</v>
      </c>
      <c r="E6" s="32"/>
      <c r="F6" s="32">
        <f t="shared" si="0"/>
        <v>20000</v>
      </c>
      <c r="G6" s="33">
        <f>IF('شارژ آبان 1403'!I6&gt;0,'شارژ آبان 1403'!I6,0)</f>
        <v>0</v>
      </c>
      <c r="H6" s="31">
        <f>IF('شارژ آبان 1403'!I6&lt;0,-'شارژ آبان 1403'!I6,0)</f>
        <v>446812.24420677358</v>
      </c>
      <c r="I6" s="32">
        <f t="shared" si="1"/>
        <v>-226812.24420677358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آبان 1403'!B7</f>
        <v>آقای ولی زاده</v>
      </c>
      <c r="C7" s="31">
        <f>'شارژ آبان 1403'!C7</f>
        <v>3</v>
      </c>
      <c r="D7" s="32">
        <f>'شارژ آبان 1403'!D7</f>
        <v>200000</v>
      </c>
      <c r="E7" s="32"/>
      <c r="F7" s="32">
        <f t="shared" si="0"/>
        <v>30000</v>
      </c>
      <c r="G7" s="33">
        <f>IF('شارژ آبان 1403'!I7&gt;0,'شارژ آبان 1403'!I7,0)</f>
        <v>0</v>
      </c>
      <c r="H7" s="31">
        <f>IF('شارژ آبان 1403'!I7&lt;0,-'شارژ آبان 1403'!I7,0)</f>
        <v>799818.86631016037</v>
      </c>
      <c r="I7" s="32">
        <f t="shared" si="1"/>
        <v>-569818.86631016037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آبان 1403'!B8</f>
        <v>آقای صبری</v>
      </c>
      <c r="C8" s="31">
        <f>'شارژ آبان 1403'!C8</f>
        <v>4</v>
      </c>
      <c r="D8" s="32">
        <f>'شارژ آبان 1403'!D8</f>
        <v>200000</v>
      </c>
      <c r="E8" s="32">
        <v>440375</v>
      </c>
      <c r="F8" s="32">
        <f t="shared" si="0"/>
        <v>40000</v>
      </c>
      <c r="G8" s="33">
        <f>IF('شارژ آبان 1403'!I8&gt;0,'شارژ آبان 1403'!I8,0)</f>
        <v>200374.51158645272</v>
      </c>
      <c r="H8" s="31">
        <f>IF('شارژ آبان 1403'!I8&lt;0,-'شارژ آبان 1403'!I8,0)</f>
        <v>0</v>
      </c>
      <c r="I8" s="32">
        <f t="shared" si="1"/>
        <v>-0.48841354728210717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آبان 1403'!B9</f>
        <v>آقای علی محمدی</v>
      </c>
      <c r="C9" s="31">
        <f>'شارژ آبان 1403'!C9</f>
        <v>3</v>
      </c>
      <c r="D9" s="32">
        <f>'شارژ آبان 1403'!D9</f>
        <v>200000</v>
      </c>
      <c r="E9" s="32">
        <v>230000</v>
      </c>
      <c r="F9" s="32">
        <f t="shared" si="0"/>
        <v>30000</v>
      </c>
      <c r="G9" s="33">
        <f>IF('شارژ آبان 1403'!I9&gt;0,'شارژ آبان 1403'!I9,0)</f>
        <v>0.13368983956752345</v>
      </c>
      <c r="H9" s="31">
        <f>IF('شارژ آبان 1403'!I9&lt;0,-'شارژ آبان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آبان 1403'!B10</f>
        <v>آقای حیدری</v>
      </c>
      <c r="C10" s="31">
        <f>'شارژ آبان 1403'!C10</f>
        <v>2</v>
      </c>
      <c r="D10" s="32">
        <f>'شارژ آبان 1403'!D10</f>
        <v>200000</v>
      </c>
      <c r="E10" s="32">
        <v>220000</v>
      </c>
      <c r="F10" s="32">
        <f t="shared" si="0"/>
        <v>20000</v>
      </c>
      <c r="G10" s="33">
        <f>IF('شارژ آبان 1403'!I10&gt;0,'شارژ آبان 1403'!I10,0)</f>
        <v>0</v>
      </c>
      <c r="H10" s="31">
        <f>IF('شارژ آبان 1403'!I10&lt;0,-'شارژ آبان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آبان 1403'!B11</f>
        <v>آقای ندیمی</v>
      </c>
      <c r="C11" s="31">
        <f>'شارژ آبان 1403'!C11</f>
        <v>1</v>
      </c>
      <c r="D11" s="32">
        <f>'شارژ آبان 1403'!D11</f>
        <v>200000</v>
      </c>
      <c r="E11" s="32">
        <v>210000</v>
      </c>
      <c r="F11" s="32">
        <f t="shared" si="0"/>
        <v>10000</v>
      </c>
      <c r="G11" s="33">
        <f>IF('شارژ آبان 1403'!I11&gt;0,'شارژ آبان 1403'!I11,0)</f>
        <v>0</v>
      </c>
      <c r="H11" s="31">
        <f>IF('شارژ آبان 1403'!I11&lt;0,-'شارژ آبان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آبان 1403'!B12</f>
        <v>آقای لگا</v>
      </c>
      <c r="C12" s="31">
        <f>'شارژ آبان 1403'!C12</f>
        <v>0</v>
      </c>
      <c r="D12" s="32">
        <f>'شارژ آبان 1403'!D12</f>
        <v>100000</v>
      </c>
      <c r="E12" s="32"/>
      <c r="F12" s="32">
        <f t="shared" si="0"/>
        <v>0</v>
      </c>
      <c r="G12" s="33">
        <f>IF('شارژ آبان 1403'!I12&gt;0,'شارژ آبان 1403'!I12,0)</f>
        <v>200000</v>
      </c>
      <c r="H12" s="31">
        <f>IF('شارژ آبان 1403'!I12&lt;0,-'شارژ آبان 1403'!I12,0)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آبان 1403'!B13</f>
        <v>خانم موسوی</v>
      </c>
      <c r="C13" s="31">
        <f>'شارژ آبان 1403'!C13</f>
        <v>1</v>
      </c>
      <c r="D13" s="32">
        <f>'شارژ آبان 1403'!D13</f>
        <v>200000</v>
      </c>
      <c r="E13" s="32">
        <v>700000</v>
      </c>
      <c r="F13" s="32">
        <f t="shared" si="0"/>
        <v>10000</v>
      </c>
      <c r="G13" s="33">
        <f>IF('شارژ آبان 1403'!I13&gt;0,'شارژ آبان 1403'!I13,0)</f>
        <v>0.37789661320857704</v>
      </c>
      <c r="H13" s="31">
        <f>IF('شارژ آبان 1403'!I13&lt;0,-'شارژ آبان 1403'!I13,0)</f>
        <v>0</v>
      </c>
      <c r="I13" s="32">
        <f t="shared" si="1"/>
        <v>-489999.62210338679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آبان 1403'!B14</f>
        <v>خانم داوودی</v>
      </c>
      <c r="C14" s="31">
        <f>'شارژ آبان 1403'!C14</f>
        <v>1</v>
      </c>
      <c r="D14" s="32">
        <f>'شارژ آبان 1403'!D14</f>
        <v>100000</v>
      </c>
      <c r="E14" s="32"/>
      <c r="F14" s="32">
        <f t="shared" si="0"/>
        <v>10000</v>
      </c>
      <c r="G14" s="33">
        <f>IF('شارژ آبان 1403'!I14&gt;0,'شارژ آبان 1403'!I14,0)</f>
        <v>120000.37789661318</v>
      </c>
      <c r="H14" s="31">
        <f>IF('شارژ آبان 1403'!I14&lt;0,-'شارژ آبان 1403'!I14,0)</f>
        <v>0</v>
      </c>
      <c r="I14" s="32">
        <f t="shared" si="1"/>
        <v>230000.37789661318</v>
      </c>
      <c r="J14" s="41">
        <f t="shared" si="2"/>
        <v>230000.37789661318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آبان 1403'!B15</f>
        <v>خانم فروغی</v>
      </c>
      <c r="C15" s="31">
        <f>'شارژ آبان 1403'!C15</f>
        <v>1</v>
      </c>
      <c r="D15" s="32">
        <f>'شارژ آبان 1403'!D15</f>
        <v>200000</v>
      </c>
      <c r="E15" s="32">
        <v>210000</v>
      </c>
      <c r="F15" s="32">
        <f t="shared" si="0"/>
        <v>10000</v>
      </c>
      <c r="G15" s="33">
        <f>IF('شارژ آبان 1403'!I15&gt;0,'شارژ آبان 1403'!I15,0)</f>
        <v>0.37789661319220613</v>
      </c>
      <c r="H15" s="31">
        <f>IF('شارژ آبان 1403'!I15&lt;0,-'شارژ آبان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آبان 1403'!B16</f>
        <v>آقای صمیمی</v>
      </c>
      <c r="C16" s="31">
        <f>'شارژ آبان 1403'!C16</f>
        <v>3</v>
      </c>
      <c r="D16" s="32">
        <f>'شارژ آبان 1403'!D16</f>
        <v>200000</v>
      </c>
      <c r="E16" s="32"/>
      <c r="F16" s="32">
        <f t="shared" si="0"/>
        <v>30000</v>
      </c>
      <c r="G16" s="33">
        <f>IF('شارژ آبان 1403'!I16&gt;0,'شارژ آبان 1403'!I16,0)</f>
        <v>0</v>
      </c>
      <c r="H16" s="31">
        <f>IF('شارژ آبان 1403'!I16&lt;0,-'شارژ آبان 1403'!I16,0)</f>
        <v>374174.86631016037</v>
      </c>
      <c r="I16" s="32">
        <f t="shared" si="1"/>
        <v>-144174.86631016037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آبان 1403'!B17</f>
        <v>خانم رهگذر</v>
      </c>
      <c r="C17" s="31">
        <f>'شارژ آبان 1403'!C17</f>
        <v>1</v>
      </c>
      <c r="D17" s="32">
        <f>'شارژ آبان 1403'!D17</f>
        <v>200000</v>
      </c>
      <c r="E17" s="32">
        <v>430000</v>
      </c>
      <c r="F17" s="32">
        <f t="shared" si="0"/>
        <v>10000</v>
      </c>
      <c r="G17" s="33">
        <f>IF('شارژ آبان 1403'!I17&gt;0,'شارژ آبان 1403'!I17,0)</f>
        <v>220000.37789661318</v>
      </c>
      <c r="H17" s="31">
        <f>IF('شارژ آبان 1403'!I17&lt;0,-'شارژ آبان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آبان 1403'!B18</f>
        <v>خانم خورسند نژاد</v>
      </c>
      <c r="C18" s="31">
        <f>'شارژ آبان 1403'!C18</f>
        <v>1</v>
      </c>
      <c r="D18" s="32">
        <f>'شارژ آبان 1403'!D18</f>
        <v>200000</v>
      </c>
      <c r="E18" s="32">
        <v>210000</v>
      </c>
      <c r="F18" s="32">
        <f t="shared" si="0"/>
        <v>10000</v>
      </c>
      <c r="G18" s="33">
        <f>IF('شارژ آبان 1403'!I18&gt;0,'شارژ آبان 1403'!I18,0)</f>
        <v>0.37789661319220613</v>
      </c>
      <c r="H18" s="31">
        <f>IF('شارژ آبان 1403'!I18&lt;0,-'شارژ آبان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آبان 1403'!B19</f>
        <v>خانم قلی پور</v>
      </c>
      <c r="C19" s="31">
        <f>'شارژ آبان 1403'!C19</f>
        <v>1</v>
      </c>
      <c r="D19" s="32">
        <f>'شارژ آبان 1403'!D19</f>
        <v>200000</v>
      </c>
      <c r="E19" s="32">
        <v>210000</v>
      </c>
      <c r="F19" s="32">
        <f t="shared" si="0"/>
        <v>10000</v>
      </c>
      <c r="G19" s="33">
        <f>IF('شارژ آبان 1403'!I19&gt;0,'شارژ آبان 1403'!I19,0)</f>
        <v>0</v>
      </c>
      <c r="H19" s="31">
        <f>IF('شارژ آبان 1403'!I19&lt;0,-'شارژ آبان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آبان 1403'!B20</f>
        <v>خانم نشاط</v>
      </c>
      <c r="C20" s="31">
        <f>'شارژ آبان 1403'!C20</f>
        <v>2</v>
      </c>
      <c r="D20" s="32">
        <f>'شارژ آبان 1403'!D20</f>
        <v>200000</v>
      </c>
      <c r="E20" s="32">
        <v>220000</v>
      </c>
      <c r="F20" s="32">
        <f t="shared" si="0"/>
        <v>20000</v>
      </c>
      <c r="G20" s="33">
        <f>IF('شارژ آبان 1403'!I20&gt;0,'شارژ آبان 1403'!I20,0)</f>
        <v>0</v>
      </c>
      <c r="H20" s="31">
        <f>IF('شارژ آبان 1403'!I20&lt;0,-'شارژ آبان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آبان 1403'!B21</f>
        <v>آقای اکرامی</v>
      </c>
      <c r="C21" s="31">
        <f>'شارژ آبان 1403'!C21</f>
        <v>3</v>
      </c>
      <c r="D21" s="32">
        <f>'شارژ آبان 1403'!D21</f>
        <v>0</v>
      </c>
      <c r="E21" s="58"/>
      <c r="F21" s="58">
        <f t="shared" si="0"/>
        <v>30000</v>
      </c>
      <c r="G21" s="33">
        <f>IF('شارژ آبان 1403'!I21&gt;0,'شارژ آبان 1403'!I21,0)</f>
        <v>0.13368983956752345</v>
      </c>
      <c r="H21" s="31">
        <f>IF('شارژ آبان 1403'!I21&lt;0,-'شارژ آبان 1403'!I21,0)</f>
        <v>0</v>
      </c>
      <c r="I21" s="58">
        <f t="shared" si="1"/>
        <v>30000.133689839568</v>
      </c>
      <c r="J21" s="59">
        <f t="shared" si="2"/>
        <v>30000.133689839568</v>
      </c>
      <c r="K21" s="14"/>
      <c r="L21" s="23"/>
      <c r="M21" s="23"/>
    </row>
    <row r="22" spans="1:13" ht="28.5" customHeight="1" thickBot="1" x14ac:dyDescent="0.35">
      <c r="A22" s="68" t="str">
        <f>'شارژ آبان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3570375</v>
      </c>
      <c r="F22" s="62">
        <f>SUM(F4:F21)</f>
        <v>340000</v>
      </c>
      <c r="G22" s="30"/>
      <c r="H22" s="29">
        <f>SUM(H4:H21)</f>
        <v>1655618.8021390371</v>
      </c>
      <c r="I22" s="29">
        <f>SUM(I4:I21)</f>
        <v>-885617.37789661298</v>
      </c>
      <c r="J22" s="29">
        <f>SUM(J4:J21)</f>
        <v>560001.77896613185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27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مهر 1402'!K2</f>
        <v>سهم هر نفر</v>
      </c>
      <c r="L2" s="47" t="str">
        <f>'شارژ مهر 1402'!L2</f>
        <v>جمع نفرات</v>
      </c>
      <c r="M2" s="45" t="str">
        <f>'شارژ مهر 1402'!M2</f>
        <v>مبلغ قبض آب</v>
      </c>
    </row>
    <row r="3" spans="1:14" ht="54.75" customHeight="1" thickBot="1" x14ac:dyDescent="0.35">
      <c r="A3" s="37" t="str">
        <f>'شارژ مهر 1402'!A3</f>
        <v>واحد</v>
      </c>
      <c r="B3" s="37" t="str">
        <f>'شارژ مهر 1402'!B3</f>
        <v>نام خانوادگی</v>
      </c>
      <c r="C3" s="43" t="str">
        <f>'شارژ مهر 1402'!C3</f>
        <v>تعداد نفرات</v>
      </c>
      <c r="D3" s="38" t="str">
        <f>'شارژ مهر 1402'!D3</f>
        <v>مبلغ شارژ  (تومان)</v>
      </c>
      <c r="E3" s="38" t="str">
        <f>'شارژ مهر 1402'!E3</f>
        <v>مبلغ دریافت شده(تومان)</v>
      </c>
      <c r="F3" s="38" t="str">
        <f>'شارژ مهر 1402'!F3</f>
        <v>قبض آب مشترک بر اساس نفرات</v>
      </c>
      <c r="G3" s="38" t="str">
        <f>'شارژ مهر 1402'!G3</f>
        <v>بدهکار از دوره قبل</v>
      </c>
      <c r="H3" s="38" t="str">
        <f>'شارژ مهر 1402'!H3</f>
        <v>بستانکار از دوره قبل</v>
      </c>
      <c r="I3" s="38" t="str">
        <f>'شارژ مهر 1402'!I3</f>
        <v>جمع کل بدهی/بستانکاری  قابل پرداخت</v>
      </c>
      <c r="J3" s="39" t="str">
        <f>'شارژ مهر 1402'!J3</f>
        <v>مبلغ قابل پرداخت (تومان)</v>
      </c>
      <c r="K3" s="40">
        <f>M3/L3</f>
        <v>9644.1176470588234</v>
      </c>
      <c r="L3" s="48">
        <f>C22</f>
        <v>34</v>
      </c>
      <c r="M3" s="46">
        <v>327900</v>
      </c>
      <c r="N3" s="7"/>
    </row>
    <row r="4" spans="1:14" ht="27" customHeight="1" thickBot="1" x14ac:dyDescent="0.35">
      <c r="A4" s="54">
        <f>'شارژ مهر 1402'!A4</f>
        <v>1</v>
      </c>
      <c r="B4" s="49" t="str">
        <f>'شارژ مهر 1402'!B4</f>
        <v>آقای محمدی</v>
      </c>
      <c r="C4" s="31">
        <f>'شارژ مهر 1402'!C4</f>
        <v>2</v>
      </c>
      <c r="D4" s="32">
        <f>'شارژ مهر 1402'!D4</f>
        <v>0</v>
      </c>
      <c r="E4" s="32">
        <v>0</v>
      </c>
      <c r="F4" s="32">
        <f t="shared" ref="F4:F21" si="0">$K$3*C4</f>
        <v>19288.235294117647</v>
      </c>
      <c r="G4" s="33">
        <f>IF('شارژ مهر 1402'!I4&gt;0,'شارژ مهر 1402'!I4,0)</f>
        <v>0</v>
      </c>
      <c r="H4" s="31">
        <f>IF('شارژ مهر 1402'!I4&lt;0,-'شارژ مهر 1402'!I4,0)</f>
        <v>0</v>
      </c>
      <c r="I4" s="32">
        <f>D4-E4+F4+G4-H4</f>
        <v>19288.235294117647</v>
      </c>
      <c r="J4" s="41">
        <f>IF(I4&gt;0,I4,0)</f>
        <v>19288.235294117647</v>
      </c>
      <c r="K4" s="14"/>
      <c r="L4" s="12"/>
      <c r="M4" s="12"/>
    </row>
    <row r="5" spans="1:14" ht="27" customHeight="1" thickBot="1" x14ac:dyDescent="0.35">
      <c r="A5" s="55">
        <f>'شارژ مهر 1402'!A5</f>
        <v>2</v>
      </c>
      <c r="B5" s="49" t="str">
        <f>'شارژ مهر 1402'!B5</f>
        <v>آقای منتصری</v>
      </c>
      <c r="C5" s="31">
        <f>'شارژ مهر 1402'!C5</f>
        <v>2</v>
      </c>
      <c r="D5" s="32">
        <f>'شارژ مهر 1402'!D5</f>
        <v>200000</v>
      </c>
      <c r="E5" s="32">
        <v>419288</v>
      </c>
      <c r="F5" s="32">
        <f t="shared" si="0"/>
        <v>19288.235294117647</v>
      </c>
      <c r="G5" s="33">
        <f>IF('شارژ مهر 1402'!I5&gt;0,'شارژ مهر 1402'!I5,0)</f>
        <v>200000</v>
      </c>
      <c r="H5" s="31">
        <f>IF('شارژ مهر 1402'!I5&lt;0,-'شارژ مهر 1402'!I5,0)</f>
        <v>0</v>
      </c>
      <c r="I5" s="32">
        <f t="shared" ref="I5:I21" si="1">D5-E5+F5+G5-H5</f>
        <v>0.2352941176504828</v>
      </c>
      <c r="J5" s="41">
        <f t="shared" ref="J5:J21" si="2">IF(I5&gt;0,I5,0)</f>
        <v>0.2352941176504828</v>
      </c>
      <c r="K5" s="14"/>
      <c r="L5" s="23"/>
      <c r="M5" s="23"/>
    </row>
    <row r="6" spans="1:14" ht="27" customHeight="1" thickBot="1" x14ac:dyDescent="0.35">
      <c r="A6" s="54">
        <f>'شارژ مهر 1402'!A6</f>
        <v>3</v>
      </c>
      <c r="B6" s="49" t="str">
        <f>'شارژ مهر 1402'!B6</f>
        <v>آقای كامروافر</v>
      </c>
      <c r="C6" s="31">
        <f>'شارژ مهر 1402'!C6</f>
        <v>2</v>
      </c>
      <c r="D6" s="32">
        <f>'شارژ مهر 1402'!D6</f>
        <v>200000</v>
      </c>
      <c r="E6" s="32">
        <v>0</v>
      </c>
      <c r="F6" s="32">
        <f t="shared" si="0"/>
        <v>19288.235294117647</v>
      </c>
      <c r="G6" s="33">
        <f>IF('شارژ مهر 1402'!I6&gt;0,'شارژ مهر 1402'!I6,0)</f>
        <v>0</v>
      </c>
      <c r="H6" s="31">
        <f>IF('شارژ مهر 1402'!I6&lt;0,-'شارژ مهر 1402'!I6,0)</f>
        <v>0</v>
      </c>
      <c r="I6" s="32">
        <f t="shared" si="1"/>
        <v>219288.23529411765</v>
      </c>
      <c r="J6" s="41">
        <f t="shared" si="2"/>
        <v>219288.23529411765</v>
      </c>
      <c r="K6" s="14"/>
      <c r="L6" s="23"/>
      <c r="M6" s="23"/>
    </row>
    <row r="7" spans="1:14" ht="27" customHeight="1" thickBot="1" x14ac:dyDescent="0.35">
      <c r="A7" s="55">
        <f>'شارژ مهر 1402'!A7</f>
        <v>4</v>
      </c>
      <c r="B7" s="49" t="str">
        <f>'شارژ مهر 1402'!B7</f>
        <v>آقای ولی زاده</v>
      </c>
      <c r="C7" s="31">
        <f>'شارژ مهر 1402'!C7</f>
        <v>3</v>
      </c>
      <c r="D7" s="32">
        <f>'شارژ مهر 1402'!D7</f>
        <v>200000</v>
      </c>
      <c r="E7" s="32">
        <v>0</v>
      </c>
      <c r="F7" s="32">
        <f t="shared" si="0"/>
        <v>28932.352941176468</v>
      </c>
      <c r="G7" s="33">
        <f>IF('شارژ مهر 1402'!I7&gt;0,'شارژ مهر 1402'!I7,0)</f>
        <v>0</v>
      </c>
      <c r="H7" s="31">
        <f>IF('شارژ مهر 1402'!I7&lt;0,-'شارژ مهر 1402'!I7,0)</f>
        <v>750000</v>
      </c>
      <c r="I7" s="32">
        <f t="shared" si="1"/>
        <v>-521067.6470588235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مهر 1402'!A8</f>
        <v>5</v>
      </c>
      <c r="B8" s="49" t="str">
        <f>'شارژ مهر 1402'!B8</f>
        <v>آقای صبری</v>
      </c>
      <c r="C8" s="31">
        <f>'شارژ مهر 1402'!C8</f>
        <v>4</v>
      </c>
      <c r="D8" s="32">
        <f>'شارژ مهر 1402'!D8</f>
        <v>200000</v>
      </c>
      <c r="E8" s="32">
        <v>0</v>
      </c>
      <c r="F8" s="32">
        <f t="shared" si="0"/>
        <v>38576.470588235294</v>
      </c>
      <c r="G8" s="33">
        <f>IF('شارژ مهر 1402'!I8&gt;0,'شارژ مهر 1402'!I8,0)</f>
        <v>0</v>
      </c>
      <c r="H8" s="31">
        <f>IF('شارژ مهر 1402'!I8&lt;0,-'شارژ مهر 1402'!I8,0)</f>
        <v>200000</v>
      </c>
      <c r="I8" s="32">
        <f t="shared" si="1"/>
        <v>38576.470588235301</v>
      </c>
      <c r="J8" s="41">
        <f t="shared" si="2"/>
        <v>38576.470588235301</v>
      </c>
      <c r="K8" s="14"/>
      <c r="L8" s="23"/>
      <c r="M8" s="23"/>
    </row>
    <row r="9" spans="1:14" ht="27" customHeight="1" thickBot="1" x14ac:dyDescent="0.35">
      <c r="A9" s="55">
        <f>'شارژ مهر 1402'!A9</f>
        <v>6</v>
      </c>
      <c r="B9" s="49" t="str">
        <f>'شارژ مهر 1402'!B9</f>
        <v>آقای علی محمدی</v>
      </c>
      <c r="C9" s="31">
        <f>'شارژ مهر 1402'!C9</f>
        <v>3</v>
      </c>
      <c r="D9" s="32">
        <f>'شارژ مهر 1402'!D9</f>
        <v>200000</v>
      </c>
      <c r="E9" s="32">
        <v>228932</v>
      </c>
      <c r="F9" s="32">
        <f t="shared" si="0"/>
        <v>28932.352941176468</v>
      </c>
      <c r="G9" s="33">
        <f>IF('شارژ مهر 1402'!I9&gt;0,'شارژ مهر 1402'!I9,0)</f>
        <v>0</v>
      </c>
      <c r="H9" s="31">
        <f>IF('شارژ مهر 1402'!I9&lt;0,-'شارژ مهر 1402'!I9,0)</f>
        <v>0</v>
      </c>
      <c r="I9" s="32">
        <f t="shared" si="1"/>
        <v>0.35294117646844825</v>
      </c>
      <c r="J9" s="41">
        <f t="shared" si="2"/>
        <v>0.35294117646844825</v>
      </c>
      <c r="K9" s="14"/>
      <c r="L9" s="23"/>
      <c r="M9" s="23"/>
    </row>
    <row r="10" spans="1:14" ht="27" customHeight="1" thickBot="1" x14ac:dyDescent="0.35">
      <c r="A10" s="54">
        <f>'شارژ مهر 1402'!A10</f>
        <v>7</v>
      </c>
      <c r="B10" s="49" t="str">
        <f>'شارژ مهر 1402'!B10</f>
        <v>آقای حیدری</v>
      </c>
      <c r="C10" s="31">
        <f>'شارژ مهر 1402'!C10</f>
        <v>2</v>
      </c>
      <c r="D10" s="32">
        <f>'شارژ مهر 1402'!D10</f>
        <v>200000</v>
      </c>
      <c r="E10" s="32">
        <v>219288</v>
      </c>
      <c r="F10" s="32">
        <f t="shared" si="0"/>
        <v>19288.235294117647</v>
      </c>
      <c r="G10" s="33">
        <f>IF('شارژ مهر 1402'!I10&gt;0,'شارژ مهر 1402'!I10,0)</f>
        <v>0</v>
      </c>
      <c r="H10" s="31">
        <f>IF('شارژ مهر 1402'!I10&lt;0,-'شارژ مهر 1402'!I10,0)</f>
        <v>0</v>
      </c>
      <c r="I10" s="32">
        <f t="shared" si="1"/>
        <v>0.23529411764684482</v>
      </c>
      <c r="J10" s="41">
        <f t="shared" si="2"/>
        <v>0.23529411764684482</v>
      </c>
      <c r="K10" s="14"/>
      <c r="L10" s="23"/>
      <c r="M10" s="23"/>
    </row>
    <row r="11" spans="1:14" ht="27" customHeight="1" thickBot="1" x14ac:dyDescent="0.35">
      <c r="A11" s="55">
        <f>'شارژ مهر 1402'!A11</f>
        <v>8</v>
      </c>
      <c r="B11" s="49" t="str">
        <f>'شارژ مهر 1402'!B11</f>
        <v>آقای ندیمی</v>
      </c>
      <c r="C11" s="31">
        <f>'شارژ مهر 1402'!C11</f>
        <v>2</v>
      </c>
      <c r="D11" s="32">
        <f>'شارژ مهر 1402'!D11</f>
        <v>200000</v>
      </c>
      <c r="E11" s="32">
        <v>200000</v>
      </c>
      <c r="F11" s="32">
        <f t="shared" si="0"/>
        <v>19288.235294117647</v>
      </c>
      <c r="G11" s="33">
        <f>IF('شارژ مهر 1402'!I11&gt;0,'شارژ مهر 1402'!I11,0)</f>
        <v>0</v>
      </c>
      <c r="H11" s="31">
        <f>IF('شارژ مهر 1402'!I11&lt;0,-'شارژ مهر 1402'!I11,0)</f>
        <v>0</v>
      </c>
      <c r="I11" s="32">
        <f t="shared" si="1"/>
        <v>19288.235294117647</v>
      </c>
      <c r="J11" s="41">
        <f t="shared" si="2"/>
        <v>19288.235294117647</v>
      </c>
      <c r="K11" s="14"/>
      <c r="L11" s="23"/>
      <c r="M11" s="23"/>
    </row>
    <row r="12" spans="1:14" ht="27" customHeight="1" thickBot="1" x14ac:dyDescent="0.35">
      <c r="A12" s="54">
        <f>'شارژ مهر 1402'!A12</f>
        <v>9</v>
      </c>
      <c r="B12" s="49" t="str">
        <f>'شارژ مهر 1402'!B12</f>
        <v>آقای لگا</v>
      </c>
      <c r="C12" s="31">
        <f>'شارژ مهر 1402'!C12</f>
        <v>0</v>
      </c>
      <c r="D12" s="32">
        <f>'شارژ مهر 1402'!D12</f>
        <v>100000</v>
      </c>
      <c r="E12" s="32">
        <v>0</v>
      </c>
      <c r="F12" s="32">
        <f t="shared" si="0"/>
        <v>0</v>
      </c>
      <c r="G12" s="33">
        <f>IF('شارژ مهر 1402'!I12&gt;0,'شارژ مهر 1402'!I12,0)</f>
        <v>100000</v>
      </c>
      <c r="H12" s="31">
        <f>IF('شارژ مهر 1402'!I12&lt;0,-'شارژ مهر 1402'!I12,0)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5">
        <f>'شارژ مهر 1402'!A13</f>
        <v>10</v>
      </c>
      <c r="B13" s="49" t="str">
        <f>'شارژ مهر 1402'!B13</f>
        <v>خانم موسوی</v>
      </c>
      <c r="C13" s="31">
        <f>'شارژ مهر 1402'!C13</f>
        <v>1</v>
      </c>
      <c r="D13" s="32">
        <f>'شارژ مهر 1402'!D13</f>
        <v>200000</v>
      </c>
      <c r="E13" s="32">
        <v>209644</v>
      </c>
      <c r="F13" s="32">
        <f t="shared" si="0"/>
        <v>9644.1176470588234</v>
      </c>
      <c r="G13" s="33">
        <f>IF('شارژ مهر 1402'!I13&gt;0,'شارژ مهر 1402'!I13,0)</f>
        <v>0</v>
      </c>
      <c r="H13" s="31">
        <f>IF('شارژ مهر 1402'!I13&lt;0,-'شارژ مهر 1402'!I13,0)</f>
        <v>0</v>
      </c>
      <c r="I13" s="32">
        <f t="shared" si="1"/>
        <v>0.11764705882342241</v>
      </c>
      <c r="J13" s="41">
        <f t="shared" si="2"/>
        <v>0.11764705882342241</v>
      </c>
      <c r="K13" s="14"/>
      <c r="L13" s="23"/>
      <c r="M13" s="23"/>
    </row>
    <row r="14" spans="1:14" ht="27" customHeight="1" thickBot="1" x14ac:dyDescent="0.35">
      <c r="A14" s="54">
        <f>'شارژ مهر 1402'!A14</f>
        <v>11</v>
      </c>
      <c r="B14" s="49" t="str">
        <f>'شارژ مهر 1402'!B14</f>
        <v>خانم داوودی</v>
      </c>
      <c r="C14" s="31">
        <f>'شارژ مهر 1402'!C14</f>
        <v>1</v>
      </c>
      <c r="D14" s="32">
        <f>'شارژ مهر 1402'!D14</f>
        <v>100000</v>
      </c>
      <c r="E14" s="32">
        <v>0</v>
      </c>
      <c r="F14" s="32">
        <f t="shared" si="0"/>
        <v>9644.1176470588234</v>
      </c>
      <c r="G14" s="33">
        <f>IF('شارژ مهر 1402'!I14&gt;0,'شارژ مهر 1402'!I14,0)</f>
        <v>0</v>
      </c>
      <c r="H14" s="31">
        <f>IF('شارژ مهر 1402'!I14&lt;0,-'شارژ مهر 1402'!I14,0)</f>
        <v>0</v>
      </c>
      <c r="I14" s="32">
        <f t="shared" si="1"/>
        <v>109644.11764705883</v>
      </c>
      <c r="J14" s="41">
        <f t="shared" si="2"/>
        <v>109644.11764705883</v>
      </c>
      <c r="K14" s="14"/>
      <c r="L14" s="23"/>
      <c r="M14" s="23"/>
    </row>
    <row r="15" spans="1:14" ht="27" customHeight="1" thickBot="1" x14ac:dyDescent="0.35">
      <c r="A15" s="55">
        <f>'شارژ مهر 1402'!A15</f>
        <v>12</v>
      </c>
      <c r="B15" s="49" t="str">
        <f>'شارژ مهر 1402'!B15</f>
        <v>خانم فروغی</v>
      </c>
      <c r="C15" s="31">
        <f>'شارژ مهر 1402'!C15</f>
        <v>1</v>
      </c>
      <c r="D15" s="32">
        <f>'شارژ مهر 1402'!D15</f>
        <v>200000</v>
      </c>
      <c r="E15" s="32">
        <v>210000</v>
      </c>
      <c r="F15" s="32">
        <f t="shared" si="0"/>
        <v>9644.1176470588234</v>
      </c>
      <c r="G15" s="33">
        <f>IF('شارژ مهر 1402'!I15&gt;0,'شارژ مهر 1402'!I15,0)</f>
        <v>0</v>
      </c>
      <c r="H15" s="31">
        <f>IF('شارژ مهر 1402'!I15&lt;0,-'شارژ مهر 1402'!I15,0)</f>
        <v>0</v>
      </c>
      <c r="I15" s="32">
        <f t="shared" si="1"/>
        <v>-355.88235294117658</v>
      </c>
      <c r="J15" s="41">
        <f t="shared" si="2"/>
        <v>0</v>
      </c>
      <c r="K15" s="14"/>
      <c r="L15" s="23"/>
      <c r="M15" s="23"/>
    </row>
    <row r="16" spans="1:14" ht="27" customHeight="1" thickBot="1" x14ac:dyDescent="0.35">
      <c r="A16" s="54">
        <f>'شارژ مهر 1402'!A16</f>
        <v>13</v>
      </c>
      <c r="B16" s="49" t="str">
        <f>'شارژ مهر 1402'!B16</f>
        <v>آقای صمیمی</v>
      </c>
      <c r="C16" s="31">
        <f>'شارژ مهر 1402'!C16</f>
        <v>3</v>
      </c>
      <c r="D16" s="32">
        <f>'شارژ مهر 1402'!D16</f>
        <v>200000</v>
      </c>
      <c r="E16" s="32">
        <v>0</v>
      </c>
      <c r="F16" s="32">
        <f t="shared" si="0"/>
        <v>28932.352941176468</v>
      </c>
      <c r="G16" s="33">
        <f>IF('شارژ مهر 1402'!I16&gt;0,'شارژ مهر 1402'!I16,0)</f>
        <v>0</v>
      </c>
      <c r="H16" s="31">
        <f>IF('شارژ مهر 1402'!I16&lt;0,-'شارژ مهر 1402'!I16,0)</f>
        <v>9000</v>
      </c>
      <c r="I16" s="32">
        <f t="shared" si="1"/>
        <v>219932.35294117648</v>
      </c>
      <c r="J16" s="41">
        <f t="shared" si="2"/>
        <v>219932.35294117648</v>
      </c>
      <c r="K16" s="14"/>
      <c r="L16" s="23"/>
      <c r="M16" s="23"/>
    </row>
    <row r="17" spans="1:13" ht="27" customHeight="1" thickBot="1" x14ac:dyDescent="0.35">
      <c r="A17" s="55">
        <f>'شارژ مهر 1402'!A17</f>
        <v>14</v>
      </c>
      <c r="B17" s="49" t="str">
        <f>'شارژ مهر 1402'!B17</f>
        <v>خانم رهگذر</v>
      </c>
      <c r="C17" s="31">
        <f>'شارژ مهر 1402'!C17</f>
        <v>1</v>
      </c>
      <c r="D17" s="32">
        <f>'شارژ مهر 1402'!D17</f>
        <v>200000</v>
      </c>
      <c r="E17" s="32">
        <v>0</v>
      </c>
      <c r="F17" s="32">
        <f t="shared" si="0"/>
        <v>9644.1176470588234</v>
      </c>
      <c r="G17" s="33">
        <f>IF('شارژ مهر 1402'!I17&gt;0,'شارژ مهر 1402'!I17,0)</f>
        <v>0</v>
      </c>
      <c r="H17" s="31">
        <f>IF('شارژ مهر 1402'!I17&lt;0,-'شارژ مهر 1402'!I17,0)</f>
        <v>0</v>
      </c>
      <c r="I17" s="32">
        <f t="shared" si="1"/>
        <v>209644.11764705883</v>
      </c>
      <c r="J17" s="41">
        <f t="shared" si="2"/>
        <v>209644.11764705883</v>
      </c>
      <c r="K17" s="14"/>
      <c r="L17" s="23"/>
      <c r="M17" s="23"/>
    </row>
    <row r="18" spans="1:13" ht="27" customHeight="1" thickBot="1" x14ac:dyDescent="0.35">
      <c r="A18" s="54">
        <f>'شارژ مهر 1402'!A18</f>
        <v>15</v>
      </c>
      <c r="B18" s="49" t="str">
        <f>'شارژ مهر 1402'!B18</f>
        <v>خانم خورسند نژاد</v>
      </c>
      <c r="C18" s="31">
        <f>'شارژ مهر 1402'!C18</f>
        <v>1</v>
      </c>
      <c r="D18" s="32">
        <f>'شارژ مهر 1402'!D18</f>
        <v>200000</v>
      </c>
      <c r="E18" s="32">
        <v>210000</v>
      </c>
      <c r="F18" s="32">
        <f t="shared" si="0"/>
        <v>9644.1176470588234</v>
      </c>
      <c r="G18" s="33">
        <f>IF('شارژ مهر 1402'!I18&gt;0,'شارژ مهر 1402'!I18,0)</f>
        <v>0</v>
      </c>
      <c r="H18" s="31">
        <f>IF('شارژ مهر 1402'!I18&lt;0,-'شارژ مهر 1402'!I18,0)</f>
        <v>0</v>
      </c>
      <c r="I18" s="32">
        <f t="shared" si="1"/>
        <v>-355.88235294117658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مهر 1402'!A19</f>
        <v>16</v>
      </c>
      <c r="B19" s="49" t="str">
        <f>'شارژ مهر 1402'!B19</f>
        <v>خانم قلی پور</v>
      </c>
      <c r="C19" s="31">
        <f>'شارژ مهر 1402'!C19</f>
        <v>1</v>
      </c>
      <c r="D19" s="32">
        <f>'شارژ مهر 1402'!D19</f>
        <v>200000</v>
      </c>
      <c r="E19" s="32">
        <v>209644</v>
      </c>
      <c r="F19" s="32">
        <f t="shared" si="0"/>
        <v>9644.1176470588234</v>
      </c>
      <c r="G19" s="33">
        <f>IF('شارژ مهر 1402'!I19&gt;0,'شارژ مهر 1402'!I19,0)</f>
        <v>0</v>
      </c>
      <c r="H19" s="31">
        <f>IF('شارژ مهر 1402'!I19&lt;0,-'شارژ مهر 1402'!I19,0)</f>
        <v>0</v>
      </c>
      <c r="I19" s="32">
        <f t="shared" si="1"/>
        <v>0.11764705882342241</v>
      </c>
      <c r="J19" s="41">
        <f t="shared" si="2"/>
        <v>0.11764705882342241</v>
      </c>
      <c r="K19" s="14"/>
      <c r="L19" s="23"/>
      <c r="M19" s="23"/>
    </row>
    <row r="20" spans="1:13" ht="27" customHeight="1" thickBot="1" x14ac:dyDescent="0.35">
      <c r="A20" s="54">
        <f>'شارژ مهر 1402'!A20</f>
        <v>17</v>
      </c>
      <c r="B20" s="49" t="str">
        <f>'شارژ مهر 1402'!B20</f>
        <v>خانم نشاط</v>
      </c>
      <c r="C20" s="31">
        <f>'شارژ مهر 1402'!C20</f>
        <v>2</v>
      </c>
      <c r="D20" s="32">
        <f>'شارژ مهر 1402'!D20</f>
        <v>200000</v>
      </c>
      <c r="E20" s="32">
        <v>219288</v>
      </c>
      <c r="F20" s="32">
        <f t="shared" si="0"/>
        <v>19288.235294117647</v>
      </c>
      <c r="G20" s="33">
        <f>IF('شارژ مهر 1402'!I20&gt;0,'شارژ مهر 1402'!I20,0)</f>
        <v>0</v>
      </c>
      <c r="H20" s="31">
        <f>IF('شارژ مهر 1402'!I20&lt;0,-'شارژ مهر 1402'!I20,0)</f>
        <v>0</v>
      </c>
      <c r="I20" s="32">
        <f t="shared" si="1"/>
        <v>0.23529411764684482</v>
      </c>
      <c r="J20" s="41">
        <f t="shared" si="2"/>
        <v>0.23529411764684482</v>
      </c>
      <c r="K20" s="14"/>
      <c r="L20" s="23"/>
      <c r="M20" s="23"/>
    </row>
    <row r="21" spans="1:13" ht="27" customHeight="1" thickBot="1" x14ac:dyDescent="0.35">
      <c r="A21" s="55">
        <f>'شارژ مهر 1402'!A21</f>
        <v>18</v>
      </c>
      <c r="B21" s="50" t="str">
        <f>'شارژ مهر 1402'!B21</f>
        <v>آقای اکرامی</v>
      </c>
      <c r="C21" s="34">
        <f>'شارژ مهر 1402'!C21</f>
        <v>3</v>
      </c>
      <c r="D21" s="35">
        <f>'شارژ مهر 1402'!D21</f>
        <v>0</v>
      </c>
      <c r="E21" s="35">
        <v>0</v>
      </c>
      <c r="F21" s="35">
        <f t="shared" si="0"/>
        <v>28932.352941176468</v>
      </c>
      <c r="G21" s="36">
        <f>IF('شارژ مهر 1402'!I21&gt;0,'شارژ مهر 1402'!I21,0)</f>
        <v>0</v>
      </c>
      <c r="H21" s="34">
        <f>IF('شارژ مهر 1402'!I21&lt;0,-'شارژ مهر 1402'!I21,0)</f>
        <v>0</v>
      </c>
      <c r="I21" s="35">
        <f t="shared" si="1"/>
        <v>28932.352941176468</v>
      </c>
      <c r="J21" s="42">
        <f t="shared" si="2"/>
        <v>28932.352941176468</v>
      </c>
      <c r="K21" s="14"/>
      <c r="L21" s="23"/>
      <c r="M21" s="23"/>
    </row>
    <row r="22" spans="1:13" ht="28.5" customHeight="1" thickBot="1" x14ac:dyDescent="0.35">
      <c r="A22" s="73" t="str">
        <f>'شارژ مهر 1402'!A22:B22</f>
        <v>مجموع:</v>
      </c>
      <c r="B22" s="74"/>
      <c r="C22" s="25">
        <f>SUM(C4:C21)</f>
        <v>34</v>
      </c>
      <c r="D22" s="26">
        <f>SUM(D4:D21)</f>
        <v>3000000</v>
      </c>
      <c r="E22" s="27">
        <f>SUM(E4:E21)</f>
        <v>2126084</v>
      </c>
      <c r="F22" s="51">
        <f>SUM(F4:F21)</f>
        <v>327899.99999999994</v>
      </c>
      <c r="G22" s="28"/>
      <c r="H22" s="27">
        <f>SUM(H4:H21)</f>
        <v>959000</v>
      </c>
      <c r="I22" s="27">
        <f>SUM(I4:I21)</f>
        <v>542816</v>
      </c>
      <c r="J22" s="27">
        <f>SUM(J4:J21)</f>
        <v>1064595.4117647058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7" priority="2" operator="greaterThan">
      <formula>0</formula>
    </cfRule>
    <cfRule type="cellIs" dxfId="56" priority="1" operator="less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G7" sqref="G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آذر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آذر 1403'!J5</f>
        <v>0</v>
      </c>
    </row>
    <row r="5" spans="1:4" ht="30" customHeight="1" thickBot="1" x14ac:dyDescent="0.35">
      <c r="A5" s="17">
        <v>3</v>
      </c>
      <c r="B5" s="16" t="s">
        <v>37</v>
      </c>
      <c r="C5" s="8">
        <f>'شارژ آذر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آذر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آذر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آذر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آذر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آذر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آذر 1403'!J12</f>
        <v>300000</v>
      </c>
    </row>
    <row r="12" spans="1:4" ht="30" customHeight="1" thickBot="1" x14ac:dyDescent="0.35">
      <c r="A12" s="17">
        <v>10</v>
      </c>
      <c r="B12" s="16" t="s">
        <v>44</v>
      </c>
      <c r="C12" s="8">
        <f>'شارژ آذر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آذر 1403'!J14</f>
        <v>230000.37789661318</v>
      </c>
    </row>
    <row r="14" spans="1:4" ht="30" customHeight="1" thickBot="1" x14ac:dyDescent="0.35">
      <c r="A14" s="17">
        <v>12</v>
      </c>
      <c r="B14" s="16" t="s">
        <v>46</v>
      </c>
      <c r="C14" s="8">
        <f>'شارژ آذر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آذر 1403'!J16</f>
        <v>0</v>
      </c>
    </row>
    <row r="16" spans="1:4" ht="30" customHeight="1" thickBot="1" x14ac:dyDescent="0.35">
      <c r="A16" s="17">
        <v>14</v>
      </c>
      <c r="B16" s="16" t="s">
        <v>48</v>
      </c>
      <c r="C16" s="8">
        <f>'شارژ آذر 1403'!J17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8">
        <f>'شارژ آذر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آذر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آذر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آذر 1403'!J21</f>
        <v>30000.133689839568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20" sqref="D20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11000</v>
      </c>
      <c r="L3" s="48">
        <f>C22</f>
        <v>34</v>
      </c>
      <c r="M3" s="46">
        <v>374000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آذر 1403'!B4</f>
        <v>آقای محمدی</v>
      </c>
      <c r="C4" s="31">
        <f>'شارژ آذر 1403'!C4</f>
        <v>2</v>
      </c>
      <c r="D4" s="32">
        <f>'شارژ آذر 1403'!D4</f>
        <v>0</v>
      </c>
      <c r="E4" s="32">
        <v>157188</v>
      </c>
      <c r="F4" s="32">
        <f t="shared" ref="F4:F21" si="0">$K$3*C4</f>
        <v>22000</v>
      </c>
      <c r="G4" s="33">
        <f>IF('شارژ آذر 1403'!I4&gt;0,'شارژ آذر 1403'!I4,0)</f>
        <v>0</v>
      </c>
      <c r="H4" s="31">
        <f>IF('شارژ آذر 1403'!I4&lt;0,-'شارژ آذر 1403'!I4,0)</f>
        <v>14812.244206773612</v>
      </c>
      <c r="I4" s="32">
        <f>D4-E4+F4+G4-H4</f>
        <v>-150000.24420677361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آذر 1403'!B5</f>
        <v>آقای منتصری</v>
      </c>
      <c r="C5" s="31">
        <f>'شارژ آذر 1403'!C5</f>
        <v>3</v>
      </c>
      <c r="D5" s="32">
        <f>'شارژ آذر 1403'!D5</f>
        <v>200000</v>
      </c>
      <c r="E5" s="32"/>
      <c r="F5" s="32">
        <f t="shared" si="0"/>
        <v>33000</v>
      </c>
      <c r="G5" s="33">
        <f>IF('شارژ آذر 1403'!I5&gt;0,'شارژ آذر 1403'!I5,0)</f>
        <v>0</v>
      </c>
      <c r="H5" s="31">
        <f>IF('شارژ آذر 1403'!I5&lt;0,-'شارژ آذر 1403'!I5,0)</f>
        <v>0.24420677361194976</v>
      </c>
      <c r="I5" s="32">
        <f t="shared" ref="I5:I21" si="1">D5-E5+F5+G5-H5</f>
        <v>232999.75579322639</v>
      </c>
      <c r="J5" s="41">
        <f t="shared" ref="J5:J21" si="2">IF(I5&gt;0,I5,0)</f>
        <v>232999.75579322639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آذر 1403'!B6</f>
        <v>آقای كامروافر</v>
      </c>
      <c r="C6" s="31">
        <f>'شارژ آذر 1403'!C6</f>
        <v>2</v>
      </c>
      <c r="D6" s="32">
        <f>'شارژ آذر 1403'!D6</f>
        <v>200000</v>
      </c>
      <c r="E6" s="32"/>
      <c r="F6" s="32">
        <f t="shared" si="0"/>
        <v>22000</v>
      </c>
      <c r="G6" s="33">
        <f>IF('شارژ آذر 1403'!I6&gt;0,'شارژ آذر 1403'!I6,0)</f>
        <v>0</v>
      </c>
      <c r="H6" s="31">
        <f>IF('شارژ آذر 1403'!I6&lt;0,-'شارژ آذر 1403'!I6,0)</f>
        <v>226812.24420677358</v>
      </c>
      <c r="I6" s="32">
        <f t="shared" si="1"/>
        <v>-4812.2442067735828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آذر 1403'!B7</f>
        <v>آقای ولی زاده</v>
      </c>
      <c r="C7" s="31">
        <f>'شارژ آذر 1403'!C7</f>
        <v>3</v>
      </c>
      <c r="D7" s="32">
        <f>'شارژ آذر 1403'!D7</f>
        <v>200000</v>
      </c>
      <c r="E7" s="32"/>
      <c r="F7" s="32">
        <f t="shared" si="0"/>
        <v>33000</v>
      </c>
      <c r="G7" s="33">
        <f>IF('شارژ آذر 1403'!I7&gt;0,'شارژ آذر 1403'!I7,0)</f>
        <v>0</v>
      </c>
      <c r="H7" s="31">
        <f>IF('شارژ آذر 1403'!I7&lt;0,-'شارژ آذر 1403'!I7,0)</f>
        <v>569818.86631016037</v>
      </c>
      <c r="I7" s="32">
        <f t="shared" si="1"/>
        <v>-336818.86631016037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آذر 1403'!B8</f>
        <v>آقای صبری</v>
      </c>
      <c r="C8" s="31">
        <f>'شارژ آذر 1403'!C8</f>
        <v>4</v>
      </c>
      <c r="D8" s="32">
        <f>'شارژ آذر 1403'!D8</f>
        <v>200000</v>
      </c>
      <c r="E8" s="32"/>
      <c r="F8" s="32">
        <f t="shared" si="0"/>
        <v>44000</v>
      </c>
      <c r="G8" s="33">
        <f>IF('شارژ آذر 1403'!I8&gt;0,'شارژ آذر 1403'!I8,0)</f>
        <v>0</v>
      </c>
      <c r="H8" s="31">
        <f>IF('شارژ آذر 1403'!I8&lt;0,-'شارژ آذر 1403'!I8,0)</f>
        <v>0.48841354728210717</v>
      </c>
      <c r="I8" s="32">
        <f t="shared" si="1"/>
        <v>243999.51158645272</v>
      </c>
      <c r="J8" s="41">
        <f t="shared" si="2"/>
        <v>243999.51158645272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آذر 1403'!B9</f>
        <v>آقای علی محمدی</v>
      </c>
      <c r="C9" s="31">
        <f>'شارژ آذر 1403'!C9</f>
        <v>3</v>
      </c>
      <c r="D9" s="32">
        <f>'شارژ آذر 1403'!D9</f>
        <v>200000</v>
      </c>
      <c r="E9" s="32">
        <v>233000</v>
      </c>
      <c r="F9" s="32">
        <f t="shared" si="0"/>
        <v>33000</v>
      </c>
      <c r="G9" s="33">
        <f>IF('شارژ آذر 1403'!I9&gt;0,'شارژ آذر 1403'!I9,0)</f>
        <v>0.13368983956752345</v>
      </c>
      <c r="H9" s="31">
        <f>IF('شارژ آذر 1403'!I9&lt;0,-'شارژ آذر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آذر 1403'!B10</f>
        <v>آقای حیدری</v>
      </c>
      <c r="C10" s="31">
        <f>'شارژ آذر 1403'!C10</f>
        <v>2</v>
      </c>
      <c r="D10" s="32">
        <f>'شارژ آذر 1403'!D10</f>
        <v>200000</v>
      </c>
      <c r="E10" s="32">
        <v>222000</v>
      </c>
      <c r="F10" s="32">
        <f t="shared" si="0"/>
        <v>22000</v>
      </c>
      <c r="G10" s="33">
        <f>IF('شارژ آذر 1403'!I10&gt;0,'شارژ آذر 1403'!I10,0)</f>
        <v>0</v>
      </c>
      <c r="H10" s="31">
        <f>IF('شارژ آذر 1403'!I10&lt;0,-'شارژ آذر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آذر 1403'!B11</f>
        <v>آقای ندیمی</v>
      </c>
      <c r="C11" s="31">
        <f>'شارژ آذر 1403'!C11</f>
        <v>1</v>
      </c>
      <c r="D11" s="32">
        <f>'شارژ آذر 1403'!D11</f>
        <v>200000</v>
      </c>
      <c r="E11" s="32">
        <v>211000</v>
      </c>
      <c r="F11" s="32">
        <f t="shared" si="0"/>
        <v>11000</v>
      </c>
      <c r="G11" s="33">
        <f>IF('شارژ آذر 1403'!I11&gt;0,'شارژ آذر 1403'!I11,0)</f>
        <v>0</v>
      </c>
      <c r="H11" s="31">
        <f>IF('شارژ آذر 1403'!I11&lt;0,-'شارژ آذر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آذر 1403'!B12</f>
        <v>آقای لگا</v>
      </c>
      <c r="C12" s="31">
        <f>'شارژ آذر 1403'!C12</f>
        <v>0</v>
      </c>
      <c r="D12" s="32">
        <f>'شارژ آذر 1403'!D12</f>
        <v>100000</v>
      </c>
      <c r="E12" s="32">
        <v>600000</v>
      </c>
      <c r="F12" s="32">
        <f t="shared" si="0"/>
        <v>0</v>
      </c>
      <c r="G12" s="33">
        <f>IF('شارژ آذر 1403'!I12&gt;0,'شارژ آذر 1403'!I12,0)</f>
        <v>300000</v>
      </c>
      <c r="H12" s="31">
        <f>IF('شارژ آذر 1403'!I12&lt;0,-'شارژ آذر 1403'!I12,0)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آذر 1403'!B13</f>
        <v>خانم موسوی</v>
      </c>
      <c r="C13" s="31">
        <f>'شارژ آذر 1403'!C13</f>
        <v>1</v>
      </c>
      <c r="D13" s="32">
        <f>'شارژ آذر 1403'!D13</f>
        <v>200000</v>
      </c>
      <c r="E13" s="32"/>
      <c r="F13" s="32">
        <f t="shared" si="0"/>
        <v>11000</v>
      </c>
      <c r="G13" s="33">
        <f>IF('شارژ آذر 1403'!I13&gt;0,'شارژ آذر 1403'!I13,0)</f>
        <v>0</v>
      </c>
      <c r="H13" s="31">
        <f>IF('شارژ آذر 1403'!I13&lt;0,-'شارژ آذر 1403'!I13,0)</f>
        <v>489999.62210338679</v>
      </c>
      <c r="I13" s="32">
        <f t="shared" si="1"/>
        <v>-278999.62210338679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آذر 1403'!B14</f>
        <v>خانم داوودی</v>
      </c>
      <c r="C14" s="31">
        <f>'شارژ آذر 1403'!C14</f>
        <v>1</v>
      </c>
      <c r="D14" s="32">
        <f>'شارژ آذر 1403'!D14</f>
        <v>100000</v>
      </c>
      <c r="E14" s="32">
        <v>541000</v>
      </c>
      <c r="F14" s="32">
        <f t="shared" si="0"/>
        <v>11000</v>
      </c>
      <c r="G14" s="33">
        <f>IF('شارژ آذر 1403'!I14&gt;0,'شارژ آذر 1403'!I14,0)</f>
        <v>230000.37789661318</v>
      </c>
      <c r="H14" s="31">
        <f>IF('شارژ آذر 1403'!I14&lt;0,-'شارژ آذر 1403'!I14,0)</f>
        <v>0</v>
      </c>
      <c r="I14" s="32">
        <f t="shared" si="1"/>
        <v>-199999.62210338682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آذر 1403'!B15</f>
        <v>خانم فروغی</v>
      </c>
      <c r="C15" s="31">
        <f>'شارژ آذر 1403'!C15</f>
        <v>1</v>
      </c>
      <c r="D15" s="32">
        <f>'شارژ آذر 1403'!D15</f>
        <v>200000</v>
      </c>
      <c r="E15" s="32">
        <v>211000</v>
      </c>
      <c r="F15" s="32">
        <f t="shared" si="0"/>
        <v>11000</v>
      </c>
      <c r="G15" s="33">
        <f>IF('شارژ آذر 1403'!I15&gt;0,'شارژ آذر 1403'!I15,0)</f>
        <v>0.37789661319220613</v>
      </c>
      <c r="H15" s="31">
        <f>IF('شارژ آذر 1403'!I15&lt;0,-'شارژ آذر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آذر 1403'!B16</f>
        <v>آقای صمیمی</v>
      </c>
      <c r="C16" s="31">
        <f>'شارژ آذر 1403'!C16</f>
        <v>3</v>
      </c>
      <c r="D16" s="32">
        <f>'شارژ آذر 1403'!D16</f>
        <v>200000</v>
      </c>
      <c r="E16" s="32"/>
      <c r="F16" s="32">
        <f t="shared" si="0"/>
        <v>33000</v>
      </c>
      <c r="G16" s="33">
        <f>IF('شارژ آذر 1403'!I16&gt;0,'شارژ آذر 1403'!I16,0)</f>
        <v>0</v>
      </c>
      <c r="H16" s="31">
        <f>IF('شارژ آذر 1403'!I16&lt;0,-'شارژ آذر 1403'!I16,0)</f>
        <v>144174.86631016037</v>
      </c>
      <c r="I16" s="32">
        <f t="shared" si="1"/>
        <v>88825.133689839626</v>
      </c>
      <c r="J16" s="41">
        <f t="shared" si="2"/>
        <v>88825.133689839626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آذر 1403'!B17</f>
        <v>خانم رهگذر</v>
      </c>
      <c r="C17" s="31">
        <f>'شارژ آذر 1403'!C17</f>
        <v>1</v>
      </c>
      <c r="D17" s="32">
        <f>'شارژ آذر 1403'!D17</f>
        <v>200000</v>
      </c>
      <c r="E17" s="32"/>
      <c r="F17" s="32">
        <f t="shared" si="0"/>
        <v>11000</v>
      </c>
      <c r="G17" s="33">
        <f>IF('شارژ آذر 1403'!I17&gt;0,'شارژ آذر 1403'!I17,0)</f>
        <v>0.37789661317947321</v>
      </c>
      <c r="H17" s="31">
        <f>IF('شارژ آذر 1403'!I17&lt;0,-'شارژ آذر 1403'!I17,0)</f>
        <v>0</v>
      </c>
      <c r="I17" s="32">
        <f t="shared" si="1"/>
        <v>211000.37789661318</v>
      </c>
      <c r="J17" s="41">
        <f t="shared" si="2"/>
        <v>211000.37789661318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آذر 1403'!B18</f>
        <v>خانم خورسند نژاد</v>
      </c>
      <c r="C18" s="31">
        <f>'شارژ آذر 1403'!C18</f>
        <v>1</v>
      </c>
      <c r="D18" s="32">
        <f>'شارژ آذر 1403'!D18</f>
        <v>200000</v>
      </c>
      <c r="E18" s="32">
        <v>211000</v>
      </c>
      <c r="F18" s="32">
        <f t="shared" si="0"/>
        <v>11000</v>
      </c>
      <c r="G18" s="33">
        <f>IF('شارژ آذر 1403'!I18&gt;0,'شارژ آذر 1403'!I18,0)</f>
        <v>0.37789661319220613</v>
      </c>
      <c r="H18" s="31">
        <f>IF('شارژ آذر 1403'!I18&lt;0,-'شارژ آذر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آذر 1403'!B19</f>
        <v>خانم قلی پور</v>
      </c>
      <c r="C19" s="31">
        <f>'شارژ آذر 1403'!C19</f>
        <v>1</v>
      </c>
      <c r="D19" s="32">
        <f>'شارژ آذر 1403'!D19</f>
        <v>200000</v>
      </c>
      <c r="E19" s="32"/>
      <c r="F19" s="32">
        <f t="shared" si="0"/>
        <v>11000</v>
      </c>
      <c r="G19" s="33">
        <f>IF('شارژ آذر 1403'!I19&gt;0,'شارژ آذر 1403'!I19,0)</f>
        <v>0</v>
      </c>
      <c r="H19" s="31">
        <f>IF('شارژ آذر 1403'!I19&lt;0,-'شارژ آذر 1403'!I19,0)</f>
        <v>0</v>
      </c>
      <c r="I19" s="32">
        <f t="shared" si="1"/>
        <v>211000</v>
      </c>
      <c r="J19" s="41">
        <f t="shared" si="2"/>
        <v>211000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آذر 1403'!B20</f>
        <v>خانم نشاط</v>
      </c>
      <c r="C20" s="31">
        <f>'شارژ آذر 1403'!C20</f>
        <v>2</v>
      </c>
      <c r="D20" s="32">
        <f>'شارژ آذر 1403'!D20</f>
        <v>200000</v>
      </c>
      <c r="E20" s="32">
        <v>222000</v>
      </c>
      <c r="F20" s="32">
        <f t="shared" si="0"/>
        <v>22000</v>
      </c>
      <c r="G20" s="33">
        <f>IF('شارژ آذر 1403'!I20&gt;0,'شارژ آذر 1403'!I20,0)</f>
        <v>0</v>
      </c>
      <c r="H20" s="31">
        <f>IF('شارژ آذر 1403'!I20&lt;0,-'شارژ آذر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آذر 1403'!B21</f>
        <v>آقای اکرامی</v>
      </c>
      <c r="C21" s="31">
        <v>3</v>
      </c>
      <c r="D21" s="32">
        <f>'شارژ آذر 1403'!D21</f>
        <v>0</v>
      </c>
      <c r="E21" s="58"/>
      <c r="F21" s="58">
        <f t="shared" si="0"/>
        <v>33000</v>
      </c>
      <c r="G21" s="33">
        <f>IF('شارژ آذر 1403'!I21&gt;0,'شارژ آذر 1403'!I21,0)</f>
        <v>30000.133689839568</v>
      </c>
      <c r="H21" s="31">
        <f>IF('شارژ آذر 1403'!I21&lt;0,-'شارژ آذر 1403'!I21,0)</f>
        <v>0</v>
      </c>
      <c r="I21" s="58">
        <f t="shared" si="1"/>
        <v>63000.133689839568</v>
      </c>
      <c r="J21" s="59">
        <f t="shared" si="2"/>
        <v>63000.133689839568</v>
      </c>
      <c r="K21" s="14"/>
      <c r="L21" s="23"/>
      <c r="M21" s="23"/>
    </row>
    <row r="22" spans="1:13" ht="28.5" customHeight="1" thickBot="1" x14ac:dyDescent="0.35">
      <c r="A22" s="68" t="str">
        <f>'شارژ آذر 1403'!A22:B22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2608188</v>
      </c>
      <c r="F22" s="62">
        <f>SUM(F4:F21)</f>
        <v>374000</v>
      </c>
      <c r="G22" s="30"/>
      <c r="H22" s="29">
        <f>SUM(H4:H21)</f>
        <v>1445619.1568627448</v>
      </c>
      <c r="I22" s="29">
        <f>SUM(I4:I21)</f>
        <v>-119805.37789661295</v>
      </c>
      <c r="J22" s="29">
        <f>SUM(J4:J21)</f>
        <v>1050825.8021390375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دی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دی 1403'!J5</f>
        <v>232999.75579322639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دی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دی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دی 1403'!J8</f>
        <v>243999.51158645272</v>
      </c>
    </row>
    <row r="8" spans="1:4" ht="30" customHeight="1" thickBot="1" x14ac:dyDescent="0.35">
      <c r="A8" s="17">
        <v>6</v>
      </c>
      <c r="B8" s="16" t="s">
        <v>40</v>
      </c>
      <c r="C8" s="8">
        <f>'شارژ دی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دی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دی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دی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دی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دی 1403'!J14</f>
        <v>0</v>
      </c>
    </row>
    <row r="14" spans="1:4" ht="30" customHeight="1" thickBot="1" x14ac:dyDescent="0.35">
      <c r="A14" s="17">
        <v>12</v>
      </c>
      <c r="B14" s="16" t="s">
        <v>46</v>
      </c>
      <c r="C14" s="8">
        <f>'شارژ دی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دی 1403'!J16</f>
        <v>88825.133689839626</v>
      </c>
    </row>
    <row r="16" spans="1:4" ht="30" customHeight="1" thickBot="1" x14ac:dyDescent="0.35">
      <c r="A16" s="17">
        <v>14</v>
      </c>
      <c r="B16" s="16" t="s">
        <v>48</v>
      </c>
      <c r="C16" s="8">
        <f>'شارژ دی 1403'!J17</f>
        <v>211000.37789661318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دی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دی 1403'!J19</f>
        <v>211000</v>
      </c>
    </row>
    <row r="19" spans="1:3" ht="30" customHeight="1" thickBot="1" x14ac:dyDescent="0.35">
      <c r="A19" s="17">
        <v>17</v>
      </c>
      <c r="B19" s="16" t="s">
        <v>51</v>
      </c>
      <c r="C19" s="8">
        <f>'شارژ دی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دی 1403'!J21</f>
        <v>63000.133689839568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2" sqref="E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14000</v>
      </c>
      <c r="L3" s="48">
        <f>C22</f>
        <v>33</v>
      </c>
      <c r="M3" s="46">
        <v>462000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دی 1403'!B4</f>
        <v>آقای محمدی</v>
      </c>
      <c r="C4" s="31">
        <f>'شارژ دی 1403'!C4</f>
        <v>2</v>
      </c>
      <c r="D4" s="32">
        <f>'شارژ دی 1403'!D4</f>
        <v>0</v>
      </c>
      <c r="E4" s="32"/>
      <c r="F4" s="32">
        <f t="shared" ref="F4:F21" si="0">$K$3*C4</f>
        <v>28000</v>
      </c>
      <c r="G4" s="33">
        <f>IF('شارژ دی 1403'!I4&gt;0,'شارژ دی 1403'!I4,0)</f>
        <v>0</v>
      </c>
      <c r="H4" s="31">
        <f>IF('شارژ دی 1403'!I4&lt;0,-'شارژ دی 1403'!I4,0)</f>
        <v>150000.24420677361</v>
      </c>
      <c r="I4" s="32">
        <f>D4-E4+F4+G4-H4</f>
        <v>-122000.24420677361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دی 1403'!B5</f>
        <v>آقای منتصری</v>
      </c>
      <c r="C5" s="31">
        <f>'شارژ دی 1403'!C5</f>
        <v>3</v>
      </c>
      <c r="D5" s="32">
        <f>'شارژ دی 1403'!D5</f>
        <v>200000</v>
      </c>
      <c r="E5" s="32">
        <v>475000</v>
      </c>
      <c r="F5" s="32">
        <f t="shared" si="0"/>
        <v>42000</v>
      </c>
      <c r="G5" s="33">
        <f>IF('شارژ دی 1403'!I5&gt;0,'شارژ دی 1403'!I5,0)</f>
        <v>232999.75579322639</v>
      </c>
      <c r="H5" s="31">
        <f>IF('شارژ دی 1403'!I5&lt;0,-'شارژ دی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دی 1403'!B6</f>
        <v>آقای كامروافر</v>
      </c>
      <c r="C6" s="31">
        <f>'شارژ دی 1403'!C6</f>
        <v>2</v>
      </c>
      <c r="D6" s="32">
        <f>'شارژ دی 1403'!D6</f>
        <v>200000</v>
      </c>
      <c r="E6" s="32">
        <v>188</v>
      </c>
      <c r="F6" s="32">
        <f t="shared" si="0"/>
        <v>28000</v>
      </c>
      <c r="G6" s="33">
        <f>IF('شارژ دی 1403'!I6&gt;0,'شارژ دی 1403'!I6,0)</f>
        <v>0</v>
      </c>
      <c r="H6" s="31">
        <f>IF('شارژ دی 1403'!I6&lt;0,-'شارژ دی 1403'!I6,0)</f>
        <v>4812.2442067735828</v>
      </c>
      <c r="I6" s="32">
        <f t="shared" si="1"/>
        <v>222999.75579322642</v>
      </c>
      <c r="J6" s="41">
        <f t="shared" si="2"/>
        <v>222999.75579322642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دی 1403'!B7</f>
        <v>آقای ولی زاده</v>
      </c>
      <c r="C7" s="31">
        <f>'شارژ دی 1403'!C7</f>
        <v>3</v>
      </c>
      <c r="D7" s="32">
        <f>'شارژ دی 1403'!D7</f>
        <v>200000</v>
      </c>
      <c r="E7" s="32"/>
      <c r="F7" s="32">
        <f t="shared" si="0"/>
        <v>42000</v>
      </c>
      <c r="G7" s="33">
        <f>IF('شارژ دی 1403'!I7&gt;0,'شارژ دی 1403'!I7,0)</f>
        <v>0</v>
      </c>
      <c r="H7" s="31">
        <f>IF('شارژ دی 1403'!I7&lt;0,-'شارژ دی 1403'!I7,0)</f>
        <v>336818.86631016037</v>
      </c>
      <c r="I7" s="32">
        <f t="shared" si="1"/>
        <v>-94818.866310160374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دی 1403'!B8</f>
        <v>آقای صبری</v>
      </c>
      <c r="C8" s="31">
        <f>'شارژ دی 1403'!C8</f>
        <v>4</v>
      </c>
      <c r="D8" s="32">
        <f>'شارژ دی 1403'!D8</f>
        <v>200000</v>
      </c>
      <c r="E8" s="32">
        <v>1000000</v>
      </c>
      <c r="F8" s="32">
        <f t="shared" si="0"/>
        <v>56000</v>
      </c>
      <c r="G8" s="33">
        <f>IF('شارژ دی 1403'!I8&gt;0,'شارژ دی 1403'!I8,0)</f>
        <v>243999.51158645272</v>
      </c>
      <c r="H8" s="31">
        <f>IF('شارژ دی 1403'!I8&lt;0,-'شارژ دی 1403'!I8,0)</f>
        <v>0</v>
      </c>
      <c r="I8" s="32">
        <f t="shared" si="1"/>
        <v>-500000.48841354728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دی 1403'!B9</f>
        <v>آقای علی محمدی</v>
      </c>
      <c r="C9" s="31">
        <f>'شارژ دی 1403'!C9</f>
        <v>3</v>
      </c>
      <c r="D9" s="32">
        <f>'شارژ دی 1403'!D9</f>
        <v>200000</v>
      </c>
      <c r="E9" s="32">
        <v>242000</v>
      </c>
      <c r="F9" s="32">
        <f t="shared" si="0"/>
        <v>42000</v>
      </c>
      <c r="G9" s="33">
        <f>IF('شارژ دی 1403'!I9&gt;0,'شارژ دی 1403'!I9,0)</f>
        <v>0.13368983956752345</v>
      </c>
      <c r="H9" s="31">
        <f>IF('شارژ دی 1403'!I9&lt;0,-'شارژ دی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دی 1403'!B10</f>
        <v>آقای حیدری</v>
      </c>
      <c r="C10" s="31">
        <f>'شارژ دی 1403'!C10</f>
        <v>2</v>
      </c>
      <c r="D10" s="32">
        <f>'شارژ دی 1403'!D10</f>
        <v>200000</v>
      </c>
      <c r="E10" s="32">
        <v>228000</v>
      </c>
      <c r="F10" s="32">
        <f t="shared" si="0"/>
        <v>28000</v>
      </c>
      <c r="G10" s="33">
        <f>IF('شارژ دی 1403'!I10&gt;0,'شارژ دی 1403'!I10,0)</f>
        <v>0</v>
      </c>
      <c r="H10" s="31">
        <f>IF('شارژ دی 1403'!I10&lt;0,-'شارژ دی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دی 1403'!B11</f>
        <v>آقای ندیمی</v>
      </c>
      <c r="C11" s="31">
        <f>'شارژ دی 1403'!C11</f>
        <v>1</v>
      </c>
      <c r="D11" s="32">
        <f>'شارژ دی 1403'!D11</f>
        <v>200000</v>
      </c>
      <c r="E11" s="32"/>
      <c r="F11" s="32">
        <f t="shared" si="0"/>
        <v>14000</v>
      </c>
      <c r="G11" s="33">
        <f>IF('شارژ دی 1403'!I11&gt;0,'شارژ دی 1403'!I11,0)</f>
        <v>0</v>
      </c>
      <c r="H11" s="31">
        <f>IF('شارژ دی 1403'!I11&lt;0,-'شارژ دی 1403'!I11,0)</f>
        <v>9.269162209238857E-2</v>
      </c>
      <c r="I11" s="32">
        <f t="shared" si="1"/>
        <v>213999.90730837791</v>
      </c>
      <c r="J11" s="41">
        <f t="shared" si="2"/>
        <v>213999.90730837791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دی 1403'!B12</f>
        <v>آقای لگا</v>
      </c>
      <c r="C12" s="31">
        <f>'شارژ دی 1403'!C12</f>
        <v>0</v>
      </c>
      <c r="D12" s="32">
        <f>'شارژ دی 1403'!D12</f>
        <v>100000</v>
      </c>
      <c r="E12" s="32"/>
      <c r="F12" s="32">
        <f t="shared" si="0"/>
        <v>0</v>
      </c>
      <c r="G12" s="33">
        <f>IF('شارژ دی 1403'!I12&gt;0,'شارژ دی 1403'!I12,0)</f>
        <v>0</v>
      </c>
      <c r="H12" s="31">
        <f>IF('شارژ دی 1403'!I12&lt;0,-'شارژ دی 1403'!I12,0)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دی 1403'!B13</f>
        <v>خانم موسوی</v>
      </c>
      <c r="C13" s="31">
        <f>'شارژ دی 1403'!C13</f>
        <v>1</v>
      </c>
      <c r="D13" s="32">
        <f>'شارژ دی 1403'!D13</f>
        <v>200000</v>
      </c>
      <c r="E13" s="32"/>
      <c r="F13" s="32">
        <f t="shared" si="0"/>
        <v>14000</v>
      </c>
      <c r="G13" s="33">
        <f>IF('شارژ دی 1403'!I13&gt;0,'شارژ دی 1403'!I13,0)</f>
        <v>0</v>
      </c>
      <c r="H13" s="31">
        <f>IF('شارژ دی 1403'!I13&lt;0,-'شارژ دی 1403'!I13,0)</f>
        <v>278999.62210338679</v>
      </c>
      <c r="I13" s="32">
        <f t="shared" si="1"/>
        <v>-64999.622103386791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دی 1403'!B14</f>
        <v>خانم داوودی</v>
      </c>
      <c r="C14" s="31">
        <f>'شارژ دی 1403'!C14</f>
        <v>1</v>
      </c>
      <c r="D14" s="32">
        <f>'شارژ دی 1403'!D14</f>
        <v>100000</v>
      </c>
      <c r="E14" s="32"/>
      <c r="F14" s="32">
        <f t="shared" si="0"/>
        <v>14000</v>
      </c>
      <c r="G14" s="33">
        <f>IF('شارژ دی 1403'!I14&gt;0,'شارژ دی 1403'!I14,0)</f>
        <v>0</v>
      </c>
      <c r="H14" s="31">
        <f>IF('شارژ دی 1403'!I14&lt;0,-'شارژ دی 1403'!I14,0)</f>
        <v>199999.62210338682</v>
      </c>
      <c r="I14" s="32">
        <f t="shared" si="1"/>
        <v>-85999.622103386821</v>
      </c>
      <c r="J14" s="41">
        <f t="shared" si="2"/>
        <v>0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دی 1403'!B15</f>
        <v>خانم فروغی</v>
      </c>
      <c r="C15" s="31">
        <f>'شارژ دی 1403'!C15</f>
        <v>1</v>
      </c>
      <c r="D15" s="32">
        <f>'شارژ دی 1403'!D15</f>
        <v>200000</v>
      </c>
      <c r="E15" s="32">
        <v>214000</v>
      </c>
      <c r="F15" s="32">
        <f t="shared" si="0"/>
        <v>14000</v>
      </c>
      <c r="G15" s="33">
        <f>IF('شارژ دی 1403'!I15&gt;0,'شارژ دی 1403'!I15,0)</f>
        <v>0.37789661319220613</v>
      </c>
      <c r="H15" s="31">
        <f>IF('شارژ دی 1403'!I15&lt;0,-'شارژ دی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دی 1403'!B16</f>
        <v>آقای صمیمی</v>
      </c>
      <c r="C16" s="31">
        <f>'شارژ دی 1403'!C16</f>
        <v>3</v>
      </c>
      <c r="D16" s="32">
        <f>'شارژ دی 1403'!D16</f>
        <v>200000</v>
      </c>
      <c r="E16" s="32">
        <v>825</v>
      </c>
      <c r="F16" s="32">
        <f t="shared" si="0"/>
        <v>42000</v>
      </c>
      <c r="G16" s="33">
        <f>IF('شارژ دی 1403'!I16&gt;0,'شارژ دی 1403'!I16,0)</f>
        <v>88825.133689839626</v>
      </c>
      <c r="H16" s="31">
        <f>IF('شارژ دی 1403'!I16&lt;0,-'شارژ دی 1403'!I16,0)</f>
        <v>0</v>
      </c>
      <c r="I16" s="32">
        <f t="shared" si="1"/>
        <v>330000.13368983963</v>
      </c>
      <c r="J16" s="41">
        <f t="shared" si="2"/>
        <v>330000.13368983963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دی 1403'!B17</f>
        <v>خانم رهگذر</v>
      </c>
      <c r="C17" s="31">
        <f>'شارژ دی 1403'!C17</f>
        <v>1</v>
      </c>
      <c r="D17" s="32">
        <f>'شارژ دی 1403'!D17</f>
        <v>200000</v>
      </c>
      <c r="E17" s="32">
        <v>425000</v>
      </c>
      <c r="F17" s="32">
        <f t="shared" si="0"/>
        <v>14000</v>
      </c>
      <c r="G17" s="33">
        <f>IF('شارژ دی 1403'!I17&gt;0,'شارژ دی 1403'!I17,0)</f>
        <v>211000.37789661318</v>
      </c>
      <c r="H17" s="31">
        <f>IF('شارژ دی 1403'!I17&lt;0,-'شارژ دی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دی 1403'!B18</f>
        <v>خانم خورسند نژاد</v>
      </c>
      <c r="C18" s="31">
        <f>'شارژ دی 1403'!C18</f>
        <v>1</v>
      </c>
      <c r="D18" s="32">
        <f>'شارژ دی 1403'!D18</f>
        <v>200000</v>
      </c>
      <c r="E18" s="32">
        <v>214000</v>
      </c>
      <c r="F18" s="32">
        <f t="shared" si="0"/>
        <v>14000</v>
      </c>
      <c r="G18" s="33">
        <f>IF('شارژ دی 1403'!I18&gt;0,'شارژ دی 1403'!I18,0)</f>
        <v>0.37789661319220613</v>
      </c>
      <c r="H18" s="31">
        <f>IF('شارژ دی 1403'!I18&lt;0,-'شارژ دی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دی 1403'!B19</f>
        <v>خانم قلی پور</v>
      </c>
      <c r="C19" s="31">
        <f>'شارژ دی 1403'!C19</f>
        <v>1</v>
      </c>
      <c r="D19" s="32">
        <f>'شارژ دی 1403'!D19</f>
        <v>200000</v>
      </c>
      <c r="E19" s="32">
        <v>425000</v>
      </c>
      <c r="F19" s="32">
        <f t="shared" si="0"/>
        <v>14000</v>
      </c>
      <c r="G19" s="33">
        <f>IF('شارژ دی 1403'!I19&gt;0,'شارژ دی 1403'!I19,0)</f>
        <v>211000</v>
      </c>
      <c r="H19" s="31">
        <f>IF('شارژ دی 1403'!I19&lt;0,-'شارژ دی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دی 1403'!B20</f>
        <v>خانم نشاط</v>
      </c>
      <c r="C20" s="31">
        <f>'شارژ دی 1403'!C20</f>
        <v>2</v>
      </c>
      <c r="D20" s="32">
        <f>'شارژ دی 1403'!D20</f>
        <v>200000</v>
      </c>
      <c r="E20" s="32">
        <v>228000</v>
      </c>
      <c r="F20" s="32">
        <f t="shared" si="0"/>
        <v>28000</v>
      </c>
      <c r="G20" s="33">
        <f>IF('شارژ دی 1403'!I20&gt;0,'شارژ دی 1403'!I20,0)</f>
        <v>0</v>
      </c>
      <c r="H20" s="31">
        <f>IF('شارژ دی 1403'!I20&lt;0,-'شارژ دی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دی 1403'!B21</f>
        <v>آقای اکرامی</v>
      </c>
      <c r="C21" s="31">
        <v>2</v>
      </c>
      <c r="D21" s="32">
        <f>'شارژ دی 1403'!D21</f>
        <v>0</v>
      </c>
      <c r="E21" s="58"/>
      <c r="F21" s="58">
        <f t="shared" si="0"/>
        <v>28000</v>
      </c>
      <c r="G21" s="33">
        <f>IF('شارژ دی 1403'!I21&gt;0,'شارژ دی 1403'!I21,0)</f>
        <v>63000.133689839568</v>
      </c>
      <c r="H21" s="31">
        <f>IF('شارژ دی 1403'!I21&lt;0,-'شارژ دی 1403'!I21,0)</f>
        <v>0</v>
      </c>
      <c r="I21" s="58">
        <f t="shared" si="1"/>
        <v>91000.133689839568</v>
      </c>
      <c r="J21" s="59">
        <f t="shared" si="2"/>
        <v>91000.133689839568</v>
      </c>
      <c r="K21" s="14"/>
      <c r="L21" s="23"/>
      <c r="M21" s="23"/>
    </row>
    <row r="22" spans="1:13" ht="28.5" customHeight="1" thickBot="1" x14ac:dyDescent="0.35">
      <c r="A22" s="68" t="str">
        <f>'شارژ دی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3452013</v>
      </c>
      <c r="F22" s="62">
        <f>SUM(F4:F21)</f>
        <v>462000</v>
      </c>
      <c r="G22" s="30"/>
      <c r="H22" s="29">
        <f>SUM(H4:H21)</f>
        <v>1170631.1800356505</v>
      </c>
      <c r="I22" s="29">
        <f>SUM(I4:I21)</f>
        <v>-109818.377896613</v>
      </c>
      <c r="J22" s="29">
        <f>SUM(J4:J21)</f>
        <v>858001.19786096271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بهمن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بهمن 1403'!J5</f>
        <v>0</v>
      </c>
    </row>
    <row r="5" spans="1:4" ht="30" customHeight="1" thickBot="1" x14ac:dyDescent="0.35">
      <c r="A5" s="17">
        <v>3</v>
      </c>
      <c r="B5" s="16" t="s">
        <v>37</v>
      </c>
      <c r="C5" s="8">
        <f>'شارژ بهمن 1403'!J6</f>
        <v>222999.75579322642</v>
      </c>
    </row>
    <row r="6" spans="1:4" ht="30" customHeight="1" thickBot="1" x14ac:dyDescent="0.35">
      <c r="A6" s="17">
        <v>4</v>
      </c>
      <c r="B6" s="16" t="s">
        <v>38</v>
      </c>
      <c r="C6" s="8">
        <f>'شارژ بهمن 1403'!J7</f>
        <v>0</v>
      </c>
    </row>
    <row r="7" spans="1:4" ht="30" customHeight="1" thickBot="1" x14ac:dyDescent="0.35">
      <c r="A7" s="17">
        <v>5</v>
      </c>
      <c r="B7" s="16" t="s">
        <v>39</v>
      </c>
      <c r="C7" s="8">
        <f>'شارژ بهمن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بهمن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بهمن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بهمن 1403'!J11</f>
        <v>213999.90730837791</v>
      </c>
    </row>
    <row r="11" spans="1:4" ht="30" customHeight="1" thickBot="1" x14ac:dyDescent="0.35">
      <c r="A11" s="17">
        <v>9</v>
      </c>
      <c r="B11" s="16" t="s">
        <v>43</v>
      </c>
      <c r="C11" s="8">
        <f>'شارژ بهمن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بهمن 1403'!J13</f>
        <v>0</v>
      </c>
    </row>
    <row r="13" spans="1:4" ht="30" customHeight="1" thickBot="1" x14ac:dyDescent="0.35">
      <c r="A13" s="17">
        <v>11</v>
      </c>
      <c r="B13" s="16" t="s">
        <v>45</v>
      </c>
      <c r="C13" s="8">
        <f>'شارژ بهمن 1403'!J14</f>
        <v>0</v>
      </c>
    </row>
    <row r="14" spans="1:4" ht="30" customHeight="1" thickBot="1" x14ac:dyDescent="0.35">
      <c r="A14" s="17">
        <v>12</v>
      </c>
      <c r="B14" s="16" t="s">
        <v>46</v>
      </c>
      <c r="C14" s="8">
        <f>'شارژ بهمن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بهمن 1403'!J16</f>
        <v>330000.13368983963</v>
      </c>
    </row>
    <row r="16" spans="1:4" ht="30" customHeight="1" thickBot="1" x14ac:dyDescent="0.35">
      <c r="A16" s="17">
        <v>14</v>
      </c>
      <c r="B16" s="16" t="s">
        <v>48</v>
      </c>
      <c r="C16" s="8">
        <f>'شارژ بهمن 1403'!J17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8">
        <f>'شارژ بهمن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بهمن 1403'!J19</f>
        <v>0</v>
      </c>
    </row>
    <row r="19" spans="1:3" ht="30" customHeight="1" thickBot="1" x14ac:dyDescent="0.35">
      <c r="A19" s="17">
        <v>17</v>
      </c>
      <c r="B19" s="16" t="s">
        <v>51</v>
      </c>
      <c r="C19" s="8">
        <f>'شارژ بهمن 1403'!J20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بهمن 1403'!J21</f>
        <v>91000.133689839568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9" zoomScaleNormal="59" workbookViewId="0">
      <selection activeCell="E19" sqref="E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69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اسفند 1402'!A4</f>
        <v>1</v>
      </c>
      <c r="B4" s="49" t="str">
        <f>'شارژ بهمن 1403'!B4</f>
        <v>آقای محمدی</v>
      </c>
      <c r="C4" s="31">
        <f>'شارژ بهمن 1403'!C4</f>
        <v>2</v>
      </c>
      <c r="D4" s="32">
        <f>'شارژ بهمن 1403'!D4</f>
        <v>0</v>
      </c>
      <c r="E4" s="32"/>
      <c r="F4" s="32">
        <f t="shared" ref="F4:F21" si="0">$K$3*C4</f>
        <v>40000</v>
      </c>
      <c r="G4" s="33">
        <f>IF('شارژ بهمن 1403'!I4&gt;0,'شارژ بهمن 1403'!I4,0)</f>
        <v>0</v>
      </c>
      <c r="H4" s="31">
        <f>IF('شارژ بهمن 1403'!I4&lt;0,-'شارژ بهمن 1403'!I4,0)</f>
        <v>122000.24420677361</v>
      </c>
      <c r="I4" s="32">
        <f>D4-E4+F4+G4-H4</f>
        <v>-82000.244206773612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بهمن 1403'!B5</f>
        <v>آقای منتصری</v>
      </c>
      <c r="C5" s="31">
        <f>'شارژ بهمن 1403'!C5</f>
        <v>3</v>
      </c>
      <c r="D5" s="32">
        <f>'شارژ بهمن 1403'!D5</f>
        <v>200000</v>
      </c>
      <c r="E5" s="32"/>
      <c r="F5" s="32">
        <f t="shared" si="0"/>
        <v>60000</v>
      </c>
      <c r="G5" s="33">
        <f>IF('شارژ بهمن 1403'!I5&gt;0,'شارژ بهمن 1403'!I5,0)</f>
        <v>0</v>
      </c>
      <c r="H5" s="31">
        <f>IF('شارژ بهمن 1403'!I5&lt;0,-'شارژ بهمن 1403'!I5,0)</f>
        <v>0.24420677361194976</v>
      </c>
      <c r="I5" s="32">
        <f t="shared" ref="I5:I21" si="1">D5-E5+F5+G5-H5</f>
        <v>259999.75579322639</v>
      </c>
      <c r="J5" s="41">
        <f t="shared" ref="J5:J21" si="2">IF(I5&gt;0,I5,0)</f>
        <v>259999.75579322639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بهمن 1403'!B6</f>
        <v>آقای كامروافر</v>
      </c>
      <c r="C6" s="31">
        <f>'شارژ بهمن 1403'!C6</f>
        <v>2</v>
      </c>
      <c r="D6" s="32">
        <f>'شارژ بهمن 1403'!D6</f>
        <v>200000</v>
      </c>
      <c r="E6" s="32">
        <v>500000</v>
      </c>
      <c r="F6" s="32">
        <f t="shared" si="0"/>
        <v>40000</v>
      </c>
      <c r="G6" s="33">
        <f>IF('شارژ بهمن 1403'!I6&gt;0,'شارژ بهمن 1403'!I6,0)</f>
        <v>222999.75579322642</v>
      </c>
      <c r="H6" s="31">
        <f>IF('شارژ بهمن 1403'!I6&lt;0,-'شارژ بهمن 1403'!I6,0)</f>
        <v>0</v>
      </c>
      <c r="I6" s="32">
        <f t="shared" si="1"/>
        <v>-37000.244206773583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بهمن 1403'!B7</f>
        <v>آقای ولی زاده</v>
      </c>
      <c r="C7" s="31">
        <f>'شارژ بهمن 1403'!C7</f>
        <v>3</v>
      </c>
      <c r="D7" s="32">
        <f>'شارژ بهمن 1403'!D7</f>
        <v>200000</v>
      </c>
      <c r="E7" s="32">
        <v>181</v>
      </c>
      <c r="F7" s="32">
        <f t="shared" si="0"/>
        <v>60000</v>
      </c>
      <c r="G7" s="33">
        <f>IF('شارژ بهمن 1403'!I7&gt;0,'شارژ بهمن 1403'!I7,0)</f>
        <v>0</v>
      </c>
      <c r="H7" s="31">
        <f>IF('شارژ بهمن 1403'!I7&lt;0,-'شارژ بهمن 1403'!I7,0)</f>
        <v>94818.866310160374</v>
      </c>
      <c r="I7" s="32">
        <f t="shared" si="1"/>
        <v>165000.13368983963</v>
      </c>
      <c r="J7" s="41">
        <f t="shared" si="2"/>
        <v>165000.13368983963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بهمن 1403'!B8</f>
        <v>آقای صبری</v>
      </c>
      <c r="C8" s="31">
        <f>'شارژ بهمن 1403'!C8</f>
        <v>4</v>
      </c>
      <c r="D8" s="32">
        <f>'شارژ بهمن 1403'!D8</f>
        <v>200000</v>
      </c>
      <c r="E8" s="32"/>
      <c r="F8" s="32">
        <f t="shared" si="0"/>
        <v>80000</v>
      </c>
      <c r="G8" s="33">
        <f>IF('شارژ بهمن 1403'!I8&gt;0,'شارژ بهمن 1403'!I8,0)</f>
        <v>0</v>
      </c>
      <c r="H8" s="31">
        <f>IF('شارژ بهمن 1403'!I8&lt;0,-'شارژ بهمن 1403'!I8,0)</f>
        <v>500000.48841354728</v>
      </c>
      <c r="I8" s="32">
        <f t="shared" si="1"/>
        <v>-220000.48841354728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بهمن 1403'!B9</f>
        <v>آقای علی محمدی</v>
      </c>
      <c r="C9" s="31">
        <f>'شارژ بهمن 1403'!C9</f>
        <v>3</v>
      </c>
      <c r="D9" s="32">
        <f>'شارژ بهمن 1403'!D9</f>
        <v>200000</v>
      </c>
      <c r="E9" s="32">
        <v>260000</v>
      </c>
      <c r="F9" s="32">
        <f t="shared" si="0"/>
        <v>60000</v>
      </c>
      <c r="G9" s="33">
        <f>IF('شارژ بهمن 1403'!I9&gt;0,'شارژ بهمن 1403'!I9,0)</f>
        <v>0.13368983956752345</v>
      </c>
      <c r="H9" s="31">
        <f>IF('شارژ بهمن 1403'!I9&lt;0,-'شارژ بهمن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بهمن 1403'!B10</f>
        <v>آقای حیدری</v>
      </c>
      <c r="C10" s="31">
        <f>'شارژ بهمن 1403'!C10</f>
        <v>2</v>
      </c>
      <c r="D10" s="32">
        <f>'شارژ بهمن 1403'!D10</f>
        <v>200000</v>
      </c>
      <c r="E10" s="32">
        <v>240000</v>
      </c>
      <c r="F10" s="32">
        <f t="shared" si="0"/>
        <v>40000</v>
      </c>
      <c r="G10" s="33">
        <f>IF('شارژ بهمن 1403'!I10&gt;0,'شارژ بهمن 1403'!I10,0)</f>
        <v>0</v>
      </c>
      <c r="H10" s="31">
        <f>IF('شارژ بهمن 1403'!I10&lt;0,-'شارژ بهمن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بهمن 1403'!B11</f>
        <v>آقای ندیمی</v>
      </c>
      <c r="C11" s="31">
        <f>'شارژ بهمن 1403'!C11</f>
        <v>1</v>
      </c>
      <c r="D11" s="32">
        <f>'شارژ بهمن 1403'!D11</f>
        <v>200000</v>
      </c>
      <c r="E11" s="32">
        <v>434000</v>
      </c>
      <c r="F11" s="32">
        <f t="shared" si="0"/>
        <v>20000</v>
      </c>
      <c r="G11" s="33">
        <f>IF('شارژ بهمن 1403'!I11&gt;0,'شارژ بهمن 1403'!I11,0)</f>
        <v>213999.90730837791</v>
      </c>
      <c r="H11" s="31">
        <f>IF('شارژ بهمن 1403'!I11&lt;0,-'شارژ بهمن 1403'!I11,0)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بهمن 1403'!B12</f>
        <v>آقای لگا</v>
      </c>
      <c r="C12" s="31">
        <f>'شارژ بهمن 1403'!C12</f>
        <v>0</v>
      </c>
      <c r="D12" s="32">
        <f>'شارژ بهمن 1403'!D12</f>
        <v>100000</v>
      </c>
      <c r="E12" s="32"/>
      <c r="F12" s="32">
        <f t="shared" si="0"/>
        <v>0</v>
      </c>
      <c r="G12" s="33">
        <f>IF('شارژ بهمن 1403'!I12&gt;0,'شارژ بهمن 1403'!I12,0)</f>
        <v>0</v>
      </c>
      <c r="H12" s="31">
        <f>IF('شارژ بهمن 1403'!I12&lt;0,-'شارژ بهمن 1403'!I12,0)</f>
        <v>100000</v>
      </c>
      <c r="I12" s="32">
        <f t="shared" si="1"/>
        <v>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بهمن 1403'!B13</f>
        <v>خانم موسوی</v>
      </c>
      <c r="C13" s="31">
        <f>'شارژ بهمن 1403'!C13</f>
        <v>1</v>
      </c>
      <c r="D13" s="32">
        <f>'شارژ بهمن 1403'!D13</f>
        <v>200000</v>
      </c>
      <c r="E13" s="32"/>
      <c r="F13" s="32">
        <f t="shared" si="0"/>
        <v>20000</v>
      </c>
      <c r="G13" s="33">
        <f>IF('شارژ بهمن 1403'!I13&gt;0,'شارژ بهمن 1403'!I13,0)</f>
        <v>0</v>
      </c>
      <c r="H13" s="31">
        <f>IF('شارژ بهمن 1403'!I13&lt;0,-'شارژ بهمن 1403'!I13,0)</f>
        <v>64999.622103386791</v>
      </c>
      <c r="I13" s="32">
        <f t="shared" si="1"/>
        <v>155000.37789661321</v>
      </c>
      <c r="J13" s="41">
        <f t="shared" si="2"/>
        <v>155000.37789661321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بهمن 1403'!B14</f>
        <v>خانم داوودی</v>
      </c>
      <c r="C14" s="31">
        <f>'شارژ بهمن 1403'!C14</f>
        <v>1</v>
      </c>
      <c r="D14" s="32">
        <f>'شارژ بهمن 1403'!D14</f>
        <v>100000</v>
      </c>
      <c r="E14" s="32"/>
      <c r="F14" s="32">
        <f t="shared" si="0"/>
        <v>20000</v>
      </c>
      <c r="G14" s="33">
        <f>IF('شارژ بهمن 1403'!I14&gt;0,'شارژ بهمن 1403'!I14,0)</f>
        <v>0</v>
      </c>
      <c r="H14" s="31">
        <f>IF('شارژ بهمن 1403'!I14&lt;0,-'شارژ بهمن 1403'!I14,0)</f>
        <v>85999.622103386821</v>
      </c>
      <c r="I14" s="32">
        <f t="shared" si="1"/>
        <v>34000.377896613179</v>
      </c>
      <c r="J14" s="41">
        <f t="shared" si="2"/>
        <v>34000.377896613179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بهمن 1403'!B15</f>
        <v>خانم فروغی</v>
      </c>
      <c r="C15" s="31">
        <f>'شارژ بهمن 1403'!C15</f>
        <v>1</v>
      </c>
      <c r="D15" s="32">
        <f>'شارژ بهمن 1403'!D15</f>
        <v>200000</v>
      </c>
      <c r="E15" s="32">
        <v>220000</v>
      </c>
      <c r="F15" s="32">
        <f t="shared" si="0"/>
        <v>20000</v>
      </c>
      <c r="G15" s="33">
        <f>IF('شارژ بهمن 1403'!I15&gt;0,'شارژ بهمن 1403'!I15,0)</f>
        <v>0.37789661319220613</v>
      </c>
      <c r="H15" s="31">
        <f>IF('شارژ بهمن 1403'!I15&lt;0,-'شارژ بهمن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بهمن 1403'!B16</f>
        <v>آقای صمیمی</v>
      </c>
      <c r="C16" s="31">
        <f>'شارژ بهمن 1403'!C16</f>
        <v>3</v>
      </c>
      <c r="D16" s="32">
        <f>'شارژ بهمن 1403'!D16</f>
        <v>200000</v>
      </c>
      <c r="E16" s="32"/>
      <c r="F16" s="32">
        <f t="shared" si="0"/>
        <v>60000</v>
      </c>
      <c r="G16" s="33">
        <f>IF('شارژ بهمن 1403'!I16&gt;0,'شارژ بهمن 1403'!I16,0)</f>
        <v>330000.13368983963</v>
      </c>
      <c r="H16" s="31">
        <f>IF('شارژ بهمن 1403'!I16&lt;0,-'شارژ بهمن 1403'!I16,0)</f>
        <v>0</v>
      </c>
      <c r="I16" s="32">
        <f t="shared" si="1"/>
        <v>590000.13368983963</v>
      </c>
      <c r="J16" s="41">
        <f t="shared" si="2"/>
        <v>590000.13368983963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بهمن 1403'!B17</f>
        <v>خانم رهگذر</v>
      </c>
      <c r="C17" s="31">
        <f>'شارژ بهمن 1403'!C17</f>
        <v>1</v>
      </c>
      <c r="D17" s="32">
        <f>'شارژ بهمن 1403'!D17</f>
        <v>200000</v>
      </c>
      <c r="E17" s="32"/>
      <c r="F17" s="32">
        <f t="shared" si="0"/>
        <v>20000</v>
      </c>
      <c r="G17" s="33">
        <f>IF('شارژ بهمن 1403'!I17&gt;0,'شارژ بهمن 1403'!I17,0)</f>
        <v>0.37789661317947321</v>
      </c>
      <c r="H17" s="31">
        <f>IF('شارژ بهمن 1403'!I17&lt;0,-'شارژ بهمن 1403'!I17,0)</f>
        <v>0</v>
      </c>
      <c r="I17" s="32">
        <f t="shared" si="1"/>
        <v>220000.37789661318</v>
      </c>
      <c r="J17" s="41">
        <f t="shared" si="2"/>
        <v>220000.37789661318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بهمن 1403'!B18</f>
        <v>خانم خورسند نژاد</v>
      </c>
      <c r="C18" s="31">
        <f>'شارژ بهمن 1403'!C18</f>
        <v>1</v>
      </c>
      <c r="D18" s="32">
        <f>'شارژ بهمن 1403'!D18</f>
        <v>200000</v>
      </c>
      <c r="E18" s="32">
        <v>220000</v>
      </c>
      <c r="F18" s="32">
        <f t="shared" si="0"/>
        <v>20000</v>
      </c>
      <c r="G18" s="33">
        <f>IF('شارژ بهمن 1403'!I18&gt;0,'شارژ بهمن 1403'!I18,0)</f>
        <v>0.37789661319220613</v>
      </c>
      <c r="H18" s="31">
        <f>IF('شارژ بهمن 1403'!I18&lt;0,-'شارژ بهمن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بهمن 1403'!B19</f>
        <v>خانم قلی پور</v>
      </c>
      <c r="C19" s="31">
        <f>'شارژ بهمن 1403'!C19</f>
        <v>1</v>
      </c>
      <c r="D19" s="32">
        <f>'شارژ بهمن 1403'!D19</f>
        <v>200000</v>
      </c>
      <c r="E19" s="32"/>
      <c r="F19" s="32">
        <f t="shared" si="0"/>
        <v>20000</v>
      </c>
      <c r="G19" s="33">
        <f>IF('شارژ بهمن 1403'!I19&gt;0,'شارژ بهمن 1403'!I19,0)</f>
        <v>0</v>
      </c>
      <c r="H19" s="31">
        <f>IF('شارژ بهمن 1403'!I19&lt;0,-'شارژ بهمن 1403'!I19,0)</f>
        <v>0</v>
      </c>
      <c r="I19" s="32">
        <f t="shared" si="1"/>
        <v>220000</v>
      </c>
      <c r="J19" s="41">
        <f t="shared" si="2"/>
        <v>220000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بهمن 1403'!B20</f>
        <v>خانم نشاط</v>
      </c>
      <c r="C20" s="31">
        <f>'شارژ بهمن 1403'!C20</f>
        <v>2</v>
      </c>
      <c r="D20" s="32">
        <f>'شارژ بهمن 1403'!D20</f>
        <v>200000</v>
      </c>
      <c r="E20" s="32">
        <v>240000</v>
      </c>
      <c r="F20" s="32">
        <f t="shared" si="0"/>
        <v>40000</v>
      </c>
      <c r="G20" s="33">
        <f>IF('شارژ بهمن 1403'!I20&gt;0,'شارژ بهمن 1403'!I20,0)</f>
        <v>0</v>
      </c>
      <c r="H20" s="31">
        <f>IF('شارژ بهمن 1403'!I20&lt;0,-'شارژ بهمن 1403'!I20,0)</f>
        <v>0.24420677361194976</v>
      </c>
      <c r="I20" s="32">
        <f t="shared" si="1"/>
        <v>-0.24420677361194976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بهمن 1403'!B21</f>
        <v>آقای اکرامی</v>
      </c>
      <c r="C21" s="31">
        <f>'شارژ بهمن 1403'!C21</f>
        <v>2</v>
      </c>
      <c r="D21" s="32">
        <f>'شارژ بهمن 1403'!D21</f>
        <v>0</v>
      </c>
      <c r="E21" s="58"/>
      <c r="F21" s="58">
        <f t="shared" si="0"/>
        <v>40000</v>
      </c>
      <c r="G21" s="33">
        <f>IF('شارژ بهمن 1403'!I21&gt;0,'شارژ بهمن 1403'!I21,0)</f>
        <v>91000.133689839568</v>
      </c>
      <c r="H21" s="31">
        <f>IF('شارژ بهمن 1403'!I21&lt;0,-'شارژ بهمن 1403'!I21,0)</f>
        <v>0</v>
      </c>
      <c r="I21" s="58">
        <f t="shared" si="1"/>
        <v>131000.13368983957</v>
      </c>
      <c r="J21" s="59">
        <f t="shared" si="2"/>
        <v>131000.13368983957</v>
      </c>
      <c r="K21" s="14"/>
      <c r="L21" s="23"/>
      <c r="M21" s="23"/>
    </row>
    <row r="22" spans="1:13" ht="28.5" customHeight="1" thickBot="1" x14ac:dyDescent="0.35">
      <c r="A22" s="68" t="str">
        <f>'شارژ بهمن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2114181</v>
      </c>
      <c r="F22" s="62">
        <f>SUM(F4:F21)</f>
        <v>660000</v>
      </c>
      <c r="G22" s="30"/>
      <c r="H22" s="29">
        <f>SUM(H4:H21)</f>
        <v>967819.57575757569</v>
      </c>
      <c r="I22" s="29">
        <f>SUM(I4:I21)</f>
        <v>1436000.622103387</v>
      </c>
      <c r="J22" s="29">
        <f>SUM(J4:J21)</f>
        <v>1775002.180035651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A3" sqref="A3: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69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اسفند 1403'!J4</f>
        <v>0</v>
      </c>
    </row>
    <row r="4" spans="1:4" ht="30" customHeight="1" thickBot="1" x14ac:dyDescent="0.35">
      <c r="A4" s="17">
        <v>2</v>
      </c>
      <c r="B4" s="16" t="s">
        <v>36</v>
      </c>
      <c r="C4" s="8">
        <f>'شارژ اسفند 1403'!J5</f>
        <v>259999.75579322639</v>
      </c>
    </row>
    <row r="5" spans="1:4" ht="30" customHeight="1" thickBot="1" x14ac:dyDescent="0.35">
      <c r="A5" s="17">
        <v>3</v>
      </c>
      <c r="B5" s="16" t="s">
        <v>37</v>
      </c>
      <c r="C5" s="8">
        <f>'شارژ اسفند 1403'!J6</f>
        <v>0</v>
      </c>
    </row>
    <row r="6" spans="1:4" ht="30" customHeight="1" thickBot="1" x14ac:dyDescent="0.35">
      <c r="A6" s="17">
        <v>4</v>
      </c>
      <c r="B6" s="16" t="s">
        <v>38</v>
      </c>
      <c r="C6" s="8">
        <f>'شارژ اسفند 1403'!J7</f>
        <v>165000.13368983963</v>
      </c>
    </row>
    <row r="7" spans="1:4" ht="30" customHeight="1" thickBot="1" x14ac:dyDescent="0.35">
      <c r="A7" s="17">
        <v>5</v>
      </c>
      <c r="B7" s="16" t="s">
        <v>39</v>
      </c>
      <c r="C7" s="8">
        <f>'شارژ اسفند 1403'!J8</f>
        <v>0</v>
      </c>
    </row>
    <row r="8" spans="1:4" ht="30" customHeight="1" thickBot="1" x14ac:dyDescent="0.35">
      <c r="A8" s="17">
        <v>6</v>
      </c>
      <c r="B8" s="16" t="s">
        <v>40</v>
      </c>
      <c r="C8" s="8">
        <f>'شارژ اسفند 1403'!J9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8">
        <f>'شارژ اسفند 1403'!J10</f>
        <v>0</v>
      </c>
    </row>
    <row r="10" spans="1:4" ht="30" customHeight="1" thickBot="1" x14ac:dyDescent="0.35">
      <c r="A10" s="17">
        <v>8</v>
      </c>
      <c r="B10" s="16" t="s">
        <v>42</v>
      </c>
      <c r="C10" s="8">
        <f>'شارژ اسفند 1403'!J11</f>
        <v>0</v>
      </c>
    </row>
    <row r="11" spans="1:4" ht="30" customHeight="1" thickBot="1" x14ac:dyDescent="0.35">
      <c r="A11" s="17">
        <v>9</v>
      </c>
      <c r="B11" s="16" t="s">
        <v>43</v>
      </c>
      <c r="C11" s="8">
        <f>'شارژ اسفند 1403'!J12</f>
        <v>0</v>
      </c>
    </row>
    <row r="12" spans="1:4" ht="30" customHeight="1" thickBot="1" x14ac:dyDescent="0.35">
      <c r="A12" s="17">
        <v>10</v>
      </c>
      <c r="B12" s="16" t="s">
        <v>44</v>
      </c>
      <c r="C12" s="8">
        <f>'شارژ اسفند 1403'!J13</f>
        <v>155000.37789661321</v>
      </c>
    </row>
    <row r="13" spans="1:4" ht="30" customHeight="1" thickBot="1" x14ac:dyDescent="0.35">
      <c r="A13" s="17">
        <v>11</v>
      </c>
      <c r="B13" s="16" t="s">
        <v>45</v>
      </c>
      <c r="C13" s="8">
        <f>'شارژ اسفند 1403'!J14</f>
        <v>34000.377896613179</v>
      </c>
    </row>
    <row r="14" spans="1:4" ht="30" customHeight="1" thickBot="1" x14ac:dyDescent="0.35">
      <c r="A14" s="17">
        <v>12</v>
      </c>
      <c r="B14" s="16" t="s">
        <v>46</v>
      </c>
      <c r="C14" s="8">
        <f>'شارژ اسفند 1403'!J15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8">
        <f>'شارژ اسفند 1403'!J16</f>
        <v>590000.13368983963</v>
      </c>
    </row>
    <row r="16" spans="1:4" ht="30" customHeight="1" thickBot="1" x14ac:dyDescent="0.35">
      <c r="A16" s="17">
        <v>14</v>
      </c>
      <c r="B16" s="16" t="s">
        <v>48</v>
      </c>
      <c r="C16" s="8">
        <f>'شارژ اسفند 1403'!J17</f>
        <v>220000.37789661318</v>
      </c>
    </row>
    <row r="17" spans="1:3" ht="30" customHeight="1" thickBot="1" x14ac:dyDescent="0.35">
      <c r="A17" s="17">
        <v>15</v>
      </c>
      <c r="B17" s="16" t="s">
        <v>49</v>
      </c>
      <c r="C17" s="8">
        <f>'شارژ اسفند 1403'!J18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8">
        <f>'شارژ اسفند 1403'!J19</f>
        <v>220000</v>
      </c>
    </row>
    <row r="19" spans="1:3" ht="30" customHeight="1" thickBot="1" x14ac:dyDescent="0.35">
      <c r="A19" s="17">
        <v>17</v>
      </c>
      <c r="B19" s="16" t="s">
        <v>51</v>
      </c>
      <c r="C19" s="8">
        <f>'شارژ اسفند 1403'!J20</f>
        <v>0</v>
      </c>
    </row>
    <row r="20" spans="1:3" ht="30" customHeight="1" thickBot="1" x14ac:dyDescent="0.35">
      <c r="A20" s="19">
        <v>18</v>
      </c>
      <c r="B20" s="16" t="s">
        <v>52</v>
      </c>
      <c r="C20" s="11">
        <f>'شارژ اسفند 1403'!J21</f>
        <v>131000.13368983957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60" zoomScaleNormal="6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اسفند 1402'!K2</f>
        <v>سهم هر نفر</v>
      </c>
      <c r="L2" s="47" t="str">
        <f>'شارژ اسفند 1402'!L2</f>
        <v>جمع نفرات</v>
      </c>
      <c r="M2" s="45" t="str">
        <f>'شارژ اسفند 1402'!M2</f>
        <v>مبلغ قبض آب</v>
      </c>
    </row>
    <row r="3" spans="1:14" ht="54.75" customHeight="1" thickBot="1" x14ac:dyDescent="0.35">
      <c r="A3" s="37" t="str">
        <f>'شارژ اسفند 1402'!A3</f>
        <v>واحد</v>
      </c>
      <c r="B3" s="37" t="str">
        <f>'شارژ اسفند 1402'!B3</f>
        <v>نام خانوادگی</v>
      </c>
      <c r="C3" s="43" t="str">
        <f>'شارژ اسفند 1402'!C3</f>
        <v>تعداد نفرات</v>
      </c>
      <c r="D3" s="38" t="str">
        <f>'شارژ اسفند 1402'!D3</f>
        <v>مبلغ شارژ  (تومان)</v>
      </c>
      <c r="E3" s="38" t="str">
        <f>'شارژ اسفند 1402'!E3</f>
        <v>مبلغ دریافت شده(تومان)</v>
      </c>
      <c r="F3" s="38" t="str">
        <f>'شارژ اسفند 1402'!F3</f>
        <v>قبض آب مشترک بر اساس نفرات</v>
      </c>
      <c r="G3" s="38" t="str">
        <f>'شارژ اسفند 1402'!G3</f>
        <v>بدهکار از دوره قبل</v>
      </c>
      <c r="H3" s="38" t="str">
        <f>'شارژ اسفند 1402'!H3</f>
        <v>بستانکار از دوره قبل</v>
      </c>
      <c r="I3" s="38" t="str">
        <f>'شارژ اسفند 1402'!I3</f>
        <v>جمع کل بدهی/بستانکاری  قابل پرداخت</v>
      </c>
      <c r="J3" s="39" t="str">
        <f>'شارژ اسفند 1402'!J3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اسفند 1402'!A4</f>
        <v>1</v>
      </c>
      <c r="B4" s="49" t="str">
        <f>'شارژ اسفند 1403'!B4</f>
        <v>آقای محمدی</v>
      </c>
      <c r="C4" s="31">
        <f>'شارژ اسفند 1403'!C4</f>
        <v>2</v>
      </c>
      <c r="D4" s="32">
        <f>'شارژ اسفند 1403'!D4</f>
        <v>0</v>
      </c>
      <c r="E4" s="32"/>
      <c r="F4" s="32">
        <f t="shared" ref="F4:F21" si="0">$K$3*C4</f>
        <v>0</v>
      </c>
      <c r="G4" s="33">
        <f>IF('شارژ اسفند 1403'!I4&gt;0,'شارژ اسفند 1403'!I4,0)</f>
        <v>0</v>
      </c>
      <c r="H4" s="31">
        <f>IF('شارژ اسفند 1403'!I4&lt;0,-'شارژ اسفند 1403'!I4,0)</f>
        <v>82000.244206773612</v>
      </c>
      <c r="I4" s="32">
        <f>D4-E4+F4+G4-H4</f>
        <v>-82000.244206773612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اسفند 1402'!A5</f>
        <v>2</v>
      </c>
      <c r="B5" s="49" t="str">
        <f>'شارژ اسفند 1403'!B5</f>
        <v>آقای منتصری</v>
      </c>
      <c r="C5" s="31">
        <f>'شارژ اسفند 1403'!C5</f>
        <v>3</v>
      </c>
      <c r="D5" s="32">
        <v>200000</v>
      </c>
      <c r="E5" s="32">
        <v>460000</v>
      </c>
      <c r="F5" s="32">
        <f t="shared" si="0"/>
        <v>0</v>
      </c>
      <c r="G5" s="33">
        <f>IF('شارژ اسفند 1403'!I5&gt;0,'شارژ اسفند 1403'!I5,0)</f>
        <v>259999.75579322639</v>
      </c>
      <c r="H5" s="31">
        <f>IF('شارژ اسفند 1403'!I5&lt;0,-'شارژ اسفند 1403'!I5,0)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اسفند 1402'!A6</f>
        <v>3</v>
      </c>
      <c r="B6" s="49" t="str">
        <f>'شارژ اسفند 1403'!B6</f>
        <v>آقای كامروافر</v>
      </c>
      <c r="C6" s="31">
        <f>'شارژ اسفند 1403'!C6</f>
        <v>2</v>
      </c>
      <c r="D6" s="32">
        <f>'شارژ اسفند 1403'!D6</f>
        <v>200000</v>
      </c>
      <c r="E6" s="32"/>
      <c r="F6" s="32">
        <f t="shared" si="0"/>
        <v>0</v>
      </c>
      <c r="G6" s="33">
        <f>IF('شارژ اسفند 1403'!I6&gt;0,'شارژ اسفند 1403'!I6,0)</f>
        <v>0</v>
      </c>
      <c r="H6" s="31">
        <f>IF('شارژ اسفند 1403'!I6&lt;0,-'شارژ اسفند 1403'!I6,0)</f>
        <v>37000.244206773583</v>
      </c>
      <c r="I6" s="32">
        <f t="shared" si="1"/>
        <v>162999.75579322642</v>
      </c>
      <c r="J6" s="41">
        <f t="shared" si="2"/>
        <v>162999.75579322642</v>
      </c>
      <c r="K6" s="14"/>
      <c r="L6" s="23"/>
      <c r="M6" s="23"/>
    </row>
    <row r="7" spans="1:14" ht="27" customHeight="1" thickBot="1" x14ac:dyDescent="0.35">
      <c r="A7" s="55">
        <f>'شارژ اسفند 1402'!A7</f>
        <v>4</v>
      </c>
      <c r="B7" s="49" t="str">
        <f>'شارژ اسفند 1403'!B7</f>
        <v>آقای ولی زاده</v>
      </c>
      <c r="C7" s="31">
        <f>'شارژ اسفند 1403'!C7</f>
        <v>3</v>
      </c>
      <c r="D7" s="32">
        <f>'شارژ اسفند 1403'!D7</f>
        <v>200000</v>
      </c>
      <c r="E7" s="32"/>
      <c r="F7" s="32">
        <f t="shared" si="0"/>
        <v>0</v>
      </c>
      <c r="G7" s="33">
        <f>IF('شارژ اسفند 1403'!I7&gt;0,'شارژ اسفند 1403'!I7,0)</f>
        <v>165000.13368983963</v>
      </c>
      <c r="H7" s="31">
        <f>IF('شارژ اسفند 1403'!I7&lt;0,-'شارژ اسفند 1403'!I7,0)</f>
        <v>0</v>
      </c>
      <c r="I7" s="32">
        <f t="shared" si="1"/>
        <v>365000.13368983963</v>
      </c>
      <c r="J7" s="41">
        <f t="shared" si="2"/>
        <v>365000.13368983963</v>
      </c>
      <c r="K7" s="14"/>
      <c r="L7" s="23"/>
      <c r="M7" s="23"/>
    </row>
    <row r="8" spans="1:14" ht="27" customHeight="1" thickBot="1" x14ac:dyDescent="0.35">
      <c r="A8" s="54">
        <f>'شارژ اسفند 1402'!A8</f>
        <v>5</v>
      </c>
      <c r="B8" s="49" t="str">
        <f>'شارژ اسفند 1403'!B8</f>
        <v>آقای صبری</v>
      </c>
      <c r="C8" s="31">
        <f>'شارژ اسفند 1403'!C8</f>
        <v>4</v>
      </c>
      <c r="D8" s="32">
        <f>'شارژ اسفند 1403'!D8</f>
        <v>200000</v>
      </c>
      <c r="E8" s="32"/>
      <c r="F8" s="32">
        <f t="shared" si="0"/>
        <v>0</v>
      </c>
      <c r="G8" s="33">
        <f>IF('شارژ اسفند 1403'!I8&gt;0,'شارژ اسفند 1403'!I8,0)</f>
        <v>0</v>
      </c>
      <c r="H8" s="31">
        <f>IF('شارژ اسفند 1403'!I8&lt;0,-'شارژ اسفند 1403'!I8,0)</f>
        <v>220000.48841354728</v>
      </c>
      <c r="I8" s="32">
        <f t="shared" si="1"/>
        <v>-20000.488413547282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اسفند 1402'!A9</f>
        <v>6</v>
      </c>
      <c r="B9" s="49" t="str">
        <f>'شارژ اسفند 1403'!B9</f>
        <v>آقای علی محمدی</v>
      </c>
      <c r="C9" s="31">
        <f>'شارژ اسفند 1403'!C9</f>
        <v>3</v>
      </c>
      <c r="D9" s="32">
        <f>'شارژ اسفند 1403'!D9</f>
        <v>200000</v>
      </c>
      <c r="E9" s="32">
        <v>200000</v>
      </c>
      <c r="F9" s="32">
        <f t="shared" si="0"/>
        <v>0</v>
      </c>
      <c r="G9" s="33">
        <f>IF('شارژ اسفند 1403'!I9&gt;0,'شارژ اسفند 1403'!I9,0)</f>
        <v>0.13368983956752345</v>
      </c>
      <c r="H9" s="31">
        <f>IF('شارژ اسفند 1403'!I9&lt;0,-'شارژ اسفند 1403'!I9,0)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اسفند 1402'!A10</f>
        <v>7</v>
      </c>
      <c r="B10" s="49" t="str">
        <f>'شارژ اسفند 1403'!B10</f>
        <v>آقای حیدری</v>
      </c>
      <c r="C10" s="31">
        <f>'شارژ اسفند 1403'!C10</f>
        <v>2</v>
      </c>
      <c r="D10" s="32">
        <f>'شارژ اسفند 1403'!D10</f>
        <v>200000</v>
      </c>
      <c r="E10" s="32">
        <v>200000</v>
      </c>
      <c r="F10" s="32">
        <f t="shared" si="0"/>
        <v>0</v>
      </c>
      <c r="G10" s="33">
        <f>IF('شارژ اسفند 1403'!I10&gt;0,'شارژ اسفند 1403'!I10,0)</f>
        <v>0</v>
      </c>
      <c r="H10" s="31">
        <f>IF('شارژ اسفند 1403'!I10&lt;0,-'شارژ اسفند 1403'!I10,0)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اسفند 1402'!A11</f>
        <v>8</v>
      </c>
      <c r="B11" s="49" t="str">
        <f>'شارژ اسفند 1403'!B11</f>
        <v>آقای ندیمی</v>
      </c>
      <c r="C11" s="31">
        <f>'شارژ اسفند 1403'!C11</f>
        <v>1</v>
      </c>
      <c r="D11" s="32">
        <f>'شارژ اسفند 1403'!D11</f>
        <v>200000</v>
      </c>
      <c r="E11" s="32">
        <v>200000</v>
      </c>
      <c r="F11" s="32">
        <f t="shared" si="0"/>
        <v>0</v>
      </c>
      <c r="G11" s="33">
        <f>IF('شارژ اسفند 1403'!I11&gt;0,'شارژ اسفند 1403'!I11,0)</f>
        <v>0</v>
      </c>
      <c r="H11" s="31">
        <f>IF('شارژ اسفند 1403'!I11&lt;0,-'شارژ اسفند 1403'!I11,0)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اسفند 1402'!A12</f>
        <v>9</v>
      </c>
      <c r="B12" s="49" t="str">
        <f>'شارژ اسفند 1403'!B12</f>
        <v>آقای لگا</v>
      </c>
      <c r="C12" s="31">
        <f>'شارژ اسفند 1403'!C12</f>
        <v>0</v>
      </c>
      <c r="D12" s="32">
        <f>'شارژ اسفند 1403'!D12</f>
        <v>100000</v>
      </c>
      <c r="E12" s="32"/>
      <c r="F12" s="32">
        <f t="shared" si="0"/>
        <v>0</v>
      </c>
      <c r="G12" s="33">
        <f>IF('شارژ اسفند 1403'!I12&gt;0,'شارژ اسفند 1403'!I12,0)</f>
        <v>0</v>
      </c>
      <c r="H12" s="31">
        <f>IF('شارژ اسفند 1403'!I12&lt;0,-'شارژ اسفند 1403'!I12,0)</f>
        <v>0</v>
      </c>
      <c r="I12" s="32">
        <f t="shared" si="1"/>
        <v>100000</v>
      </c>
      <c r="J12" s="41">
        <f t="shared" si="2"/>
        <v>100000</v>
      </c>
      <c r="K12" s="14"/>
      <c r="L12" s="23"/>
      <c r="M12" s="23"/>
    </row>
    <row r="13" spans="1:14" ht="27" customHeight="1" thickBot="1" x14ac:dyDescent="0.35">
      <c r="A13" s="55">
        <f>'شارژ اسفند 1402'!A13</f>
        <v>10</v>
      </c>
      <c r="B13" s="49" t="str">
        <f>'شارژ اسفند 1403'!B13</f>
        <v>خانم موسوی</v>
      </c>
      <c r="C13" s="31">
        <f>'شارژ اسفند 1403'!C13</f>
        <v>1</v>
      </c>
      <c r="D13" s="32">
        <f>'شارژ اسفند 1403'!D13</f>
        <v>200000</v>
      </c>
      <c r="E13" s="32">
        <v>1000000</v>
      </c>
      <c r="F13" s="32">
        <f t="shared" si="0"/>
        <v>0</v>
      </c>
      <c r="G13" s="33">
        <f>IF('شارژ اسفند 1403'!I13&gt;0,'شارژ اسفند 1403'!I13,0)</f>
        <v>155000.37789661321</v>
      </c>
      <c r="H13" s="31">
        <f>IF('شارژ اسفند 1403'!I13&lt;0,-'شارژ اسفند 1403'!I13,0)</f>
        <v>0</v>
      </c>
      <c r="I13" s="32">
        <f t="shared" si="1"/>
        <v>-644999.62210338679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اسفند 1402'!A14</f>
        <v>11</v>
      </c>
      <c r="B14" s="49" t="str">
        <f>'شارژ اسفند 1403'!B14</f>
        <v>خانم داوودی</v>
      </c>
      <c r="C14" s="31">
        <f>'شارژ اسفند 1403'!C14</f>
        <v>1</v>
      </c>
      <c r="D14" s="32">
        <f>'شارژ اسفند 1403'!D14</f>
        <v>100000</v>
      </c>
      <c r="E14" s="32">
        <v>134000</v>
      </c>
      <c r="F14" s="32">
        <f t="shared" si="0"/>
        <v>0</v>
      </c>
      <c r="G14" s="33">
        <f>IF('شارژ اسفند 1403'!I14&gt;0,'شارژ اسفند 1403'!I14,0)</f>
        <v>34000.377896613179</v>
      </c>
      <c r="H14" s="31">
        <f>IF('شارژ اسفند 1403'!I14&lt;0,-'شارژ اسفند 1403'!I14,0)</f>
        <v>0</v>
      </c>
      <c r="I14" s="32">
        <f t="shared" si="1"/>
        <v>0.37789661317947321</v>
      </c>
      <c r="J14" s="41">
        <f t="shared" si="2"/>
        <v>0.37789661317947321</v>
      </c>
      <c r="K14" s="14"/>
      <c r="L14" s="23"/>
      <c r="M14" s="23"/>
    </row>
    <row r="15" spans="1:14" ht="27" customHeight="1" thickBot="1" x14ac:dyDescent="0.35">
      <c r="A15" s="55">
        <f>'شارژ اسفند 1402'!A15</f>
        <v>12</v>
      </c>
      <c r="B15" s="49" t="str">
        <f>'شارژ اسفند 1403'!B15</f>
        <v>خانم فروغی</v>
      </c>
      <c r="C15" s="31">
        <f>'شارژ اسفند 1403'!C15</f>
        <v>1</v>
      </c>
      <c r="D15" s="32">
        <f>'شارژ اسفند 1403'!D15</f>
        <v>200000</v>
      </c>
      <c r="E15" s="32">
        <v>200000</v>
      </c>
      <c r="F15" s="32">
        <f t="shared" si="0"/>
        <v>0</v>
      </c>
      <c r="G15" s="33">
        <f>IF('شارژ اسفند 1403'!I15&gt;0,'شارژ اسفند 1403'!I15,0)</f>
        <v>0.37789661319220613</v>
      </c>
      <c r="H15" s="31">
        <f>IF('شارژ اسفند 1403'!I15&lt;0,-'شارژ اسفند 1403'!I15,0)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اسفند 1402'!A16</f>
        <v>13</v>
      </c>
      <c r="B16" s="49" t="str">
        <f>'شارژ اسفند 1403'!B16</f>
        <v>آقای صمیمی</v>
      </c>
      <c r="C16" s="31">
        <f>'شارژ اسفند 1403'!C16</f>
        <v>3</v>
      </c>
      <c r="D16" s="32">
        <f>'شارژ اسفند 1403'!D16</f>
        <v>200000</v>
      </c>
      <c r="E16" s="32">
        <v>1000000</v>
      </c>
      <c r="F16" s="32">
        <f t="shared" si="0"/>
        <v>0</v>
      </c>
      <c r="G16" s="33">
        <f>IF('شارژ اسفند 1403'!I16&gt;0,'شارژ اسفند 1403'!I16,0)</f>
        <v>590000.13368983963</v>
      </c>
      <c r="H16" s="31">
        <f>IF('شارژ اسفند 1403'!I16&lt;0,-'شارژ اسفند 1403'!I16,0)</f>
        <v>0</v>
      </c>
      <c r="I16" s="32">
        <f t="shared" si="1"/>
        <v>-209999.86631016037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اسفند 1402'!A17</f>
        <v>14</v>
      </c>
      <c r="B17" s="49" t="str">
        <f>'شارژ اسفند 1403'!B17</f>
        <v>خانم رهگذر</v>
      </c>
      <c r="C17" s="31">
        <f>'شارژ اسفند 1403'!C17</f>
        <v>1</v>
      </c>
      <c r="D17" s="32">
        <f>'شارژ اسفند 1403'!D17</f>
        <v>200000</v>
      </c>
      <c r="E17" s="32">
        <v>420000</v>
      </c>
      <c r="F17" s="32">
        <f t="shared" si="0"/>
        <v>0</v>
      </c>
      <c r="G17" s="33">
        <f>IF('شارژ اسفند 1403'!I17&gt;0,'شارژ اسفند 1403'!I17,0)</f>
        <v>220000.37789661318</v>
      </c>
      <c r="H17" s="31">
        <f>IF('شارژ اسفند 1403'!I17&lt;0,-'شارژ اسفند 1403'!I17,0)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اسفند 1402'!A18</f>
        <v>15</v>
      </c>
      <c r="B18" s="49" t="str">
        <f>'شارژ اسفند 1403'!B18</f>
        <v>خانم خورسند نژاد</v>
      </c>
      <c r="C18" s="31">
        <f>'شارژ اسفند 1403'!C18</f>
        <v>1</v>
      </c>
      <c r="D18" s="32">
        <f>'شارژ اسفند 1403'!D18</f>
        <v>200000</v>
      </c>
      <c r="E18" s="32">
        <v>200000</v>
      </c>
      <c r="F18" s="32">
        <f t="shared" si="0"/>
        <v>0</v>
      </c>
      <c r="G18" s="33">
        <f>IF('شارژ اسفند 1403'!I18&gt;0,'شارژ اسفند 1403'!I18,0)</f>
        <v>0.37789661319220613</v>
      </c>
      <c r="H18" s="31">
        <f>IF('شارژ اسفند 1403'!I18&lt;0,-'شارژ اسفند 1403'!I18,0)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اسفند 1402'!A19</f>
        <v>16</v>
      </c>
      <c r="B19" s="49" t="str">
        <f>'شارژ اسفند 1403'!B19</f>
        <v>خانم قلی پور</v>
      </c>
      <c r="C19" s="31">
        <f>'شارژ اسفند 1403'!C19</f>
        <v>1</v>
      </c>
      <c r="D19" s="32">
        <f>'شارژ اسفند 1403'!D19</f>
        <v>200000</v>
      </c>
      <c r="E19" s="32">
        <v>420000</v>
      </c>
      <c r="F19" s="32">
        <f t="shared" si="0"/>
        <v>0</v>
      </c>
      <c r="G19" s="33">
        <f>IF('شارژ اسفند 1403'!I19&gt;0,'شارژ اسفند 1403'!I19,0)</f>
        <v>220000</v>
      </c>
      <c r="H19" s="31">
        <f>IF('شارژ اسفند 1403'!I19&lt;0,-'شارژ اسفند 1403'!I19,0)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اسفند 1402'!A20</f>
        <v>17</v>
      </c>
      <c r="B20" s="49" t="str">
        <f>'شارژ اسفند 1403'!B20</f>
        <v>خانم نشاط</v>
      </c>
      <c r="C20" s="31">
        <f>'شارژ اسفند 1403'!C20</f>
        <v>2</v>
      </c>
      <c r="D20" s="32">
        <f>'شارژ اسفند 1403'!D20</f>
        <v>200000</v>
      </c>
      <c r="E20" s="32"/>
      <c r="F20" s="32">
        <f t="shared" si="0"/>
        <v>0</v>
      </c>
      <c r="G20" s="33">
        <f>IF('شارژ اسفند 1403'!I20&gt;0,'شارژ اسفند 1403'!I20,0)</f>
        <v>0</v>
      </c>
      <c r="H20" s="31">
        <f>IF('شارژ اسفند 1403'!I20&lt;0,-'شارژ اسفند 1403'!I20,0)</f>
        <v>0.24420677361194976</v>
      </c>
      <c r="I20" s="32">
        <f t="shared" si="1"/>
        <v>199999.75579322639</v>
      </c>
      <c r="J20" s="41">
        <f t="shared" si="2"/>
        <v>199999.75579322639</v>
      </c>
      <c r="K20" s="14"/>
      <c r="L20" s="23"/>
      <c r="M20" s="23"/>
    </row>
    <row r="21" spans="1:13" ht="27" customHeight="1" thickBot="1" x14ac:dyDescent="0.35">
      <c r="A21" s="56">
        <f>'شارژ اسفند 1402'!A21</f>
        <v>18</v>
      </c>
      <c r="B21" s="49" t="str">
        <f>'شارژ اسفند 1403'!B21</f>
        <v>آقای اکرامی</v>
      </c>
      <c r="C21" s="31">
        <f>'شارژ اسفند 1403'!C21</f>
        <v>2</v>
      </c>
      <c r="D21" s="32">
        <f>'شارژ اسفند 1403'!D21</f>
        <v>0</v>
      </c>
      <c r="E21" s="58"/>
      <c r="F21" s="58">
        <f t="shared" si="0"/>
        <v>0</v>
      </c>
      <c r="G21" s="33">
        <f>IF('شارژ اسفند 1403'!I21&gt;0,'شارژ اسفند 1403'!I21,0)</f>
        <v>131000.13368983957</v>
      </c>
      <c r="H21" s="31">
        <f>IF('شارژ اسفند 1403'!I21&lt;0,-'شارژ اسفند 1403'!I21,0)</f>
        <v>0</v>
      </c>
      <c r="I21" s="58">
        <f t="shared" si="1"/>
        <v>131000.13368983957</v>
      </c>
      <c r="J21" s="59">
        <f t="shared" si="2"/>
        <v>131000.13368983957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4434000</v>
      </c>
      <c r="F22" s="62">
        <f>SUM(F4:F21)</f>
        <v>0</v>
      </c>
      <c r="G22" s="30"/>
      <c r="H22" s="29">
        <f>SUM(H4:H21)</f>
        <v>339001.55793226371</v>
      </c>
      <c r="I22" s="29">
        <f>SUM(I4:I21)</f>
        <v>2000.6221033869369</v>
      </c>
      <c r="J22" s="29">
        <f>SUM(J4:J21)</f>
        <v>959001.42424242455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فروردین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فروردین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فروردین 1404'!J6</f>
        <v>162999.75579322642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فروردین 1404'!J7</f>
        <v>365000.13368983963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فروردین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فروردین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فروردین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فروردین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فروردین 1404'!J12</f>
        <v>100000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فروردین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فروردین 1404'!J14</f>
        <v>0.37789661317947321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فروردین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فروردین 1404'!J16</f>
        <v>0</v>
      </c>
    </row>
    <row r="16" spans="1:4" ht="30" customHeight="1" thickBot="1" x14ac:dyDescent="0.35">
      <c r="A16" s="17">
        <v>14</v>
      </c>
      <c r="B16" s="16" t="s">
        <v>48</v>
      </c>
      <c r="C16" s="11">
        <f>'شارژ فروردین 1404'!J17</f>
        <v>0.37789661317947321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فروردین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فروردین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فروردین 1404'!J20</f>
        <v>199999.75579322639</v>
      </c>
    </row>
    <row r="20" spans="1:3" ht="30" customHeight="1" thickBot="1" x14ac:dyDescent="0.35">
      <c r="A20" s="19">
        <v>18</v>
      </c>
      <c r="B20" s="52" t="s">
        <v>52</v>
      </c>
      <c r="C20" s="11">
        <f>'شارژ فروردین 1404'!J21</f>
        <v>131000.13368983957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55" zoomScaleNormal="55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فروردین 1404'!K2</f>
        <v>سهم هر نفر</v>
      </c>
      <c r="L2" s="47" t="str">
        <f>'شارژ فروردین 1404'!L2</f>
        <v>جمع نفرات</v>
      </c>
      <c r="M2" s="45" t="str">
        <f>'شارژ فروردین 1404'!M2</f>
        <v>مبلغ قبض آب</v>
      </c>
    </row>
    <row r="3" spans="1:14" ht="54.75" customHeight="1" thickBot="1" x14ac:dyDescent="0.35">
      <c r="A3" s="37" t="str">
        <f>'شارژ فروردین 1404'!A3</f>
        <v>واحد</v>
      </c>
      <c r="B3" s="37" t="str">
        <f>'شارژ فروردین 1404'!B3</f>
        <v>نام خانوادگی</v>
      </c>
      <c r="C3" s="43" t="str">
        <f>'شارژ فروردین 1404'!C3</f>
        <v>تعداد نفرات</v>
      </c>
      <c r="D3" s="38" t="str">
        <f>'شارژ فروردین 1404'!D3</f>
        <v>مبلغ شارژ  (تومان)</v>
      </c>
      <c r="E3" s="38" t="str">
        <f>'شارژ فروردین 1404'!E3</f>
        <v>مبلغ دریافت شده(تومان)</v>
      </c>
      <c r="F3" s="38" t="str">
        <f>'شارژ فروردین 1404'!F3</f>
        <v>قبض آب مشترک بر اساس نفرات</v>
      </c>
      <c r="G3" s="38" t="str">
        <f>'شارژ فروردین 1404'!G3</f>
        <v>بدهکار از دوره قبل</v>
      </c>
      <c r="H3" s="38" t="str">
        <f>'شارژ فروردین 1404'!H3</f>
        <v>بستانکار از دوره قبل</v>
      </c>
      <c r="I3" s="38" t="str">
        <f>'شارژ فروردین 1404'!I3</f>
        <v>جمع کل بدهی/بستانکاری  قابل پرداخت</v>
      </c>
      <c r="J3" s="39" t="str">
        <f>'شارژ فروردین 1404'!J3</f>
        <v>مبلغ قابل پرداخت (تومان)</v>
      </c>
      <c r="K3" s="40">
        <f>M3/L3</f>
        <v>25000</v>
      </c>
      <c r="L3" s="48">
        <f>C22</f>
        <v>33</v>
      </c>
      <c r="M3" s="46">
        <v>825000</v>
      </c>
      <c r="N3" s="7"/>
    </row>
    <row r="4" spans="1:14" ht="27" customHeight="1" thickBot="1" x14ac:dyDescent="0.35">
      <c r="A4" s="54">
        <f>'شارژ فروردین 1404'!A4</f>
        <v>1</v>
      </c>
      <c r="B4" s="49" t="str">
        <f>'شارژ فروردین 1404'!B4</f>
        <v>آقای محمدی</v>
      </c>
      <c r="C4" s="31">
        <f>'شارژ فروردین 1404'!C4</f>
        <v>2</v>
      </c>
      <c r="D4" s="32">
        <f>'شارژ فروردین 1404'!D4</f>
        <v>0</v>
      </c>
      <c r="E4" s="32"/>
      <c r="F4" s="32">
        <f>$K$3*C4</f>
        <v>50000</v>
      </c>
      <c r="G4" s="33">
        <f>IF('شارژ فروردین 1404'!I4&gt;0,'شارژ فروردین 1404'!I4,0)</f>
        <v>0</v>
      </c>
      <c r="H4" s="31">
        <f>IF('شارژ فروردین 1404'!I4&lt;0,-'شارژ فروردین 1404'!I4,0)</f>
        <v>82000.244206773612</v>
      </c>
      <c r="I4" s="32">
        <f>D4-E4+F4+G4-H4</f>
        <v>-32000.244206773612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فروردین 1404'!A5</f>
        <v>2</v>
      </c>
      <c r="B5" s="49" t="str">
        <f>'شارژ فروردین 1404'!B5</f>
        <v>آقای منتصری</v>
      </c>
      <c r="C5" s="31">
        <f>'شارژ فروردین 1404'!C5</f>
        <v>3</v>
      </c>
      <c r="D5" s="32">
        <f>'شارژ فروردین 1404'!D5</f>
        <v>200000</v>
      </c>
      <c r="E5" s="32"/>
      <c r="F5" s="32">
        <f t="shared" ref="F5:F21" si="0">$K$3*C5</f>
        <v>75000</v>
      </c>
      <c r="G5" s="33">
        <f>IF('شارژ فروردین 1404'!I5&gt;0,'شارژ فروردین 1404'!I5,0)</f>
        <v>0</v>
      </c>
      <c r="H5" s="31">
        <f>IF('شارژ فروردین 1404'!I5&lt;0,-'شارژ فروردین 1404'!I5,0)</f>
        <v>0.24420677361194976</v>
      </c>
      <c r="I5" s="32">
        <f t="shared" ref="I5:I21" si="1">D5-E5+F5+G5-H5</f>
        <v>274999.75579322642</v>
      </c>
      <c r="J5" s="41">
        <f t="shared" ref="J5:J21" si="2">IF(I5&gt;0,I5,0)</f>
        <v>274999.75579322642</v>
      </c>
      <c r="K5" s="14"/>
      <c r="L5" s="23"/>
      <c r="M5" s="23"/>
    </row>
    <row r="6" spans="1:14" ht="27" customHeight="1" thickBot="1" x14ac:dyDescent="0.35">
      <c r="A6" s="54">
        <f>'شارژ فروردین 1404'!A6</f>
        <v>3</v>
      </c>
      <c r="B6" s="49" t="str">
        <f>'شارژ فروردین 1404'!B6</f>
        <v>آقای كامروافر</v>
      </c>
      <c r="C6" s="31">
        <f>'شارژ فروردین 1404'!C6</f>
        <v>2</v>
      </c>
      <c r="D6" s="32">
        <f>'شارژ فروردین 1404'!D6</f>
        <v>200000</v>
      </c>
      <c r="E6" s="32">
        <v>1000000</v>
      </c>
      <c r="F6" s="32">
        <f t="shared" si="0"/>
        <v>50000</v>
      </c>
      <c r="G6" s="33">
        <f>IF('شارژ فروردین 1404'!I6&gt;0,'شارژ فروردین 1404'!I6,0)</f>
        <v>162999.75579322642</v>
      </c>
      <c r="H6" s="31">
        <f>IF('شارژ فروردین 1404'!I6&lt;0,-'شارژ فروردین 1404'!I6,0)</f>
        <v>0</v>
      </c>
      <c r="I6" s="32">
        <f t="shared" si="1"/>
        <v>-587000.24420677358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فروردین 1404'!A7</f>
        <v>4</v>
      </c>
      <c r="B7" s="49" t="str">
        <f>'شارژ فروردین 1404'!B7</f>
        <v>آقای ولی زاده</v>
      </c>
      <c r="C7" s="31">
        <f>'شارژ فروردین 1404'!C7</f>
        <v>3</v>
      </c>
      <c r="D7" s="32">
        <f>'شارژ فروردین 1404'!D7</f>
        <v>200000</v>
      </c>
      <c r="E7" s="32">
        <v>1000000</v>
      </c>
      <c r="F7" s="32">
        <f t="shared" si="0"/>
        <v>75000</v>
      </c>
      <c r="G7" s="33">
        <f>IF('شارژ فروردین 1404'!I7&gt;0,'شارژ فروردین 1404'!I7,0)</f>
        <v>365000.13368983963</v>
      </c>
      <c r="H7" s="31">
        <f>IF('شارژ فروردین 1404'!I7&lt;0,-'شارژ فروردین 1404'!I7,0)</f>
        <v>0</v>
      </c>
      <c r="I7" s="32">
        <f t="shared" si="1"/>
        <v>-359999.86631016037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فروردین 1404'!A8</f>
        <v>5</v>
      </c>
      <c r="B8" s="49" t="str">
        <f>'شارژ فروردین 1404'!B8</f>
        <v>آقای صبری</v>
      </c>
      <c r="C8" s="31">
        <f>'شارژ فروردین 1404'!C8</f>
        <v>4</v>
      </c>
      <c r="D8" s="32">
        <f>'شارژ فروردین 1404'!D8</f>
        <v>200000</v>
      </c>
      <c r="E8" s="32">
        <v>1000000</v>
      </c>
      <c r="F8" s="32">
        <f t="shared" si="0"/>
        <v>100000</v>
      </c>
      <c r="G8" s="33">
        <f>IF('شارژ فروردین 1404'!I8&gt;0,'شارژ فروردین 1404'!I8,0)</f>
        <v>0</v>
      </c>
      <c r="H8" s="31">
        <f>IF('شارژ فروردین 1404'!I8&lt;0,-'شارژ فروردین 1404'!I8,0)</f>
        <v>20000.488413547282</v>
      </c>
      <c r="I8" s="32">
        <f t="shared" si="1"/>
        <v>-720000.48841354728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فروردین 1404'!A9</f>
        <v>6</v>
      </c>
      <c r="B9" s="49" t="str">
        <f>'شارژ فروردین 1404'!B9</f>
        <v>آقای علی محمدی</v>
      </c>
      <c r="C9" s="31">
        <f>'شارژ فروردین 1404'!C9</f>
        <v>3</v>
      </c>
      <c r="D9" s="32">
        <f>'شارژ فروردین 1404'!D9</f>
        <v>200000</v>
      </c>
      <c r="E9" s="32">
        <v>275000</v>
      </c>
      <c r="F9" s="32">
        <f t="shared" si="0"/>
        <v>75000</v>
      </c>
      <c r="G9" s="33">
        <f>IF('شارژ فروردین 1404'!I9&gt;0,'شارژ فروردین 1404'!I9,0)</f>
        <v>0.13368983956752345</v>
      </c>
      <c r="H9" s="31">
        <f>IF('شارژ فروردین 1404'!I9&lt;0,-'شارژ فروردین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فروردین 1404'!A10</f>
        <v>7</v>
      </c>
      <c r="B10" s="49" t="str">
        <f>'شارژ فروردین 1404'!B10</f>
        <v>آقای حیدری</v>
      </c>
      <c r="C10" s="31">
        <f>'شارژ فروردین 1404'!C10</f>
        <v>2</v>
      </c>
      <c r="D10" s="32">
        <f>'شارژ فروردین 1404'!D10</f>
        <v>200000</v>
      </c>
      <c r="E10" s="32">
        <v>250000</v>
      </c>
      <c r="F10" s="32">
        <f t="shared" si="0"/>
        <v>50000</v>
      </c>
      <c r="G10" s="33">
        <f>IF('شارژ فروردین 1404'!I10&gt;0,'شارژ فروردین 1404'!I10,0)</f>
        <v>0</v>
      </c>
      <c r="H10" s="31">
        <f>IF('شارژ فروردین 1404'!I10&lt;0,-'شارژ فروردین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فروردین 1404'!A11</f>
        <v>8</v>
      </c>
      <c r="B11" s="49" t="str">
        <f>'شارژ فروردین 1404'!B11</f>
        <v>آقای ندیمی</v>
      </c>
      <c r="C11" s="31">
        <f>'شارژ فروردین 1404'!C11</f>
        <v>1</v>
      </c>
      <c r="D11" s="32">
        <f>'شارژ فروردین 1404'!D11</f>
        <v>200000</v>
      </c>
      <c r="E11" s="32">
        <v>225000</v>
      </c>
      <c r="F11" s="32">
        <f t="shared" si="0"/>
        <v>25000</v>
      </c>
      <c r="G11" s="33">
        <f>IF('شارژ فروردین 1404'!I11&gt;0,'شارژ فروردین 1404'!I11,0)</f>
        <v>0</v>
      </c>
      <c r="H11" s="31">
        <f>IF('شارژ فروردین 1404'!I11&lt;0,-'شارژ فروردین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فروردین 1404'!A12</f>
        <v>9</v>
      </c>
      <c r="B12" s="49" t="str">
        <f>'شارژ فروردین 1404'!B12</f>
        <v>آقای لگا</v>
      </c>
      <c r="C12" s="31">
        <f>'شارژ فروردین 1404'!C12</f>
        <v>0</v>
      </c>
      <c r="D12" s="32">
        <f>'شارژ فروردین 1404'!D12</f>
        <v>100000</v>
      </c>
      <c r="E12" s="32">
        <v>600000</v>
      </c>
      <c r="F12" s="32">
        <f t="shared" si="0"/>
        <v>0</v>
      </c>
      <c r="G12" s="33">
        <f>IF('شارژ فروردین 1404'!I12&gt;0,'شارژ فروردین 1404'!I12,0)</f>
        <v>100000</v>
      </c>
      <c r="H12" s="31">
        <f>IF('شارژ فروردین 1404'!I12&lt;0,-'شارژ فروردین 1404'!I12,0)</f>
        <v>0</v>
      </c>
      <c r="I12" s="32">
        <f t="shared" si="1"/>
        <v>-400000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فروردین 1404'!A13</f>
        <v>10</v>
      </c>
      <c r="B13" s="49" t="str">
        <f>'شارژ فروردین 1404'!B13</f>
        <v>خانم موسوی</v>
      </c>
      <c r="C13" s="31">
        <f>'شارژ فروردین 1404'!C13</f>
        <v>1</v>
      </c>
      <c r="D13" s="32">
        <f>'شارژ فروردین 1404'!D13</f>
        <v>200000</v>
      </c>
      <c r="E13" s="32"/>
      <c r="F13" s="32">
        <f t="shared" si="0"/>
        <v>25000</v>
      </c>
      <c r="G13" s="33">
        <f>IF('شارژ فروردین 1404'!I13&gt;0,'شارژ فروردین 1404'!I13,0)</f>
        <v>0</v>
      </c>
      <c r="H13" s="31">
        <f>IF('شارژ فروردین 1404'!I13&lt;0,-'شارژ فروردین 1404'!I13,0)</f>
        <v>644999.62210338679</v>
      </c>
      <c r="I13" s="32">
        <f t="shared" si="1"/>
        <v>-419999.62210338679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فروردین 1404'!A14</f>
        <v>11</v>
      </c>
      <c r="B14" s="49" t="str">
        <f>'شارژ فروردین 1404'!B14</f>
        <v>خانم داوودی</v>
      </c>
      <c r="C14" s="31">
        <f>'شارژ فروردین 1404'!C14</f>
        <v>1</v>
      </c>
      <c r="D14" s="32">
        <f>'شارژ فروردین 1404'!D14</f>
        <v>100000</v>
      </c>
      <c r="E14" s="32"/>
      <c r="F14" s="32">
        <f t="shared" si="0"/>
        <v>25000</v>
      </c>
      <c r="G14" s="33">
        <f>IF('شارژ فروردین 1404'!I14&gt;0,'شارژ فروردین 1404'!I14,0)</f>
        <v>0.37789661317947321</v>
      </c>
      <c r="H14" s="31">
        <f>IF('شارژ فروردین 1404'!I14&lt;0,-'شارژ فروردین 1404'!I14,0)</f>
        <v>0</v>
      </c>
      <c r="I14" s="32">
        <f t="shared" si="1"/>
        <v>125000.37789661318</v>
      </c>
      <c r="J14" s="41">
        <f t="shared" si="2"/>
        <v>125000.37789661318</v>
      </c>
      <c r="K14" s="14"/>
      <c r="L14" s="23"/>
      <c r="M14" s="23"/>
    </row>
    <row r="15" spans="1:14" ht="27" customHeight="1" thickBot="1" x14ac:dyDescent="0.35">
      <c r="A15" s="54">
        <f>'شارژ فروردین 1404'!A15</f>
        <v>12</v>
      </c>
      <c r="B15" s="49" t="str">
        <f>'شارژ فروردین 1404'!B15</f>
        <v>خانم فروغی</v>
      </c>
      <c r="C15" s="31">
        <f>'شارژ فروردین 1404'!C15</f>
        <v>1</v>
      </c>
      <c r="D15" s="32">
        <f>'شارژ فروردین 1404'!D15</f>
        <v>200000</v>
      </c>
      <c r="E15" s="32">
        <v>220000</v>
      </c>
      <c r="F15" s="32">
        <f t="shared" si="0"/>
        <v>25000</v>
      </c>
      <c r="G15" s="33">
        <f>IF('شارژ فروردین 1404'!I15&gt;0,'شارژ فروردین 1404'!I15,0)</f>
        <v>0.37789661319220613</v>
      </c>
      <c r="H15" s="31">
        <f>IF('شارژ فروردین 1404'!I15&lt;0,-'شارژ فروردین 1404'!I15,0)</f>
        <v>0</v>
      </c>
      <c r="I15" s="32">
        <f t="shared" si="1"/>
        <v>5000.3778966131922</v>
      </c>
      <c r="J15" s="41">
        <f t="shared" si="2"/>
        <v>5000.3778966131922</v>
      </c>
      <c r="K15" s="14"/>
      <c r="L15" s="23"/>
      <c r="M15" s="23"/>
    </row>
    <row r="16" spans="1:14" ht="27" customHeight="1" thickBot="1" x14ac:dyDescent="0.35">
      <c r="A16" s="54">
        <f>'شارژ فروردین 1404'!A16</f>
        <v>13</v>
      </c>
      <c r="B16" s="49" t="str">
        <f>'شارژ فروردین 1404'!B16</f>
        <v>آقای صمیمی</v>
      </c>
      <c r="C16" s="31">
        <f>'شارژ فروردین 1404'!C16</f>
        <v>3</v>
      </c>
      <c r="D16" s="32">
        <f>'شارژ فروردین 1404'!D16</f>
        <v>200000</v>
      </c>
      <c r="E16" s="32"/>
      <c r="F16" s="32">
        <f t="shared" si="0"/>
        <v>75000</v>
      </c>
      <c r="G16" s="33">
        <f>IF('شارژ فروردین 1404'!I16&gt;0,'شارژ فروردین 1404'!I16,0)</f>
        <v>0</v>
      </c>
      <c r="H16" s="31">
        <f>IF('شارژ فروردین 1404'!I16&lt;0,-'شارژ فروردین 1404'!I16,0)</f>
        <v>209999.86631016037</v>
      </c>
      <c r="I16" s="32">
        <f t="shared" si="1"/>
        <v>65000.133689839626</v>
      </c>
      <c r="J16" s="41">
        <f t="shared" si="2"/>
        <v>65000.133689839626</v>
      </c>
      <c r="K16" s="14"/>
      <c r="L16" s="23"/>
      <c r="M16" s="23"/>
    </row>
    <row r="17" spans="1:13" ht="27" customHeight="1" thickBot="1" x14ac:dyDescent="0.35">
      <c r="A17" s="54">
        <f>'شارژ فروردین 1404'!A17</f>
        <v>14</v>
      </c>
      <c r="B17" s="49" t="str">
        <f>'شارژ فروردین 1404'!B17</f>
        <v>خانم رهگذر</v>
      </c>
      <c r="C17" s="31">
        <f>'شارژ فروردین 1404'!C17</f>
        <v>1</v>
      </c>
      <c r="D17" s="32">
        <f>'شارژ فروردین 1404'!D17</f>
        <v>200000</v>
      </c>
      <c r="E17" s="32"/>
      <c r="F17" s="32">
        <f t="shared" si="0"/>
        <v>25000</v>
      </c>
      <c r="G17" s="33">
        <f>IF('شارژ فروردین 1404'!I17&gt;0,'شارژ فروردین 1404'!I17,0)</f>
        <v>0.37789661317947321</v>
      </c>
      <c r="H17" s="31">
        <f>IF('شارژ فروردین 1404'!I17&lt;0,-'شارژ فروردین 1404'!I17,0)</f>
        <v>0</v>
      </c>
      <c r="I17" s="32">
        <f t="shared" si="1"/>
        <v>225000.37789661318</v>
      </c>
      <c r="J17" s="41">
        <f t="shared" si="2"/>
        <v>225000.37789661318</v>
      </c>
      <c r="K17" s="14"/>
      <c r="L17" s="23"/>
      <c r="M17" s="23"/>
    </row>
    <row r="18" spans="1:13" ht="27" customHeight="1" thickBot="1" x14ac:dyDescent="0.35">
      <c r="A18" s="54">
        <f>'شارژ فروردین 1404'!A18</f>
        <v>15</v>
      </c>
      <c r="B18" s="49" t="str">
        <f>'شارژ فروردین 1404'!B18</f>
        <v>خانم خورسند نژاد</v>
      </c>
      <c r="C18" s="31">
        <f>'شارژ فروردین 1404'!C18</f>
        <v>1</v>
      </c>
      <c r="D18" s="32">
        <f>'شارژ فروردین 1404'!D18</f>
        <v>200000</v>
      </c>
      <c r="E18" s="32">
        <v>225000</v>
      </c>
      <c r="F18" s="32">
        <f t="shared" si="0"/>
        <v>25000</v>
      </c>
      <c r="G18" s="33">
        <f>IF('شارژ فروردین 1404'!I18&gt;0,'شارژ فروردین 1404'!I18,0)</f>
        <v>0.37789661319220613</v>
      </c>
      <c r="H18" s="31">
        <f>IF('شارژ فروردین 1404'!I18&lt;0,-'شارژ فروردین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فروردین 1404'!A19</f>
        <v>16</v>
      </c>
      <c r="B19" s="49" t="str">
        <f>'شارژ فروردین 1404'!B19</f>
        <v>خانم قلی پور</v>
      </c>
      <c r="C19" s="31">
        <f>'شارژ فروردین 1404'!C19</f>
        <v>1</v>
      </c>
      <c r="D19" s="32">
        <f>'شارژ فروردین 1404'!D19</f>
        <v>200000</v>
      </c>
      <c r="E19" s="32">
        <v>500000</v>
      </c>
      <c r="F19" s="32">
        <f t="shared" si="0"/>
        <v>25000</v>
      </c>
      <c r="G19" s="33">
        <f>IF('شارژ فروردین 1404'!I19&gt;0,'شارژ فروردین 1404'!I19,0)</f>
        <v>0</v>
      </c>
      <c r="H19" s="31">
        <f>IF('شارژ فروردین 1404'!I19&lt;0,-'شارژ فروردین 1404'!I19,0)</f>
        <v>0</v>
      </c>
      <c r="I19" s="32">
        <f t="shared" si="1"/>
        <v>-275000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فروردین 1404'!A20</f>
        <v>17</v>
      </c>
      <c r="B20" s="49" t="str">
        <f>'شارژ فروردین 1404'!B20</f>
        <v>خانم نشاط</v>
      </c>
      <c r="C20" s="31">
        <f>'شارژ فروردین 1404'!C20</f>
        <v>2</v>
      </c>
      <c r="D20" s="32">
        <f>'شارژ فروردین 1404'!D20</f>
        <v>200000</v>
      </c>
      <c r="E20" s="32">
        <v>1000000</v>
      </c>
      <c r="F20" s="32">
        <f t="shared" si="0"/>
        <v>50000</v>
      </c>
      <c r="G20" s="33">
        <f>IF('شارژ فروردین 1404'!I20&gt;0,'شارژ فروردین 1404'!I20,0)</f>
        <v>199999.75579322639</v>
      </c>
      <c r="H20" s="31">
        <f>IF('شارژ فروردین 1404'!I20&lt;0,-'شارژ فروردین 1404'!I20,0)</f>
        <v>0</v>
      </c>
      <c r="I20" s="32">
        <f t="shared" si="1"/>
        <v>-550000.24420677358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فروردین 1404'!A21</f>
        <v>18</v>
      </c>
      <c r="B21" s="49" t="str">
        <f>'شارژ فروردین 1404'!B21</f>
        <v>آقای اکرامی</v>
      </c>
      <c r="C21" s="31">
        <f>'شارژ فروردین 1404'!C21</f>
        <v>2</v>
      </c>
      <c r="D21" s="32">
        <f>'شارژ فروردین 1404'!D21</f>
        <v>0</v>
      </c>
      <c r="E21" s="32">
        <v>181000</v>
      </c>
      <c r="F21" s="32">
        <f t="shared" si="0"/>
        <v>50000</v>
      </c>
      <c r="G21" s="33">
        <f>IF('شارژ فروردین 1404'!I21&gt;0,'شارژ فروردین 1404'!I21,0)</f>
        <v>131000.13368983957</v>
      </c>
      <c r="H21" s="31">
        <f>IF('شارژ فروردین 1404'!I21&lt;0,-'شارژ فروردین 1404'!I21,0)</f>
        <v>0</v>
      </c>
      <c r="I21" s="32">
        <f t="shared" si="1"/>
        <v>0.13368983956752345</v>
      </c>
      <c r="J21" s="41">
        <f t="shared" si="2"/>
        <v>0.13368983956752345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6476000</v>
      </c>
      <c r="F22" s="62">
        <f>SUM(F4:F21)</f>
        <v>825000</v>
      </c>
      <c r="G22" s="30"/>
      <c r="H22" s="29">
        <f>SUM(H4:H21)</f>
        <v>957000.80213903741</v>
      </c>
      <c r="I22" s="29">
        <f>SUM(I4:I21)</f>
        <v>-2648999.377896613</v>
      </c>
      <c r="J22" s="29">
        <f>SUM(J4:J21)</f>
        <v>695001.6684491979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27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مهر 1402'!A3</f>
        <v>1</v>
      </c>
      <c r="B3" s="16" t="str">
        <f>'پرینت مهر 1402'!B3</f>
        <v>واحد یک</v>
      </c>
      <c r="C3" s="8">
        <f>'شارژ آبان 1402'!J4</f>
        <v>19288.235294117647</v>
      </c>
    </row>
    <row r="4" spans="1:4" ht="30" customHeight="1" thickBot="1" x14ac:dyDescent="0.35">
      <c r="A4" s="17">
        <f>'پرینت مهر 1402'!A4</f>
        <v>2</v>
      </c>
      <c r="B4" s="16" t="str">
        <f>'پرینت مهر 1402'!B4</f>
        <v>واحد دو</v>
      </c>
      <c r="C4" s="8">
        <f>'شارژ آبان 1402'!J5</f>
        <v>0.2352941176504828</v>
      </c>
    </row>
    <row r="5" spans="1:4" ht="30" customHeight="1" thickBot="1" x14ac:dyDescent="0.35">
      <c r="A5" s="17">
        <f>'پرینت مهر 1402'!A5</f>
        <v>3</v>
      </c>
      <c r="B5" s="16" t="str">
        <f>'پرینت مهر 1402'!B5</f>
        <v>واحد سه</v>
      </c>
      <c r="C5" s="8">
        <f>'شارژ آبان 1402'!J6</f>
        <v>219288.23529411765</v>
      </c>
    </row>
    <row r="6" spans="1:4" ht="30" customHeight="1" thickBot="1" x14ac:dyDescent="0.35">
      <c r="A6" s="17">
        <f>'پرینت مهر 1402'!A6</f>
        <v>4</v>
      </c>
      <c r="B6" s="16" t="str">
        <f>'پرینت مهر 1402'!B6</f>
        <v>واحد چهار</v>
      </c>
      <c r="C6" s="8">
        <f>'شارژ آبان 1402'!J7</f>
        <v>0</v>
      </c>
    </row>
    <row r="7" spans="1:4" ht="30" customHeight="1" thickBot="1" x14ac:dyDescent="0.35">
      <c r="A7" s="17">
        <f>'پرینت مهر 1402'!A7</f>
        <v>5</v>
      </c>
      <c r="B7" s="16" t="str">
        <f>'پرینت مهر 1402'!B7</f>
        <v>واحد پنج</v>
      </c>
      <c r="C7" s="8">
        <f>'شارژ آبان 1402'!J8</f>
        <v>38576.470588235301</v>
      </c>
    </row>
    <row r="8" spans="1:4" ht="30" customHeight="1" thickBot="1" x14ac:dyDescent="0.35">
      <c r="A8" s="17">
        <f>'پرینت مهر 1402'!A8</f>
        <v>6</v>
      </c>
      <c r="B8" s="16" t="str">
        <f>'پرینت مهر 1402'!B8</f>
        <v>واحد شش</v>
      </c>
      <c r="C8" s="8">
        <f>'شارژ آبان 1402'!J9</f>
        <v>0.35294117646844825</v>
      </c>
    </row>
    <row r="9" spans="1:4" ht="30" customHeight="1" thickBot="1" x14ac:dyDescent="0.35">
      <c r="A9" s="17">
        <f>'پرینت مهر 1402'!A9</f>
        <v>7</v>
      </c>
      <c r="B9" s="16" t="str">
        <f>'پرینت مهر 1402'!B9</f>
        <v>واحد هفت</v>
      </c>
      <c r="C9" s="8">
        <f>'شارژ آبان 1402'!J10</f>
        <v>0.23529411764684482</v>
      </c>
    </row>
    <row r="10" spans="1:4" ht="30" customHeight="1" thickBot="1" x14ac:dyDescent="0.35">
      <c r="A10" s="17">
        <f>'پرینت مهر 1402'!A10</f>
        <v>8</v>
      </c>
      <c r="B10" s="16" t="str">
        <f>'پرینت مهر 1402'!B10</f>
        <v>واحد هشت</v>
      </c>
      <c r="C10" s="8">
        <f>'شارژ آبان 1402'!J11</f>
        <v>19288.235294117647</v>
      </c>
    </row>
    <row r="11" spans="1:4" ht="30" customHeight="1" thickBot="1" x14ac:dyDescent="0.35">
      <c r="A11" s="17">
        <f>'پرینت مهر 1402'!A11</f>
        <v>9</v>
      </c>
      <c r="B11" s="16" t="str">
        <f>'پرینت مهر 1402'!B11</f>
        <v>واحد نه</v>
      </c>
      <c r="C11" s="8">
        <f>'شارژ آبان 1402'!J12</f>
        <v>200000</v>
      </c>
    </row>
    <row r="12" spans="1:4" ht="30" customHeight="1" thickBot="1" x14ac:dyDescent="0.35">
      <c r="A12" s="17">
        <f>'پرینت مهر 1402'!A12</f>
        <v>10</v>
      </c>
      <c r="B12" s="16" t="str">
        <f>'پرینت مهر 1402'!B12</f>
        <v>واحد ده</v>
      </c>
      <c r="C12" s="8">
        <f>'شارژ آبان 1402'!J13</f>
        <v>0.11764705882342241</v>
      </c>
    </row>
    <row r="13" spans="1:4" ht="30" customHeight="1" thickBot="1" x14ac:dyDescent="0.35">
      <c r="A13" s="17">
        <f>'پرینت مهر 1402'!A13</f>
        <v>11</v>
      </c>
      <c r="B13" s="16" t="str">
        <f>'پرینت مهر 1402'!B13</f>
        <v>واحد یازده</v>
      </c>
      <c r="C13" s="8">
        <f>'شارژ آبان 1402'!J14</f>
        <v>109644.11764705883</v>
      </c>
    </row>
    <row r="14" spans="1:4" ht="30" customHeight="1" thickBot="1" x14ac:dyDescent="0.35">
      <c r="A14" s="17">
        <f>'پرینت مهر 1402'!A14</f>
        <v>12</v>
      </c>
      <c r="B14" s="16" t="str">
        <f>'پرینت مهر 1402'!B14</f>
        <v>واحد دوازده</v>
      </c>
      <c r="C14" s="8">
        <f>'شارژ آبان 1402'!J15</f>
        <v>0</v>
      </c>
    </row>
    <row r="15" spans="1:4" ht="30" customHeight="1" thickBot="1" x14ac:dyDescent="0.35">
      <c r="A15" s="17">
        <f>'پرینت مهر 1402'!A15</f>
        <v>13</v>
      </c>
      <c r="B15" s="16" t="str">
        <f>'پرینت مهر 1402'!B15</f>
        <v>واحد سیزده</v>
      </c>
      <c r="C15" s="8">
        <f>'شارژ آبان 1402'!J16</f>
        <v>219932.35294117648</v>
      </c>
    </row>
    <row r="16" spans="1:4" ht="30" customHeight="1" thickBot="1" x14ac:dyDescent="0.35">
      <c r="A16" s="17">
        <f>'پرینت مهر 1402'!A16</f>
        <v>14</v>
      </c>
      <c r="B16" s="16" t="str">
        <f>'پرینت مهر 1402'!B16</f>
        <v>واحد چهارده</v>
      </c>
      <c r="C16" s="8">
        <f>'شارژ آبان 1402'!J17</f>
        <v>209644.11764705883</v>
      </c>
    </row>
    <row r="17" spans="1:3" ht="30" customHeight="1" thickBot="1" x14ac:dyDescent="0.35">
      <c r="A17" s="17">
        <f>'پرینت مهر 1402'!A17</f>
        <v>15</v>
      </c>
      <c r="B17" s="16" t="str">
        <f>'پرینت مهر 1402'!B17</f>
        <v>واحد پانزده</v>
      </c>
      <c r="C17" s="8">
        <f>'شارژ آبان 1402'!J18</f>
        <v>0</v>
      </c>
    </row>
    <row r="18" spans="1:3" ht="30" customHeight="1" thickBot="1" x14ac:dyDescent="0.35">
      <c r="A18" s="17">
        <f>'پرینت مهر 1402'!A18</f>
        <v>16</v>
      </c>
      <c r="B18" s="16" t="str">
        <f>'پرینت مهر 1402'!B18</f>
        <v>واحد شانزده</v>
      </c>
      <c r="C18" s="8">
        <f>'شارژ آبان 1402'!J19</f>
        <v>0.11764705882342241</v>
      </c>
    </row>
    <row r="19" spans="1:3" ht="30" customHeight="1" thickBot="1" x14ac:dyDescent="0.35">
      <c r="A19" s="17">
        <f>'پرینت مهر 1402'!A19</f>
        <v>17</v>
      </c>
      <c r="B19" s="16" t="str">
        <f>'پرینت مهر 1402'!B19</f>
        <v>واحد هفده</v>
      </c>
      <c r="C19" s="8">
        <f>'شارژ آبان 1402'!J20</f>
        <v>0.23529411764684482</v>
      </c>
    </row>
    <row r="20" spans="1:3" ht="30" customHeight="1" thickBot="1" x14ac:dyDescent="0.35">
      <c r="A20" s="19">
        <f>'پرینت مهر 1402'!A20</f>
        <v>18</v>
      </c>
      <c r="B20" s="52" t="str">
        <f>'پرینت مهر 1402'!B20</f>
        <v>واحد هجده</v>
      </c>
      <c r="C20" s="11">
        <f>'شارژ آبان 1402'!J21</f>
        <v>28932.352941176468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اردیبهشت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اردیبهشت 1404'!J5</f>
        <v>274999.75579322642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اردیبهشت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اردیبهشت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اردیبهشت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اردیبهشت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اردیبهشت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اردیبهشت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اردیبهشت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اردیبهشت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اردیبهشت 1404'!J14</f>
        <v>125000.37789661318</v>
      </c>
    </row>
    <row r="14" spans="1:4" ht="30" customHeight="1" thickBot="1" x14ac:dyDescent="0.35">
      <c r="A14" s="17">
        <v>12</v>
      </c>
      <c r="B14" s="16" t="s">
        <v>46</v>
      </c>
      <c r="C14" s="11">
        <f>'شارژ اردیبهشت 1404'!J15</f>
        <v>5000.3778966131922</v>
      </c>
    </row>
    <row r="15" spans="1:4" ht="30" customHeight="1" thickBot="1" x14ac:dyDescent="0.35">
      <c r="A15" s="17">
        <v>13</v>
      </c>
      <c r="B15" s="16" t="s">
        <v>47</v>
      </c>
      <c r="C15" s="11">
        <f>'شارژ اردیبهشت 1404'!J16</f>
        <v>65000.133689839626</v>
      </c>
    </row>
    <row r="16" spans="1:4" ht="30" customHeight="1" thickBot="1" x14ac:dyDescent="0.35">
      <c r="A16" s="17">
        <v>14</v>
      </c>
      <c r="B16" s="16" t="s">
        <v>48</v>
      </c>
      <c r="C16" s="11">
        <f>'شارژ اردیبهشت 1404'!J17</f>
        <v>225000.37789661318</v>
      </c>
    </row>
    <row r="17" spans="1:3" ht="30" customHeight="1" thickBot="1" x14ac:dyDescent="0.35">
      <c r="A17" s="17">
        <v>15</v>
      </c>
      <c r="B17" s="16" t="s">
        <v>49</v>
      </c>
      <c r="C17" s="11">
        <f>'شارژ اردیبهشت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اردیبهشت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اردیبهشت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اردیبهشت 1404'!J21</f>
        <v>0.13368983956752345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60" zoomScaleNormal="6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اردیبهشت 1404'!K2</f>
        <v>سهم هر نفر</v>
      </c>
      <c r="L2" s="47" t="str">
        <f>'شارژ اردیبهشت 1404'!L2</f>
        <v>جمع نفرات</v>
      </c>
      <c r="M2" s="45" t="str">
        <f>'شارژ اردیبهشت 1404'!M2</f>
        <v>مبلغ قبض آب</v>
      </c>
    </row>
    <row r="3" spans="1:14" ht="54.75" customHeight="1" thickBot="1" x14ac:dyDescent="0.35">
      <c r="A3" s="37" t="str">
        <f>'شارژ اردیبهشت 1404'!A3</f>
        <v>واحد</v>
      </c>
      <c r="B3" s="37" t="str">
        <f>'شارژ اردیبهشت 1404'!B3</f>
        <v>نام خانوادگی</v>
      </c>
      <c r="C3" s="43" t="str">
        <f>'شارژ اردیبهشت 1404'!C3</f>
        <v>تعداد نفرات</v>
      </c>
      <c r="D3" s="38" t="str">
        <f>'شارژ اردیبهشت 1404'!D3</f>
        <v>مبلغ شارژ  (تومان)</v>
      </c>
      <c r="E3" s="38" t="str">
        <f>'شارژ اردیبهشت 1404'!E3</f>
        <v>مبلغ دریافت شده(تومان)</v>
      </c>
      <c r="F3" s="38" t="str">
        <f>'شارژ اردیبهشت 1404'!F3</f>
        <v>قبض آب مشترک بر اساس نفرات</v>
      </c>
      <c r="G3" s="38" t="str">
        <f>'شارژ اردیبهشت 1404'!G3</f>
        <v>بدهکار از دوره قبل</v>
      </c>
      <c r="H3" s="38" t="str">
        <f>'شارژ اردیبهشت 1404'!H3</f>
        <v>بستانکار از دوره قبل</v>
      </c>
      <c r="I3" s="38" t="str">
        <f>'شارژ اردیبهشت 1404'!I3</f>
        <v>جمع کل بدهی/بستانکاری  قابل پرداخت</v>
      </c>
      <c r="J3" s="39" t="str">
        <f>'شارژ اردیبهشت 1404'!J3</f>
        <v>مبلغ قابل پرداخت (تومان)</v>
      </c>
      <c r="K3" s="40">
        <f>M3/L3</f>
        <v>27000</v>
      </c>
      <c r="L3" s="48">
        <f>C22</f>
        <v>33</v>
      </c>
      <c r="M3" s="46">
        <v>891000</v>
      </c>
      <c r="N3" s="7"/>
    </row>
    <row r="4" spans="1:14" ht="27" customHeight="1" thickBot="1" x14ac:dyDescent="0.35">
      <c r="A4" s="54">
        <f>'شارژ اردیبهشت 1404'!A4</f>
        <v>1</v>
      </c>
      <c r="B4" s="49" t="str">
        <f>'شارژ اردیبهشت 1404'!B4</f>
        <v>آقای محمدی</v>
      </c>
      <c r="C4" s="31">
        <f>'شارژ اردیبهشت 1404'!C4</f>
        <v>2</v>
      </c>
      <c r="D4" s="32">
        <f>'شارژ اردیبهشت 1404'!D4</f>
        <v>0</v>
      </c>
      <c r="E4" s="32">
        <v>100000</v>
      </c>
      <c r="F4" s="32">
        <f t="shared" ref="F4:F21" si="0">$K$3*C4</f>
        <v>54000</v>
      </c>
      <c r="G4" s="33">
        <f>IF('شارژ اردیبهشت 1404'!I4&gt;0,'شارژ اردیبهشت 1404'!I4,0)</f>
        <v>0</v>
      </c>
      <c r="H4" s="31">
        <f>IF('شارژ اردیبهشت 1404'!I4&lt;0,-'شارژ اردیبهشت 1404'!I4,0)</f>
        <v>32000.244206773612</v>
      </c>
      <c r="I4" s="32">
        <f>D4-E4+F4+G4-H4</f>
        <v>-78000.244206773612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اردیبهشت 1404'!A5</f>
        <v>2</v>
      </c>
      <c r="B5" s="49" t="str">
        <f>'شارژ اردیبهشت 1404'!B5</f>
        <v>آقای منتصری</v>
      </c>
      <c r="C5" s="31">
        <f>'شارژ اردیبهشت 1404'!C5</f>
        <v>3</v>
      </c>
      <c r="D5" s="32">
        <f>'شارژ اردیبهشت 1404'!D5</f>
        <v>200000</v>
      </c>
      <c r="E5" s="32">
        <v>1000000</v>
      </c>
      <c r="F5" s="32">
        <f t="shared" si="0"/>
        <v>81000</v>
      </c>
      <c r="G5" s="33">
        <f>IF('شارژ اردیبهشت 1404'!I5&gt;0,'شارژ اردیبهشت 1404'!I5,0)</f>
        <v>274999.75579322642</v>
      </c>
      <c r="H5" s="31">
        <f>IF('شارژ اردیبهشت 1404'!I5&lt;0,-'شارژ اردیبهشت 1404'!I5,0)</f>
        <v>0</v>
      </c>
      <c r="I5" s="32">
        <f t="shared" ref="I5:I21" si="1">D5-E5+F5+G5-H5</f>
        <v>-444000.24420677358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اردیبهشت 1404'!A6</f>
        <v>3</v>
      </c>
      <c r="B6" s="49" t="str">
        <f>'شارژ اردیبهشت 1404'!B6</f>
        <v>آقای كامروافر</v>
      </c>
      <c r="C6" s="31">
        <f>'شارژ اردیبهشت 1404'!C6</f>
        <v>2</v>
      </c>
      <c r="D6" s="32">
        <f>'شارژ اردیبهشت 1404'!D6</f>
        <v>200000</v>
      </c>
      <c r="E6" s="32"/>
      <c r="F6" s="32">
        <f t="shared" si="0"/>
        <v>54000</v>
      </c>
      <c r="G6" s="33">
        <f>IF('شارژ اردیبهشت 1404'!I6&gt;0,'شارژ اردیبهشت 1404'!I6,0)</f>
        <v>0</v>
      </c>
      <c r="H6" s="31">
        <f>IF('شارژ اردیبهشت 1404'!I6&lt;0,-'شارژ اردیبهشت 1404'!I6,0)</f>
        <v>587000.24420677358</v>
      </c>
      <c r="I6" s="32">
        <f t="shared" si="1"/>
        <v>-333000.24420677358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اردیبهشت 1404'!A7</f>
        <v>4</v>
      </c>
      <c r="B7" s="49" t="str">
        <f>'شارژ اردیبهشت 1404'!B7</f>
        <v>آقای ولی زاده</v>
      </c>
      <c r="C7" s="31">
        <f>'شارژ اردیبهشت 1404'!C7</f>
        <v>3</v>
      </c>
      <c r="D7" s="32">
        <f>'شارژ اردیبهشت 1404'!D7</f>
        <v>200000</v>
      </c>
      <c r="E7" s="32"/>
      <c r="F7" s="32">
        <f t="shared" si="0"/>
        <v>81000</v>
      </c>
      <c r="G7" s="33">
        <f>IF('شارژ اردیبهشت 1404'!I7&gt;0,'شارژ اردیبهشت 1404'!I7,0)</f>
        <v>0</v>
      </c>
      <c r="H7" s="31">
        <f>IF('شارژ اردیبهشت 1404'!I7&lt;0,-'شارژ اردیبهشت 1404'!I7,0)</f>
        <v>359999.86631016037</v>
      </c>
      <c r="I7" s="32">
        <f t="shared" si="1"/>
        <v>-78999.866310160374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اردیبهشت 1404'!A8</f>
        <v>5</v>
      </c>
      <c r="B8" s="49" t="str">
        <f>'شارژ اردیبهشت 1404'!B8</f>
        <v>آقای صبری</v>
      </c>
      <c r="C8" s="31">
        <f>'شارژ اردیبهشت 1404'!C8</f>
        <v>4</v>
      </c>
      <c r="D8" s="32">
        <f>'شارژ اردیبهشت 1404'!D8</f>
        <v>200000</v>
      </c>
      <c r="E8" s="32"/>
      <c r="F8" s="32">
        <f t="shared" si="0"/>
        <v>108000</v>
      </c>
      <c r="G8" s="33">
        <f>IF('شارژ اردیبهشت 1404'!I8&gt;0,'شارژ اردیبهشت 1404'!I8,0)</f>
        <v>0</v>
      </c>
      <c r="H8" s="31">
        <f>IF('شارژ اردیبهشت 1404'!I8&lt;0,-'شارژ اردیبهشت 1404'!I8,0)</f>
        <v>720000.48841354728</v>
      </c>
      <c r="I8" s="32">
        <f t="shared" si="1"/>
        <v>-412000.48841354728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اردیبهشت 1404'!A9</f>
        <v>6</v>
      </c>
      <c r="B9" s="49" t="str">
        <f>'شارژ اردیبهشت 1404'!B9</f>
        <v>آقای علی محمدی</v>
      </c>
      <c r="C9" s="31">
        <f>'شارژ اردیبهشت 1404'!C9</f>
        <v>3</v>
      </c>
      <c r="D9" s="32">
        <f>'شارژ اردیبهشت 1404'!D9</f>
        <v>200000</v>
      </c>
      <c r="E9" s="32">
        <v>281000</v>
      </c>
      <c r="F9" s="32">
        <f t="shared" si="0"/>
        <v>81000</v>
      </c>
      <c r="G9" s="33">
        <f>IF('شارژ اردیبهشت 1404'!I9&gt;0,'شارژ اردیبهشت 1404'!I9,0)</f>
        <v>0.13368983956752345</v>
      </c>
      <c r="H9" s="31">
        <f>IF('شارژ اردیبهشت 1404'!I9&lt;0,-'شارژ اردیبهشت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اردیبهشت 1404'!A10</f>
        <v>7</v>
      </c>
      <c r="B10" s="49" t="str">
        <f>'شارژ اردیبهشت 1404'!B10</f>
        <v>آقای حیدری</v>
      </c>
      <c r="C10" s="31">
        <f>'شارژ اردیبهشت 1404'!C10</f>
        <v>2</v>
      </c>
      <c r="D10" s="32">
        <f>'شارژ اردیبهشت 1404'!D10</f>
        <v>200000</v>
      </c>
      <c r="E10" s="32">
        <v>254000</v>
      </c>
      <c r="F10" s="32">
        <f t="shared" si="0"/>
        <v>54000</v>
      </c>
      <c r="G10" s="33">
        <f>IF('شارژ اردیبهشت 1404'!I10&gt;0,'شارژ اردیبهشت 1404'!I10,0)</f>
        <v>0</v>
      </c>
      <c r="H10" s="31">
        <f>IF('شارژ اردیبهشت 1404'!I10&lt;0,-'شارژ اردیبهشت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اردیبهشت 1404'!A11</f>
        <v>8</v>
      </c>
      <c r="B11" s="49" t="str">
        <f>'شارژ اردیبهشت 1404'!B11</f>
        <v>آقای ندیمی</v>
      </c>
      <c r="C11" s="31">
        <f>'شارژ اردیبهشت 1404'!C11</f>
        <v>1</v>
      </c>
      <c r="D11" s="32">
        <f>'شارژ اردیبهشت 1404'!D11</f>
        <v>200000</v>
      </c>
      <c r="E11" s="32">
        <v>227000</v>
      </c>
      <c r="F11" s="32">
        <f t="shared" si="0"/>
        <v>27000</v>
      </c>
      <c r="G11" s="33">
        <f>IF('شارژ اردیبهشت 1404'!I11&gt;0,'شارژ اردیبهشت 1404'!I11,0)</f>
        <v>0</v>
      </c>
      <c r="H11" s="31">
        <f>IF('شارژ اردیبهشت 1404'!I11&lt;0,-'شارژ اردیبهشت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اردیبهشت 1404'!A12</f>
        <v>9</v>
      </c>
      <c r="B12" s="49" t="str">
        <f>'شارژ اردیبهشت 1404'!B12</f>
        <v>آقای لگا</v>
      </c>
      <c r="C12" s="31">
        <f>'شارژ اردیبهشت 1404'!C12</f>
        <v>0</v>
      </c>
      <c r="D12" s="32">
        <f>'شارژ اردیبهشت 1404'!D12</f>
        <v>100000</v>
      </c>
      <c r="E12" s="32"/>
      <c r="F12" s="32">
        <f t="shared" si="0"/>
        <v>0</v>
      </c>
      <c r="G12" s="33">
        <f>IF('شارژ اردیبهشت 1404'!I12&gt;0,'شارژ اردیبهشت 1404'!I12,0)</f>
        <v>0</v>
      </c>
      <c r="H12" s="31">
        <f>IF('شارژ اردیبهشت 1404'!I12&lt;0,-'شارژ اردیبهشت 1404'!I12,0)</f>
        <v>400000</v>
      </c>
      <c r="I12" s="32">
        <f t="shared" si="1"/>
        <v>-300000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اردیبهشت 1404'!A13</f>
        <v>10</v>
      </c>
      <c r="B13" s="49" t="str">
        <f>'شارژ اردیبهشت 1404'!B13</f>
        <v>خانم موسوی</v>
      </c>
      <c r="C13" s="31">
        <f>'شارژ اردیبهشت 1404'!C13</f>
        <v>1</v>
      </c>
      <c r="D13" s="32">
        <f>'شارژ اردیبهشت 1404'!D13</f>
        <v>200000</v>
      </c>
      <c r="E13" s="32"/>
      <c r="F13" s="32">
        <f t="shared" si="0"/>
        <v>27000</v>
      </c>
      <c r="G13" s="33">
        <f>IF('شارژ اردیبهشت 1404'!I13&gt;0,'شارژ اردیبهشت 1404'!I13,0)</f>
        <v>0</v>
      </c>
      <c r="H13" s="31">
        <f>IF('شارژ اردیبهشت 1404'!I13&lt;0,-'شارژ اردیبهشت 1404'!I13,0)</f>
        <v>419999.62210338679</v>
      </c>
      <c r="I13" s="32">
        <f t="shared" si="1"/>
        <v>-192999.62210338679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اردیبهشت 1404'!A14</f>
        <v>11</v>
      </c>
      <c r="B14" s="49" t="str">
        <f>'شارژ اردیبهشت 1404'!B14</f>
        <v>خانم داوودی</v>
      </c>
      <c r="C14" s="31">
        <f>'شارژ اردیبهشت 1404'!C14</f>
        <v>1</v>
      </c>
      <c r="D14" s="32">
        <f>'شارژ اردیبهشت 1404'!D14</f>
        <v>100000</v>
      </c>
      <c r="E14" s="32"/>
      <c r="F14" s="32">
        <f t="shared" si="0"/>
        <v>27000</v>
      </c>
      <c r="G14" s="33">
        <f>IF('شارژ اردیبهشت 1404'!I14&gt;0,'شارژ اردیبهشت 1404'!I14,0)</f>
        <v>125000.37789661318</v>
      </c>
      <c r="H14" s="31">
        <f>IF('شارژ اردیبهشت 1404'!I14&lt;0,-'شارژ اردیبهشت 1404'!I14,0)</f>
        <v>0</v>
      </c>
      <c r="I14" s="32">
        <f t="shared" si="1"/>
        <v>252000.37789661318</v>
      </c>
      <c r="J14" s="41">
        <f t="shared" si="2"/>
        <v>252000.37789661318</v>
      </c>
      <c r="K14" s="14"/>
      <c r="L14" s="23"/>
      <c r="M14" s="23"/>
    </row>
    <row r="15" spans="1:14" ht="27" customHeight="1" thickBot="1" x14ac:dyDescent="0.35">
      <c r="A15" s="54">
        <f>'شارژ اردیبهشت 1404'!A15</f>
        <v>12</v>
      </c>
      <c r="B15" s="49" t="str">
        <f>'شارژ اردیبهشت 1404'!B15</f>
        <v>خانم فروغی</v>
      </c>
      <c r="C15" s="31">
        <f>'شارژ اردیبهشت 1404'!C15</f>
        <v>1</v>
      </c>
      <c r="D15" s="32">
        <f>'شارژ اردیبهشت 1404'!D15</f>
        <v>200000</v>
      </c>
      <c r="E15" s="32">
        <v>232000</v>
      </c>
      <c r="F15" s="32">
        <f t="shared" si="0"/>
        <v>27000</v>
      </c>
      <c r="G15" s="33">
        <f>IF('شارژ اردیبهشت 1404'!I15&gt;0,'شارژ اردیبهشت 1404'!I15,0)</f>
        <v>5000.3778966131922</v>
      </c>
      <c r="H15" s="31">
        <f>IF('شارژ اردیبهشت 1404'!I15&lt;0,-'شارژ اردیبهشت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اردیبهشت 1404'!A16</f>
        <v>13</v>
      </c>
      <c r="B16" s="49" t="str">
        <f>'شارژ اردیبهشت 1404'!B16</f>
        <v>آقای صمیمی</v>
      </c>
      <c r="C16" s="31">
        <f>'شارژ اردیبهشت 1404'!C16</f>
        <v>3</v>
      </c>
      <c r="D16" s="32">
        <f>'شارژ اردیبهشت 1404'!D16</f>
        <v>200000</v>
      </c>
      <c r="E16" s="32"/>
      <c r="F16" s="32">
        <f t="shared" si="0"/>
        <v>81000</v>
      </c>
      <c r="G16" s="33">
        <f>IF('شارژ اردیبهشت 1404'!I16&gt;0,'شارژ اردیبهشت 1404'!I16,0)</f>
        <v>65000.133689839626</v>
      </c>
      <c r="H16" s="31">
        <f>IF('شارژ اردیبهشت 1404'!I16&lt;0,-'شارژ اردیبهشت 1404'!I16,0)</f>
        <v>0</v>
      </c>
      <c r="I16" s="32">
        <f t="shared" si="1"/>
        <v>346000.13368983963</v>
      </c>
      <c r="J16" s="41">
        <f t="shared" si="2"/>
        <v>346000.13368983963</v>
      </c>
      <c r="K16" s="14"/>
      <c r="L16" s="23"/>
      <c r="M16" s="23"/>
    </row>
    <row r="17" spans="1:13" ht="27" customHeight="1" thickBot="1" x14ac:dyDescent="0.35">
      <c r="A17" s="54">
        <f>'شارژ اردیبهشت 1404'!A17</f>
        <v>14</v>
      </c>
      <c r="B17" s="49" t="str">
        <f>'شارژ اردیبهشت 1404'!B17</f>
        <v>خانم رهگذر</v>
      </c>
      <c r="C17" s="31">
        <f>'شارژ اردیبهشت 1404'!C17</f>
        <v>1</v>
      </c>
      <c r="D17" s="32">
        <f>'شارژ اردیبهشت 1404'!D17</f>
        <v>200000</v>
      </c>
      <c r="E17" s="32"/>
      <c r="F17" s="32">
        <f t="shared" si="0"/>
        <v>27000</v>
      </c>
      <c r="G17" s="33">
        <f>IF('شارژ اردیبهشت 1404'!I17&gt;0,'شارژ اردیبهشت 1404'!I17,0)</f>
        <v>225000.37789661318</v>
      </c>
      <c r="H17" s="31">
        <f>IF('شارژ اردیبهشت 1404'!I17&lt;0,-'شارژ اردیبهشت 1404'!I17,0)</f>
        <v>0</v>
      </c>
      <c r="I17" s="32">
        <f t="shared" si="1"/>
        <v>452000.37789661321</v>
      </c>
      <c r="J17" s="41">
        <f t="shared" si="2"/>
        <v>452000.37789661321</v>
      </c>
      <c r="K17" s="14"/>
      <c r="L17" s="23"/>
      <c r="M17" s="23"/>
    </row>
    <row r="18" spans="1:13" ht="27" customHeight="1" thickBot="1" x14ac:dyDescent="0.35">
      <c r="A18" s="54">
        <f>'شارژ اردیبهشت 1404'!A18</f>
        <v>15</v>
      </c>
      <c r="B18" s="49" t="str">
        <f>'شارژ اردیبهشت 1404'!B18</f>
        <v>خانم خورسند نژاد</v>
      </c>
      <c r="C18" s="31">
        <f>'شارژ اردیبهشت 1404'!C18</f>
        <v>1</v>
      </c>
      <c r="D18" s="32">
        <f>'شارژ اردیبهشت 1404'!D18</f>
        <v>200000</v>
      </c>
      <c r="E18" s="32">
        <v>227000</v>
      </c>
      <c r="F18" s="32">
        <f t="shared" si="0"/>
        <v>27000</v>
      </c>
      <c r="G18" s="33">
        <f>IF('شارژ اردیبهشت 1404'!I18&gt;0,'شارژ اردیبهشت 1404'!I18,0)</f>
        <v>0.37789661319220613</v>
      </c>
      <c r="H18" s="31">
        <f>IF('شارژ اردیبهشت 1404'!I18&lt;0,-'شارژ اردیبهشت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اردیبهشت 1404'!A19</f>
        <v>16</v>
      </c>
      <c r="B19" s="49" t="str">
        <f>'شارژ اردیبهشت 1404'!B19</f>
        <v>خانم قلی پور</v>
      </c>
      <c r="C19" s="31">
        <f>'شارژ اردیبهشت 1404'!C19</f>
        <v>1</v>
      </c>
      <c r="D19" s="32">
        <f>'شارژ اردیبهشت 1404'!D19</f>
        <v>200000</v>
      </c>
      <c r="E19" s="32"/>
      <c r="F19" s="32">
        <f t="shared" si="0"/>
        <v>27000</v>
      </c>
      <c r="G19" s="33">
        <f>IF('شارژ اردیبهشت 1404'!I19&gt;0,'شارژ اردیبهشت 1404'!I19,0)</f>
        <v>0</v>
      </c>
      <c r="H19" s="31">
        <f>IF('شارژ اردیبهشت 1404'!I19&lt;0,-'شارژ اردیبهشت 1404'!I19,0)</f>
        <v>275000</v>
      </c>
      <c r="I19" s="32">
        <f t="shared" si="1"/>
        <v>-48000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اردیبهشت 1404'!A20</f>
        <v>17</v>
      </c>
      <c r="B20" s="49" t="str">
        <f>'شارژ اردیبهشت 1404'!B20</f>
        <v>خانم نشاط</v>
      </c>
      <c r="C20" s="31">
        <f>'شارژ اردیبهشت 1404'!C20</f>
        <v>2</v>
      </c>
      <c r="D20" s="32">
        <f>'شارژ اردیبهشت 1404'!D20</f>
        <v>200000</v>
      </c>
      <c r="E20" s="32"/>
      <c r="F20" s="32">
        <f t="shared" si="0"/>
        <v>54000</v>
      </c>
      <c r="G20" s="33">
        <f>IF('شارژ اردیبهشت 1404'!I20&gt;0,'شارژ اردیبهشت 1404'!I20,0)</f>
        <v>0</v>
      </c>
      <c r="H20" s="31">
        <f>IF('شارژ اردیبهشت 1404'!I20&lt;0,-'شارژ اردیبهشت 1404'!I20,0)</f>
        <v>550000.24420677358</v>
      </c>
      <c r="I20" s="32">
        <f t="shared" si="1"/>
        <v>-296000.24420677358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اردیبهشت 1404'!A21</f>
        <v>18</v>
      </c>
      <c r="B21" s="49" t="str">
        <f>'شارژ اردیبهشت 1404'!B21</f>
        <v>آقای اکرامی</v>
      </c>
      <c r="C21" s="31">
        <f>'شارژ اردیبهشت 1404'!C21</f>
        <v>2</v>
      </c>
      <c r="D21" s="32">
        <f>'شارژ اردیبهشت 1404'!D21</f>
        <v>0</v>
      </c>
      <c r="E21" s="32"/>
      <c r="F21" s="32">
        <f t="shared" si="0"/>
        <v>54000</v>
      </c>
      <c r="G21" s="33">
        <f>IF('شارژ اردیبهشت 1404'!I21&gt;0,'شارژ اردیبهشت 1404'!I21,0)</f>
        <v>0.13368983956752345</v>
      </c>
      <c r="H21" s="31">
        <f>IF('شارژ اردیبهشت 1404'!I21&lt;0,-'شارژ اردیبهشت 1404'!I21,0)</f>
        <v>0</v>
      </c>
      <c r="I21" s="32">
        <f t="shared" si="1"/>
        <v>54000.133689839568</v>
      </c>
      <c r="J21" s="41">
        <f t="shared" si="2"/>
        <v>54000.133689839568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2321000</v>
      </c>
      <c r="F22" s="62">
        <f>SUM(F4:F21)</f>
        <v>891000</v>
      </c>
      <c r="G22" s="30"/>
      <c r="H22" s="29">
        <f>SUM(H4:H21)</f>
        <v>3344001.0463458109</v>
      </c>
      <c r="I22" s="29">
        <f>SUM(I4:I21)</f>
        <v>-1078999.3778966127</v>
      </c>
      <c r="J22" s="29">
        <f>SUM(J4:J21)</f>
        <v>1104001.9126559715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خرداد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خرداد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خرداد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خرداد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خرداد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خرداد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خرداد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خرداد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خرداد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خرداد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خرداد 1404'!J14</f>
        <v>252000.37789661318</v>
      </c>
    </row>
    <row r="14" spans="1:4" ht="30" customHeight="1" thickBot="1" x14ac:dyDescent="0.35">
      <c r="A14" s="17">
        <v>12</v>
      </c>
      <c r="B14" s="16" t="s">
        <v>46</v>
      </c>
      <c r="C14" s="11">
        <f>'شارژ خرداد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خرداد 1404'!J16</f>
        <v>346000.13368983963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خرداد 1404'!J17</f>
        <v>452000.37789661321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خرداد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خرداد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خرداد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خرداد 1404'!J21</f>
        <v>54000.133689839568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D1" zoomScale="64" zoomScaleNormal="64" workbookViewId="0">
      <selection activeCell="E23" sqref="E2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خرداد 1404'!K2</f>
        <v>سهم هر نفر</v>
      </c>
      <c r="L2" s="47" t="str">
        <f>'شارژ خرداد 1404'!L2</f>
        <v>جمع نفرات</v>
      </c>
      <c r="M2" s="45" t="str">
        <f>'شارژ خرداد 1404'!M2</f>
        <v>مبلغ قبض آب</v>
      </c>
    </row>
    <row r="3" spans="1:14" ht="54.75" customHeight="1" thickBot="1" x14ac:dyDescent="0.35">
      <c r="A3" s="37" t="str">
        <f>'شارژ خرداد 1404'!A3</f>
        <v>واحد</v>
      </c>
      <c r="B3" s="37" t="str">
        <f>'شارژ خرداد 1404'!B3</f>
        <v>نام خانوادگی</v>
      </c>
      <c r="C3" s="43" t="str">
        <f>'شارژ خرداد 1404'!C3</f>
        <v>تعداد نفرات</v>
      </c>
      <c r="D3" s="38" t="str">
        <f>'شارژ خرداد 1404'!D3</f>
        <v>مبلغ شارژ  (تومان)</v>
      </c>
      <c r="E3" s="38" t="str">
        <f>'شارژ خرداد 1404'!E3</f>
        <v>مبلغ دریافت شده(تومان)</v>
      </c>
      <c r="F3" s="38" t="str">
        <f>'شارژ خرداد 1404'!F3</f>
        <v>قبض آب مشترک بر اساس نفرات</v>
      </c>
      <c r="G3" s="38" t="str">
        <f>'شارژ خرداد 1404'!G3</f>
        <v>بدهکار از دوره قبل</v>
      </c>
      <c r="H3" s="38" t="str">
        <f>'شارژ خرداد 1404'!H3</f>
        <v>بستانکار از دوره قبل</v>
      </c>
      <c r="I3" s="38" t="str">
        <f>'شارژ خرداد 1404'!I3</f>
        <v>جمع کل بدهی/بستانکاری  قابل پرداخت</v>
      </c>
      <c r="J3" s="39" t="str">
        <f>'شارژ خرداد 1404'!J3</f>
        <v>مبلغ قابل پرداخت (تومان)</v>
      </c>
      <c r="K3" s="40">
        <f>M3/L3</f>
        <v>22000</v>
      </c>
      <c r="L3" s="48">
        <f>C22</f>
        <v>33</v>
      </c>
      <c r="M3" s="46">
        <v>726000</v>
      </c>
      <c r="N3" s="7"/>
    </row>
    <row r="4" spans="1:14" ht="27" customHeight="1" thickBot="1" x14ac:dyDescent="0.35">
      <c r="A4" s="54">
        <f>'شارژ خرداد 1404'!A4</f>
        <v>1</v>
      </c>
      <c r="B4" s="49" t="str">
        <f>'شارژ خرداد 1404'!B4</f>
        <v>آقای محمدی</v>
      </c>
      <c r="C4" s="31">
        <f>'شارژ خرداد 1404'!C4</f>
        <v>2</v>
      </c>
      <c r="D4" s="32">
        <f>'شارژ خرداد 1404'!D4</f>
        <v>0</v>
      </c>
      <c r="E4" s="32">
        <v>180000</v>
      </c>
      <c r="F4" s="32">
        <f t="shared" ref="F4:F21" si="0">$K$3*C4</f>
        <v>44000</v>
      </c>
      <c r="G4" s="33">
        <f>IF('شارژ خرداد 1404'!I4&gt;0,'شارژ خرداد 1404'!I4,0)</f>
        <v>0</v>
      </c>
      <c r="H4" s="31">
        <f>IF('شارژ خرداد 1404'!I4&lt;0,-'شارژ خرداد 1404'!I4,0)</f>
        <v>78000.244206773612</v>
      </c>
      <c r="I4" s="32">
        <f>D4-E4+F4+G4-H4</f>
        <v>-214000.24420677361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خرداد 1404'!A5</f>
        <v>2</v>
      </c>
      <c r="B5" s="49" t="str">
        <f>'شارژ خرداد 1404'!B5</f>
        <v>آقای منتصری</v>
      </c>
      <c r="C5" s="31">
        <f>'شارژ خرداد 1404'!C5</f>
        <v>3</v>
      </c>
      <c r="D5" s="32">
        <f>'شارژ خرداد 1404'!D5</f>
        <v>200000</v>
      </c>
      <c r="E5" s="32"/>
      <c r="F5" s="32">
        <f t="shared" si="0"/>
        <v>66000</v>
      </c>
      <c r="G5" s="33">
        <f>IF('شارژ خرداد 1404'!I5&gt;0,'شارژ خرداد 1404'!I5,0)</f>
        <v>0</v>
      </c>
      <c r="H5" s="31">
        <f>IF('شارژ خرداد 1404'!I5&lt;0,-'شارژ خرداد 1404'!I5,0)</f>
        <v>444000.24420677358</v>
      </c>
      <c r="I5" s="32">
        <f t="shared" ref="I5:I20" si="1">D5-E5+F5+G5-H5</f>
        <v>-178000.24420677358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خرداد 1404'!A6</f>
        <v>3</v>
      </c>
      <c r="B6" s="49" t="str">
        <f>'شارژ خرداد 1404'!B6</f>
        <v>آقای كامروافر</v>
      </c>
      <c r="C6" s="31">
        <f>'شارژ خرداد 1404'!C6</f>
        <v>2</v>
      </c>
      <c r="D6" s="32">
        <f>'شارژ خرداد 1404'!D6</f>
        <v>200000</v>
      </c>
      <c r="E6" s="32"/>
      <c r="F6" s="32">
        <f t="shared" si="0"/>
        <v>44000</v>
      </c>
      <c r="G6" s="33">
        <f>IF('شارژ خرداد 1404'!I6&gt;0,'شارژ خرداد 1404'!I6,0)</f>
        <v>0</v>
      </c>
      <c r="H6" s="31">
        <f>IF('شارژ خرداد 1404'!I6&lt;0,-'شارژ خرداد 1404'!I6,0)</f>
        <v>333000.24420677358</v>
      </c>
      <c r="I6" s="32">
        <f t="shared" si="1"/>
        <v>-89000.244206773583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خرداد 1404'!A7</f>
        <v>4</v>
      </c>
      <c r="B7" s="49" t="str">
        <f>'شارژ خرداد 1404'!B7</f>
        <v>آقای ولی زاده</v>
      </c>
      <c r="C7" s="31">
        <f>'شارژ خرداد 1404'!C7</f>
        <v>3</v>
      </c>
      <c r="D7" s="32">
        <f>'شارژ خرداد 1404'!D7</f>
        <v>200000</v>
      </c>
      <c r="E7" s="32"/>
      <c r="F7" s="32">
        <f t="shared" si="0"/>
        <v>66000</v>
      </c>
      <c r="G7" s="33">
        <f>IF('شارژ خرداد 1404'!I7&gt;0,'شارژ خرداد 1404'!I7,0)</f>
        <v>0</v>
      </c>
      <c r="H7" s="31">
        <f>IF('شارژ خرداد 1404'!I7&lt;0,-'شارژ خرداد 1404'!I7,0)</f>
        <v>78999.866310160374</v>
      </c>
      <c r="I7" s="32">
        <f t="shared" si="1"/>
        <v>187000.13368983963</v>
      </c>
      <c r="J7" s="41">
        <f t="shared" si="2"/>
        <v>187000.13368983963</v>
      </c>
      <c r="K7" s="14"/>
      <c r="L7" s="23"/>
      <c r="M7" s="23"/>
    </row>
    <row r="8" spans="1:14" ht="27" customHeight="1" thickBot="1" x14ac:dyDescent="0.35">
      <c r="A8" s="54">
        <f>'شارژ خرداد 1404'!A8</f>
        <v>5</v>
      </c>
      <c r="B8" s="49" t="str">
        <f>'شارژ خرداد 1404'!B8</f>
        <v>آقای صبری</v>
      </c>
      <c r="C8" s="31">
        <f>'شارژ خرداد 1404'!C8</f>
        <v>4</v>
      </c>
      <c r="D8" s="32">
        <f>'شارژ خرداد 1404'!D8</f>
        <v>200000</v>
      </c>
      <c r="E8" s="32"/>
      <c r="F8" s="32">
        <f t="shared" si="0"/>
        <v>88000</v>
      </c>
      <c r="G8" s="33">
        <f>IF('شارژ خرداد 1404'!I8&gt;0,'شارژ خرداد 1404'!I8,0)</f>
        <v>0</v>
      </c>
      <c r="H8" s="31">
        <f>IF('شارژ خرداد 1404'!I8&lt;0,-'شارژ خرداد 1404'!I8,0)</f>
        <v>412000.48841354728</v>
      </c>
      <c r="I8" s="32">
        <f t="shared" si="1"/>
        <v>-124000.48841354728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خرداد 1404'!A9</f>
        <v>6</v>
      </c>
      <c r="B9" s="49" t="str">
        <f>'شارژ خرداد 1404'!B9</f>
        <v>آقای علی محمدی</v>
      </c>
      <c r="C9" s="31">
        <f>'شارژ خرداد 1404'!C9</f>
        <v>3</v>
      </c>
      <c r="D9" s="32">
        <f>'شارژ خرداد 1404'!D9</f>
        <v>200000</v>
      </c>
      <c r="E9" s="32">
        <v>266000</v>
      </c>
      <c r="F9" s="32">
        <f t="shared" si="0"/>
        <v>66000</v>
      </c>
      <c r="G9" s="33">
        <f>IF('شارژ خرداد 1404'!I9&gt;0,'شارژ خرداد 1404'!I9,0)</f>
        <v>0.13368983956752345</v>
      </c>
      <c r="H9" s="31">
        <f>IF('شارژ خرداد 1404'!I9&lt;0,-'شارژ خرداد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خرداد 1404'!A10</f>
        <v>7</v>
      </c>
      <c r="B10" s="49" t="str">
        <f>'شارژ خرداد 1404'!B10</f>
        <v>آقای حیدری</v>
      </c>
      <c r="C10" s="31">
        <f>'شارژ خرداد 1404'!C10</f>
        <v>2</v>
      </c>
      <c r="D10" s="32">
        <f>'شارژ خرداد 1404'!D10</f>
        <v>200000</v>
      </c>
      <c r="E10" s="32">
        <v>244000</v>
      </c>
      <c r="F10" s="32">
        <f t="shared" si="0"/>
        <v>44000</v>
      </c>
      <c r="G10" s="33">
        <f>IF('شارژ خرداد 1404'!I10&gt;0,'شارژ خرداد 1404'!I10,0)</f>
        <v>0</v>
      </c>
      <c r="H10" s="31">
        <f>IF('شارژ خرداد 1404'!I10&lt;0,-'شارژ خرداد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خرداد 1404'!A11</f>
        <v>8</v>
      </c>
      <c r="B11" s="49" t="str">
        <f>'شارژ خرداد 1404'!B11</f>
        <v>آقای ندیمی</v>
      </c>
      <c r="C11" s="31">
        <f>'شارژ خرداد 1404'!C11</f>
        <v>1</v>
      </c>
      <c r="D11" s="32">
        <f>'شارژ خرداد 1404'!D11</f>
        <v>200000</v>
      </c>
      <c r="E11" s="32">
        <v>222000</v>
      </c>
      <c r="F11" s="32">
        <f t="shared" si="0"/>
        <v>22000</v>
      </c>
      <c r="G11" s="33">
        <f>IF('شارژ خرداد 1404'!I11&gt;0,'شارژ خرداد 1404'!I11,0)</f>
        <v>0</v>
      </c>
      <c r="H11" s="31">
        <f>IF('شارژ خرداد 1404'!I11&lt;0,-'شارژ خرداد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خرداد 1404'!A12</f>
        <v>9</v>
      </c>
      <c r="B12" s="49" t="str">
        <f>'شارژ خرداد 1404'!B12</f>
        <v>آقای لگا</v>
      </c>
      <c r="C12" s="31">
        <f>'شارژ خرداد 1404'!C12</f>
        <v>0</v>
      </c>
      <c r="D12" s="32">
        <f>'شارژ خرداد 1404'!D12</f>
        <v>100000</v>
      </c>
      <c r="E12" s="32"/>
      <c r="F12" s="32">
        <f t="shared" si="0"/>
        <v>0</v>
      </c>
      <c r="G12" s="33">
        <f>IF('شارژ خرداد 1404'!I12&gt;0,'شارژ خرداد 1404'!I12,0)</f>
        <v>0</v>
      </c>
      <c r="H12" s="31">
        <f>IF('شارژ خرداد 1404'!I12&lt;0,-'شارژ خرداد 1404'!I12,0)</f>
        <v>300000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خرداد 1404'!A13</f>
        <v>10</v>
      </c>
      <c r="B13" s="49" t="str">
        <f>'شارژ خرداد 1404'!B13</f>
        <v>خانم موسوی</v>
      </c>
      <c r="C13" s="31">
        <f>'شارژ خرداد 1404'!C13</f>
        <v>1</v>
      </c>
      <c r="D13" s="32">
        <f>'شارژ خرداد 1404'!D13</f>
        <v>200000</v>
      </c>
      <c r="E13" s="32"/>
      <c r="F13" s="32">
        <f t="shared" si="0"/>
        <v>22000</v>
      </c>
      <c r="G13" s="33">
        <f>IF('شارژ خرداد 1404'!I13&gt;0,'شارژ خرداد 1404'!I13,0)</f>
        <v>0</v>
      </c>
      <c r="H13" s="31">
        <f>IF('شارژ خرداد 1404'!I13&lt;0,-'شارژ خرداد 1404'!I13,0)</f>
        <v>192999.62210338679</v>
      </c>
      <c r="I13" s="32">
        <f t="shared" si="1"/>
        <v>29000.377896613209</v>
      </c>
      <c r="J13" s="41">
        <f t="shared" si="2"/>
        <v>29000.377896613209</v>
      </c>
      <c r="K13" s="14"/>
      <c r="L13" s="23"/>
      <c r="M13" s="23"/>
    </row>
    <row r="14" spans="1:14" ht="27" customHeight="1" thickBot="1" x14ac:dyDescent="0.35">
      <c r="A14" s="54">
        <f>'شارژ خرداد 1404'!A14</f>
        <v>11</v>
      </c>
      <c r="B14" s="49" t="str">
        <f>'شارژ خرداد 1404'!B14</f>
        <v>خانم داوودی</v>
      </c>
      <c r="C14" s="31">
        <f>'شارژ خرداد 1404'!C14</f>
        <v>1</v>
      </c>
      <c r="D14" s="32">
        <f>'شارژ خرداد 1404'!D14</f>
        <v>100000</v>
      </c>
      <c r="E14" s="32"/>
      <c r="F14" s="32">
        <f t="shared" si="0"/>
        <v>22000</v>
      </c>
      <c r="G14" s="33">
        <f>IF('شارژ خرداد 1404'!I14&gt;0,'شارژ خرداد 1404'!I14,0)</f>
        <v>252000.37789661318</v>
      </c>
      <c r="H14" s="31">
        <f>IF('شارژ خرداد 1404'!I14&lt;0,-'شارژ خرداد 1404'!I14,0)</f>
        <v>0</v>
      </c>
      <c r="I14" s="32">
        <f t="shared" si="1"/>
        <v>374000.37789661321</v>
      </c>
      <c r="J14" s="41">
        <f t="shared" si="2"/>
        <v>374000.37789661321</v>
      </c>
      <c r="K14" s="14"/>
      <c r="L14" s="23"/>
      <c r="M14" s="23"/>
    </row>
    <row r="15" spans="1:14" ht="27" customHeight="1" thickBot="1" x14ac:dyDescent="0.35">
      <c r="A15" s="54">
        <f>'شارژ خرداد 1404'!A15</f>
        <v>12</v>
      </c>
      <c r="B15" s="49" t="str">
        <f>'شارژ خرداد 1404'!B15</f>
        <v>خانم فروغی</v>
      </c>
      <c r="C15" s="31">
        <f>'شارژ خرداد 1404'!C15</f>
        <v>1</v>
      </c>
      <c r="D15" s="32">
        <f>'شارژ خرداد 1404'!D15</f>
        <v>200000</v>
      </c>
      <c r="E15" s="32">
        <v>222000</v>
      </c>
      <c r="F15" s="32">
        <f t="shared" si="0"/>
        <v>22000</v>
      </c>
      <c r="G15" s="33">
        <f>IF('شارژ خرداد 1404'!I15&gt;0,'شارژ خرداد 1404'!I15,0)</f>
        <v>0.37789661319220613</v>
      </c>
      <c r="H15" s="31">
        <f>IF('شارژ خرداد 1404'!I15&lt;0,-'شارژ خرداد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خرداد 1404'!A16</f>
        <v>13</v>
      </c>
      <c r="B16" s="49" t="str">
        <f>'شارژ خرداد 1404'!B16</f>
        <v>آقای صمیمی</v>
      </c>
      <c r="C16" s="31">
        <f>'شارژ خرداد 1404'!C16</f>
        <v>3</v>
      </c>
      <c r="D16" s="32">
        <f>'شارژ خرداد 1404'!D16</f>
        <v>200000</v>
      </c>
      <c r="E16" s="32"/>
      <c r="F16" s="32">
        <f t="shared" si="0"/>
        <v>66000</v>
      </c>
      <c r="G16" s="33">
        <f>IF('شارژ خرداد 1404'!I16&gt;0,'شارژ خرداد 1404'!I16,0)</f>
        <v>346000.13368983963</v>
      </c>
      <c r="H16" s="31">
        <f>IF('شارژ خرداد 1404'!I16&lt;0,-'شارژ خرداد 1404'!I16,0)</f>
        <v>0</v>
      </c>
      <c r="I16" s="32">
        <f t="shared" si="1"/>
        <v>612000.13368983963</v>
      </c>
      <c r="J16" s="41">
        <f t="shared" si="2"/>
        <v>612000.13368983963</v>
      </c>
      <c r="K16" s="14"/>
      <c r="L16" s="23"/>
      <c r="M16" s="23"/>
    </row>
    <row r="17" spans="1:13" ht="27" customHeight="1" thickBot="1" x14ac:dyDescent="0.35">
      <c r="A17" s="54">
        <f>'شارژ خرداد 1404'!A17</f>
        <v>14</v>
      </c>
      <c r="B17" s="49" t="str">
        <f>'شارژ خرداد 1404'!B17</f>
        <v>خانم رهگذر</v>
      </c>
      <c r="C17" s="31">
        <f>'شارژ خرداد 1404'!C17</f>
        <v>1</v>
      </c>
      <c r="D17" s="32">
        <f>'شارژ خرداد 1404'!D17</f>
        <v>200000</v>
      </c>
      <c r="E17" s="32">
        <v>674000</v>
      </c>
      <c r="F17" s="32">
        <f t="shared" si="0"/>
        <v>22000</v>
      </c>
      <c r="G17" s="33">
        <f>IF('شارژ خرداد 1404'!I17&gt;0,'شارژ خرداد 1404'!I17,0)</f>
        <v>452000.37789661321</v>
      </c>
      <c r="H17" s="31">
        <f>IF('شارژ خرداد 1404'!I17&lt;0,-'شارژ خرداد 1404'!I17,0)</f>
        <v>0</v>
      </c>
      <c r="I17" s="32">
        <f t="shared" si="1"/>
        <v>0.37789661320857704</v>
      </c>
      <c r="J17" s="41">
        <f t="shared" si="2"/>
        <v>0.37789661320857704</v>
      </c>
      <c r="K17" s="14"/>
      <c r="L17" s="23"/>
      <c r="M17" s="23"/>
    </row>
    <row r="18" spans="1:13" ht="27" customHeight="1" thickBot="1" x14ac:dyDescent="0.35">
      <c r="A18" s="54">
        <f>'شارژ خرداد 1404'!A18</f>
        <v>15</v>
      </c>
      <c r="B18" s="49" t="str">
        <f>'شارژ خرداد 1404'!B18</f>
        <v>خانم خورسند نژاد</v>
      </c>
      <c r="C18" s="31">
        <f>'شارژ خرداد 1404'!C18</f>
        <v>1</v>
      </c>
      <c r="D18" s="32">
        <f>'شارژ خرداد 1404'!D18</f>
        <v>200000</v>
      </c>
      <c r="E18" s="32">
        <v>222000</v>
      </c>
      <c r="F18" s="32">
        <f t="shared" si="0"/>
        <v>22000</v>
      </c>
      <c r="G18" s="33">
        <f>IF('شارژ خرداد 1404'!I18&gt;0,'شارژ خرداد 1404'!I18,0)</f>
        <v>0.37789661319220613</v>
      </c>
      <c r="H18" s="31">
        <f>IF('شارژ خرداد 1404'!I18&lt;0,-'شارژ خرداد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خرداد 1404'!A19</f>
        <v>16</v>
      </c>
      <c r="B19" s="49" t="str">
        <f>'شارژ خرداد 1404'!B19</f>
        <v>خانم قلی پور</v>
      </c>
      <c r="C19" s="31">
        <f>'شارژ خرداد 1404'!C19</f>
        <v>1</v>
      </c>
      <c r="D19" s="32">
        <f>'شارژ خرداد 1404'!D19</f>
        <v>200000</v>
      </c>
      <c r="E19" s="32">
        <v>174000</v>
      </c>
      <c r="F19" s="32">
        <f t="shared" si="0"/>
        <v>22000</v>
      </c>
      <c r="G19" s="33">
        <f>IF('شارژ خرداد 1404'!I19&gt;0,'شارژ خرداد 1404'!I19,0)</f>
        <v>0</v>
      </c>
      <c r="H19" s="31">
        <f>IF('شارژ خرداد 1404'!I19&lt;0,-'شارژ خرداد 1404'!I19,0)</f>
        <v>48000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خرداد 1404'!A20</f>
        <v>17</v>
      </c>
      <c r="B20" s="49" t="str">
        <f>'شارژ خرداد 1404'!B20</f>
        <v>خانم نشاط</v>
      </c>
      <c r="C20" s="31">
        <f>'شارژ خرداد 1404'!C20</f>
        <v>2</v>
      </c>
      <c r="D20" s="32">
        <f>'شارژ خرداد 1404'!D20</f>
        <v>200000</v>
      </c>
      <c r="E20" s="32"/>
      <c r="F20" s="32">
        <f t="shared" si="0"/>
        <v>44000</v>
      </c>
      <c r="G20" s="33">
        <f>IF('شارژ خرداد 1404'!I20&gt;0,'شارژ خرداد 1404'!I20,0)</f>
        <v>0</v>
      </c>
      <c r="H20" s="31">
        <f>IF('شارژ خرداد 1404'!I20&lt;0,-'شارژ خرداد 1404'!I20,0)</f>
        <v>296000.24420677358</v>
      </c>
      <c r="I20" s="32">
        <f t="shared" si="1"/>
        <v>-52000.244206773583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خرداد 1404'!A21</f>
        <v>18</v>
      </c>
      <c r="B21" s="49" t="str">
        <f>'شارژ خرداد 1404'!B21</f>
        <v>آقای اکرامی</v>
      </c>
      <c r="C21" s="31">
        <f>'شارژ خرداد 1404'!C21</f>
        <v>2</v>
      </c>
      <c r="D21" s="32">
        <f>'شارژ خرداد 1404'!D21</f>
        <v>0</v>
      </c>
      <c r="E21" s="32">
        <v>98000</v>
      </c>
      <c r="F21" s="32">
        <f t="shared" si="0"/>
        <v>44000</v>
      </c>
      <c r="G21" s="33">
        <f>IF('شارژ خرداد 1404'!I21&gt;0,'شارژ خرداد 1404'!I21,0)</f>
        <v>54000.133689839568</v>
      </c>
      <c r="H21" s="31"/>
      <c r="I21" s="32"/>
      <c r="J21" s="41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2302000</v>
      </c>
      <c r="F22" s="62">
        <f>SUM(F4:F21)</f>
        <v>726000</v>
      </c>
      <c r="G22" s="30"/>
      <c r="H22" s="29">
        <f>SUM(H4:H21)</f>
        <v>2183001.2905525845</v>
      </c>
      <c r="I22" s="29">
        <f>SUM(I4:I21)</f>
        <v>345000.48841354751</v>
      </c>
      <c r="J22" s="29">
        <f>SUM(J4:J21)</f>
        <v>1202002.2905525849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H11" sqref="H11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73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تیر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تیر 1404'!J5</f>
        <v>0</v>
      </c>
    </row>
    <row r="5" spans="1:4" ht="30" customHeight="1" thickBot="1" x14ac:dyDescent="0.35">
      <c r="A5" s="17">
        <v>3</v>
      </c>
      <c r="B5" s="16" t="s">
        <v>37</v>
      </c>
      <c r="C5" s="11">
        <f>'شارژ تیر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تیر 1404'!J7</f>
        <v>187000.13368983963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تیر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تیر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تیر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تیر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تیر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تیر 1404'!J13</f>
        <v>29000.377896613209</v>
      </c>
    </row>
    <row r="13" spans="1:4" ht="30" customHeight="1" thickBot="1" x14ac:dyDescent="0.35">
      <c r="A13" s="17">
        <v>11</v>
      </c>
      <c r="B13" s="16" t="s">
        <v>45</v>
      </c>
      <c r="C13" s="11">
        <f>'شارژ تیر 1404'!J14</f>
        <v>374000.37789661321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تیر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تیر 1404'!J16</f>
        <v>612000.13368983963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تیر 1404'!J17</f>
        <v>0.37789661320857704</v>
      </c>
    </row>
    <row r="17" spans="1:3" ht="30" customHeight="1" thickBot="1" x14ac:dyDescent="0.35">
      <c r="A17" s="17">
        <v>15</v>
      </c>
      <c r="B17" s="16" t="s">
        <v>49</v>
      </c>
      <c r="C17" s="11">
        <f>'شارژ تیر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تیر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تیر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تیر 1404'!J21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68" zoomScaleNormal="68" workbookViewId="0">
      <selection activeCell="E17" sqref="E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74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تیر 1404'!K2</f>
        <v>سهم هر نفر</v>
      </c>
      <c r="L2" s="47" t="str">
        <f>'شارژ تیر 1404'!L2</f>
        <v>جمع نفرات</v>
      </c>
      <c r="M2" s="45" t="str">
        <f>'شارژ تیر 1404'!M2</f>
        <v>مبلغ قبض آب</v>
      </c>
    </row>
    <row r="3" spans="1:14" ht="54.75" customHeight="1" thickBot="1" x14ac:dyDescent="0.35">
      <c r="A3" s="37" t="str">
        <f>'شارژ تیر 1404'!A3</f>
        <v>واحد</v>
      </c>
      <c r="B3" s="37" t="str">
        <f>'شارژ تیر 1404'!B3</f>
        <v>نام خانوادگی</v>
      </c>
      <c r="C3" s="43" t="str">
        <f>'شارژ تیر 1404'!C3</f>
        <v>تعداد نفرات</v>
      </c>
      <c r="D3" s="38" t="str">
        <f>'شارژ تیر 1404'!D3</f>
        <v>مبلغ شارژ  (تومان)</v>
      </c>
      <c r="E3" s="38" t="str">
        <f>'شارژ تیر 1404'!E3</f>
        <v>مبلغ دریافت شده(تومان)</v>
      </c>
      <c r="F3" s="38" t="str">
        <f>'شارژ تیر 1404'!F3</f>
        <v>قبض آب مشترک بر اساس نفرات</v>
      </c>
      <c r="G3" s="38" t="str">
        <f>'شارژ تیر 1404'!G3</f>
        <v>بدهکار از دوره قبل</v>
      </c>
      <c r="H3" s="38" t="str">
        <f>'شارژ تیر 1404'!H3</f>
        <v>بستانکار از دوره قبل</v>
      </c>
      <c r="I3" s="38" t="str">
        <f>'شارژ تیر 1404'!I3</f>
        <v>جمع کل بدهی/بستانکاری  قابل پرداخت</v>
      </c>
      <c r="J3" s="39" t="str">
        <f>'شارژ تیر 1404'!J3</f>
        <v>مبلغ قابل پرداخت (تومان)</v>
      </c>
      <c r="K3" s="40">
        <f>M3/L3</f>
        <v>20000</v>
      </c>
      <c r="L3" s="48">
        <f>C22</f>
        <v>33</v>
      </c>
      <c r="M3" s="46">
        <v>660000</v>
      </c>
      <c r="N3" s="7"/>
    </row>
    <row r="4" spans="1:14" ht="27" customHeight="1" thickBot="1" x14ac:dyDescent="0.35">
      <c r="A4" s="54">
        <f>'شارژ تیر 1404'!A4</f>
        <v>1</v>
      </c>
      <c r="B4" s="49" t="str">
        <f>'شارژ تیر 1404'!B4</f>
        <v>آقای محمدی</v>
      </c>
      <c r="C4" s="31">
        <f>'شارژ تیر 1404'!C4</f>
        <v>2</v>
      </c>
      <c r="D4" s="32">
        <f>'شارژ تیر 1404'!D4</f>
        <v>0</v>
      </c>
      <c r="E4" s="32"/>
      <c r="F4" s="32">
        <f t="shared" ref="F4:F21" si="0">$K$3*C4</f>
        <v>40000</v>
      </c>
      <c r="G4" s="33">
        <f>IF('شارژ تیر 1404'!I4&gt;0,'شارژ تیر 1404'!I4,0)</f>
        <v>0</v>
      </c>
      <c r="H4" s="31">
        <f>IF('شارژ تیر 1404'!I4&lt;0,-'شارژ تیر 1404'!I4,0)</f>
        <v>214000.24420677361</v>
      </c>
      <c r="I4" s="32">
        <f>D4-E4+F4+G4-H4</f>
        <v>-174000.24420677361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تیر 1404'!A5</f>
        <v>2</v>
      </c>
      <c r="B5" s="49" t="str">
        <f>'شارژ تیر 1404'!B5</f>
        <v>آقای منتصری</v>
      </c>
      <c r="C5" s="31">
        <f>'شارژ تیر 1404'!C5</f>
        <v>3</v>
      </c>
      <c r="D5" s="32">
        <f>'شارژ تیر 1404'!D5</f>
        <v>200000</v>
      </c>
      <c r="E5" s="32"/>
      <c r="F5" s="32">
        <f t="shared" si="0"/>
        <v>60000</v>
      </c>
      <c r="G5" s="33">
        <f>IF('شارژ تیر 1404'!I5&gt;0,'شارژ تیر 1404'!I5,0)</f>
        <v>0</v>
      </c>
      <c r="H5" s="31">
        <f>IF('شارژ تیر 1404'!I5&lt;0,-'شارژ تیر 1404'!I5,0)</f>
        <v>178000.24420677358</v>
      </c>
      <c r="I5" s="32">
        <f t="shared" ref="I5:I21" si="1">D5-E5+F5+G5-H5</f>
        <v>81999.755793226417</v>
      </c>
      <c r="J5" s="41">
        <f t="shared" ref="J5:J21" si="2">IF(I5&gt;0,I5,0)</f>
        <v>81999.755793226417</v>
      </c>
      <c r="K5" s="14"/>
      <c r="L5" s="23"/>
      <c r="M5" s="23"/>
    </row>
    <row r="6" spans="1:14" ht="27" customHeight="1" thickBot="1" x14ac:dyDescent="0.35">
      <c r="A6" s="54">
        <f>'شارژ تیر 1404'!A6</f>
        <v>3</v>
      </c>
      <c r="B6" s="49" t="str">
        <f>'شارژ تیر 1404'!B6</f>
        <v>آقای كامروافر</v>
      </c>
      <c r="C6" s="31">
        <f>'شارژ تیر 1404'!C6</f>
        <v>2</v>
      </c>
      <c r="D6" s="32">
        <f>'شارژ تیر 1404'!D6</f>
        <v>200000</v>
      </c>
      <c r="E6" s="32"/>
      <c r="F6" s="32">
        <f t="shared" si="0"/>
        <v>40000</v>
      </c>
      <c r="G6" s="33">
        <f>IF('شارژ تیر 1404'!I6&gt;0,'شارژ تیر 1404'!I6,0)</f>
        <v>0</v>
      </c>
      <c r="H6" s="31">
        <f>IF('شارژ تیر 1404'!I6&lt;0,-'شارژ تیر 1404'!I6,0)</f>
        <v>89000.244206773583</v>
      </c>
      <c r="I6" s="32">
        <f t="shared" si="1"/>
        <v>150999.75579322642</v>
      </c>
      <c r="J6" s="41">
        <f t="shared" si="2"/>
        <v>150999.75579322642</v>
      </c>
      <c r="K6" s="14"/>
      <c r="L6" s="23"/>
      <c r="M6" s="23"/>
    </row>
    <row r="7" spans="1:14" ht="27" customHeight="1" thickBot="1" x14ac:dyDescent="0.35">
      <c r="A7" s="54">
        <f>'شارژ تیر 1404'!A7</f>
        <v>4</v>
      </c>
      <c r="B7" s="49" t="str">
        <f>'شارژ تیر 1404'!B7</f>
        <v>آقای ولی زاده</v>
      </c>
      <c r="C7" s="31">
        <f>'شارژ تیر 1404'!C7</f>
        <v>3</v>
      </c>
      <c r="D7" s="32">
        <f>'شارژ تیر 1404'!D7</f>
        <v>200000</v>
      </c>
      <c r="E7" s="32">
        <v>698000</v>
      </c>
      <c r="F7" s="32">
        <f t="shared" si="0"/>
        <v>60000</v>
      </c>
      <c r="G7" s="33">
        <f>IF('شارژ تیر 1404'!I7&gt;0,'شارژ تیر 1404'!I7,0)</f>
        <v>187000.13368983963</v>
      </c>
      <c r="H7" s="31">
        <f>IF('شارژ تیر 1404'!I7&lt;0,-'شارژ تیر 1404'!I7,0)</f>
        <v>0</v>
      </c>
      <c r="I7" s="32">
        <f t="shared" si="1"/>
        <v>-250999.86631016037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تیر 1404'!A8</f>
        <v>5</v>
      </c>
      <c r="B8" s="49" t="str">
        <f>'شارژ تیر 1404'!B8</f>
        <v>آقای صبری</v>
      </c>
      <c r="C8" s="31">
        <f>'شارژ تیر 1404'!C8</f>
        <v>4</v>
      </c>
      <c r="D8" s="32">
        <f>'شارژ تیر 1404'!D8</f>
        <v>200000</v>
      </c>
      <c r="E8" s="32"/>
      <c r="F8" s="32">
        <f t="shared" si="0"/>
        <v>80000</v>
      </c>
      <c r="G8" s="33">
        <f>IF('شارژ تیر 1404'!I8&gt;0,'شارژ تیر 1404'!I8,0)</f>
        <v>0</v>
      </c>
      <c r="H8" s="31">
        <f>IF('شارژ تیر 1404'!I8&lt;0,-'شارژ تیر 1404'!I8,0)</f>
        <v>124000.48841354728</v>
      </c>
      <c r="I8" s="32">
        <f t="shared" si="1"/>
        <v>155999.51158645272</v>
      </c>
      <c r="J8" s="41">
        <f t="shared" si="2"/>
        <v>155999.51158645272</v>
      </c>
      <c r="K8" s="14"/>
      <c r="L8" s="23"/>
      <c r="M8" s="23"/>
    </row>
    <row r="9" spans="1:14" ht="27" customHeight="1" thickBot="1" x14ac:dyDescent="0.35">
      <c r="A9" s="54">
        <f>'شارژ تیر 1404'!A9</f>
        <v>6</v>
      </c>
      <c r="B9" s="49" t="str">
        <f>'شارژ تیر 1404'!B9</f>
        <v>آقای علی محمدی</v>
      </c>
      <c r="C9" s="31">
        <f>'شارژ تیر 1404'!C9</f>
        <v>3</v>
      </c>
      <c r="D9" s="32">
        <f>'شارژ تیر 1404'!D9</f>
        <v>200000</v>
      </c>
      <c r="E9" s="32">
        <v>260000</v>
      </c>
      <c r="F9" s="32">
        <f t="shared" si="0"/>
        <v>60000</v>
      </c>
      <c r="G9" s="33">
        <f>IF('شارژ تیر 1404'!I9&gt;0,'شارژ تیر 1404'!I9,0)</f>
        <v>0.13368983956752345</v>
      </c>
      <c r="H9" s="31">
        <f>IF('شارژ تیر 1404'!I9&lt;0,-'شارژ تیر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تیر 1404'!A10</f>
        <v>7</v>
      </c>
      <c r="B10" s="49" t="str">
        <f>'شارژ تیر 1404'!B10</f>
        <v>آقای حیدری</v>
      </c>
      <c r="C10" s="31">
        <f>'شارژ تیر 1404'!C10</f>
        <v>2</v>
      </c>
      <c r="D10" s="32">
        <f>'شارژ تیر 1404'!D10</f>
        <v>200000</v>
      </c>
      <c r="E10" s="32">
        <v>240000</v>
      </c>
      <c r="F10" s="32">
        <f t="shared" si="0"/>
        <v>40000</v>
      </c>
      <c r="G10" s="33">
        <f>IF('شارژ تیر 1404'!I10&gt;0,'شارژ تیر 1404'!I10,0)</f>
        <v>0</v>
      </c>
      <c r="H10" s="31">
        <f>IF('شارژ تیر 1404'!I10&lt;0,-'شارژ تیر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تیر 1404'!A11</f>
        <v>8</v>
      </c>
      <c r="B11" s="49" t="str">
        <f>'شارژ تیر 1404'!B11</f>
        <v>آقای ندیمی</v>
      </c>
      <c r="C11" s="31">
        <f>'شارژ تیر 1404'!C11</f>
        <v>1</v>
      </c>
      <c r="D11" s="32">
        <f>'شارژ تیر 1404'!D11</f>
        <v>200000</v>
      </c>
      <c r="E11" s="32">
        <v>220000</v>
      </c>
      <c r="F11" s="32">
        <f t="shared" si="0"/>
        <v>20000</v>
      </c>
      <c r="G11" s="33">
        <f>IF('شارژ تیر 1404'!I11&gt;0,'شارژ تیر 1404'!I11,0)</f>
        <v>0</v>
      </c>
      <c r="H11" s="31">
        <f>IF('شارژ تیر 1404'!I11&lt;0,-'شارژ تیر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تیر 1404'!A12</f>
        <v>9</v>
      </c>
      <c r="B12" s="49" t="str">
        <f>'شارژ تیر 1404'!B12</f>
        <v>آقای لگا</v>
      </c>
      <c r="C12" s="31">
        <f>'شارژ تیر 1404'!C12</f>
        <v>0</v>
      </c>
      <c r="D12" s="32">
        <f>'شارژ تیر 1404'!D12</f>
        <v>100000</v>
      </c>
      <c r="E12" s="32"/>
      <c r="F12" s="32">
        <f t="shared" si="0"/>
        <v>0</v>
      </c>
      <c r="G12" s="33">
        <f>IF('شارژ تیر 1404'!I12&gt;0,'شارژ تیر 1404'!I12,0)</f>
        <v>0</v>
      </c>
      <c r="H12" s="31">
        <f>IF('شارژ تیر 1404'!I12&lt;0,-'شارژ تیر 1404'!I12,0)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4">
        <f>'شارژ تیر 1404'!A13</f>
        <v>10</v>
      </c>
      <c r="B13" s="49" t="str">
        <f>'شارژ تیر 1404'!B13</f>
        <v>خانم موسوی</v>
      </c>
      <c r="C13" s="31">
        <f>'شارژ تیر 1404'!C13</f>
        <v>1</v>
      </c>
      <c r="D13" s="32">
        <f>'شارژ تیر 1404'!D13</f>
        <v>200000</v>
      </c>
      <c r="E13" s="32">
        <v>1000000</v>
      </c>
      <c r="F13" s="32">
        <f t="shared" si="0"/>
        <v>20000</v>
      </c>
      <c r="G13" s="33">
        <f>IF('شارژ تیر 1404'!I13&gt;0,'شارژ تیر 1404'!I13,0)</f>
        <v>29000.377896613209</v>
      </c>
      <c r="H13" s="31">
        <f>IF('شارژ تیر 1404'!I13&lt;0,-'شارژ تیر 1404'!I13,0)</f>
        <v>0</v>
      </c>
      <c r="I13" s="32">
        <f t="shared" si="1"/>
        <v>-750999.62210338679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تیر 1404'!A14</f>
        <v>11</v>
      </c>
      <c r="B14" s="49" t="str">
        <f>'شارژ تیر 1404'!B14</f>
        <v>خانم داوودی</v>
      </c>
      <c r="C14" s="31">
        <f>'شارژ تیر 1404'!C14</f>
        <v>1</v>
      </c>
      <c r="D14" s="32">
        <f>'شارژ تیر 1404'!D14</f>
        <v>100000</v>
      </c>
      <c r="E14" s="32"/>
      <c r="F14" s="32">
        <f t="shared" si="0"/>
        <v>20000</v>
      </c>
      <c r="G14" s="33">
        <f>IF('شارژ تیر 1404'!I14&gt;0,'شارژ تیر 1404'!I14,0)</f>
        <v>374000.37789661321</v>
      </c>
      <c r="H14" s="31">
        <f>IF('شارژ تیر 1404'!I14&lt;0,-'شارژ تیر 1404'!I14,0)</f>
        <v>0</v>
      </c>
      <c r="I14" s="32">
        <f t="shared" si="1"/>
        <v>494000.37789661321</v>
      </c>
      <c r="J14" s="41">
        <f t="shared" si="2"/>
        <v>494000.37789661321</v>
      </c>
      <c r="K14" s="14"/>
      <c r="L14" s="23"/>
      <c r="M14" s="23"/>
    </row>
    <row r="15" spans="1:14" ht="27" customHeight="1" thickBot="1" x14ac:dyDescent="0.35">
      <c r="A15" s="54">
        <f>'شارژ تیر 1404'!A15</f>
        <v>12</v>
      </c>
      <c r="B15" s="49" t="str">
        <f>'شارژ تیر 1404'!B15</f>
        <v>خانم فروغی</v>
      </c>
      <c r="C15" s="31">
        <f>'شارژ تیر 1404'!C15</f>
        <v>1</v>
      </c>
      <c r="D15" s="32">
        <f>'شارژ تیر 1404'!D15</f>
        <v>200000</v>
      </c>
      <c r="E15" s="32">
        <v>220000</v>
      </c>
      <c r="F15" s="32">
        <f t="shared" si="0"/>
        <v>20000</v>
      </c>
      <c r="G15" s="33">
        <f>IF('شارژ تیر 1404'!I15&gt;0,'شارژ تیر 1404'!I15,0)</f>
        <v>0.37789661319220613</v>
      </c>
      <c r="H15" s="31">
        <f>IF('شارژ تیر 1404'!I15&lt;0,-'شارژ تیر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تیر 1404'!A16</f>
        <v>13</v>
      </c>
      <c r="B16" s="49" t="str">
        <f>'شارژ تیر 1404'!B16</f>
        <v>آقای صمیمی</v>
      </c>
      <c r="C16" s="31">
        <f>'شارژ تیر 1404'!C16</f>
        <v>3</v>
      </c>
      <c r="D16" s="32">
        <f>'شارژ تیر 1404'!D16</f>
        <v>200000</v>
      </c>
      <c r="E16" s="32"/>
      <c r="F16" s="32">
        <f t="shared" si="0"/>
        <v>60000</v>
      </c>
      <c r="G16" s="33">
        <f>IF('شارژ تیر 1404'!I16&gt;0,'شارژ تیر 1404'!I16,0)</f>
        <v>612000.13368983963</v>
      </c>
      <c r="H16" s="31">
        <f>IF('شارژ تیر 1404'!I16&lt;0,-'شارژ تیر 1404'!I16,0)</f>
        <v>0</v>
      </c>
      <c r="I16" s="32">
        <f t="shared" si="1"/>
        <v>872000.13368983963</v>
      </c>
      <c r="J16" s="41">
        <f t="shared" si="2"/>
        <v>872000.13368983963</v>
      </c>
      <c r="K16" s="14"/>
      <c r="L16" s="23"/>
      <c r="M16" s="23"/>
    </row>
    <row r="17" spans="1:13" ht="27" customHeight="1" thickBot="1" x14ac:dyDescent="0.35">
      <c r="A17" s="54">
        <f>'شارژ تیر 1404'!A17</f>
        <v>14</v>
      </c>
      <c r="B17" s="49" t="str">
        <f>'شارژ تیر 1404'!B17</f>
        <v>خانم رهگذر</v>
      </c>
      <c r="C17" s="31">
        <f>'شارژ تیر 1404'!C17</f>
        <v>1</v>
      </c>
      <c r="D17" s="32">
        <f>'شارژ تیر 1404'!D17</f>
        <v>200000</v>
      </c>
      <c r="E17" s="32"/>
      <c r="F17" s="32">
        <f t="shared" si="0"/>
        <v>20000</v>
      </c>
      <c r="G17" s="33">
        <f>IF('شارژ تیر 1404'!I17&gt;0,'شارژ تیر 1404'!I17,0)</f>
        <v>0.37789661320857704</v>
      </c>
      <c r="H17" s="31">
        <f>IF('شارژ تیر 1404'!I17&lt;0,-'شارژ تیر 1404'!I17,0)</f>
        <v>0</v>
      </c>
      <c r="I17" s="32">
        <f t="shared" si="1"/>
        <v>220000.37789661321</v>
      </c>
      <c r="J17" s="41">
        <f t="shared" si="2"/>
        <v>220000.37789661321</v>
      </c>
      <c r="K17" s="14"/>
      <c r="L17" s="23"/>
      <c r="M17" s="23"/>
    </row>
    <row r="18" spans="1:13" ht="27" customHeight="1" thickBot="1" x14ac:dyDescent="0.35">
      <c r="A18" s="54">
        <f>'شارژ تیر 1404'!A18</f>
        <v>15</v>
      </c>
      <c r="B18" s="49" t="str">
        <f>'شارژ تیر 1404'!B18</f>
        <v>خانم خورسند نژاد</v>
      </c>
      <c r="C18" s="31">
        <f>'شارژ تیر 1404'!C18</f>
        <v>1</v>
      </c>
      <c r="D18" s="32">
        <f>'شارژ تیر 1404'!D18</f>
        <v>200000</v>
      </c>
      <c r="E18" s="32">
        <v>220000</v>
      </c>
      <c r="F18" s="32">
        <f t="shared" si="0"/>
        <v>20000</v>
      </c>
      <c r="G18" s="33">
        <f>IF('شارژ تیر 1404'!I18&gt;0,'شارژ تیر 1404'!I18,0)</f>
        <v>0.37789661319220613</v>
      </c>
      <c r="H18" s="31">
        <f>IF('شارژ تیر 1404'!I18&lt;0,-'شارژ تیر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تیر 1404'!A19</f>
        <v>16</v>
      </c>
      <c r="B19" s="49" t="str">
        <f>'شارژ تیر 1404'!B19</f>
        <v>خانم قلی پور</v>
      </c>
      <c r="C19" s="31">
        <f>'شارژ تیر 1404'!C19</f>
        <v>1</v>
      </c>
      <c r="D19" s="32">
        <f>'شارژ تیر 1404'!D19</f>
        <v>200000</v>
      </c>
      <c r="E19" s="32">
        <v>220000</v>
      </c>
      <c r="F19" s="32">
        <f t="shared" si="0"/>
        <v>20000</v>
      </c>
      <c r="G19" s="33">
        <f>IF('شارژ تیر 1404'!I19&gt;0,'شارژ تیر 1404'!I19,0)</f>
        <v>0</v>
      </c>
      <c r="H19" s="31">
        <f>IF('شارژ تیر 1404'!I19&lt;0,-'شارژ تیر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تیر 1404'!A20</f>
        <v>17</v>
      </c>
      <c r="B20" s="49" t="str">
        <f>'شارژ تیر 1404'!B20</f>
        <v>خانم نشاط</v>
      </c>
      <c r="C20" s="31">
        <f>'شارژ تیر 1404'!C20</f>
        <v>2</v>
      </c>
      <c r="D20" s="32">
        <f>'شارژ تیر 1404'!D20</f>
        <v>200000</v>
      </c>
      <c r="E20" s="32">
        <v>188000</v>
      </c>
      <c r="F20" s="32">
        <f t="shared" si="0"/>
        <v>40000</v>
      </c>
      <c r="G20" s="33">
        <f>IF('شارژ تیر 1404'!I20&gt;0,'شارژ تیر 1404'!I20,0)</f>
        <v>0</v>
      </c>
      <c r="H20" s="31">
        <f>IF('شارژ تیر 1404'!I20&lt;0,-'شارژ تیر 1404'!I20,0)</f>
        <v>52000.244206773583</v>
      </c>
      <c r="I20" s="32">
        <f t="shared" si="1"/>
        <v>-0.24420677358284593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تیر 1404'!A21</f>
        <v>18</v>
      </c>
      <c r="B21" s="49" t="str">
        <f>'شارژ تیر 1404'!B21</f>
        <v>آقای اکرامی</v>
      </c>
      <c r="C21" s="31">
        <f>'شارژ تیر 1404'!C21</f>
        <v>2</v>
      </c>
      <c r="D21" s="32">
        <f>'شارژ تیر 1404'!D21</f>
        <v>0</v>
      </c>
      <c r="E21" s="32"/>
      <c r="F21" s="32">
        <f t="shared" si="0"/>
        <v>40000</v>
      </c>
      <c r="G21" s="33">
        <f>IF('شارژ تیر 1404'!I21&gt;0,'شارژ تیر 1404'!I21,0)</f>
        <v>0</v>
      </c>
      <c r="H21" s="31">
        <f>IF('شارژ تیر 1404'!I21&lt;0,-'شارژ تیر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3266000</v>
      </c>
      <c r="F22" s="62">
        <f>SUM(F4:F21)</f>
        <v>660000</v>
      </c>
      <c r="G22" s="30"/>
      <c r="H22" s="29">
        <f>SUM(H4:H21)</f>
        <v>857001.80213903729</v>
      </c>
      <c r="I22" s="29">
        <f>SUM(I4:I21)</f>
        <v>739000.48841354751</v>
      </c>
      <c r="J22" s="29">
        <f>SUM(J4:J21)</f>
        <v>2015000.8021390375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F7" sqref="F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74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مرداد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مرداد 1404'!J5</f>
        <v>81999.755793226417</v>
      </c>
    </row>
    <row r="5" spans="1:4" ht="30" customHeight="1" thickBot="1" x14ac:dyDescent="0.35">
      <c r="A5" s="17">
        <v>3</v>
      </c>
      <c r="B5" s="16" t="s">
        <v>37</v>
      </c>
      <c r="C5" s="11">
        <f>'شارژ مرداد 1404'!J6</f>
        <v>150999.75579322642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مرداد 1404'!J7</f>
        <v>0</v>
      </c>
    </row>
    <row r="7" spans="1:4" ht="30" customHeight="1" thickBot="1" x14ac:dyDescent="0.35">
      <c r="A7" s="17">
        <v>5</v>
      </c>
      <c r="B7" s="16" t="s">
        <v>39</v>
      </c>
      <c r="C7" s="11">
        <f>'شارژ مرداد 1404'!J8</f>
        <v>155999.51158645272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مرداد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مرداد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مرداد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مرداد 1404'!J12</f>
        <v>0</v>
      </c>
    </row>
    <row r="12" spans="1:4" ht="30" customHeight="1" thickBot="1" x14ac:dyDescent="0.35">
      <c r="A12" s="17">
        <v>10</v>
      </c>
      <c r="B12" s="16" t="s">
        <v>44</v>
      </c>
      <c r="C12" s="11">
        <f>'شارژ مرداد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مرداد 1404'!J14</f>
        <v>494000.37789661321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مرداد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مرداد 1404'!J16</f>
        <v>872000.13368983963</v>
      </c>
    </row>
    <row r="16" spans="1:4" ht="30" customHeight="1" thickBot="1" x14ac:dyDescent="0.35">
      <c r="A16" s="17">
        <v>14</v>
      </c>
      <c r="B16" s="16" t="s">
        <v>48</v>
      </c>
      <c r="C16" s="11">
        <f>'شارژ مرداد 1404'!J17</f>
        <v>220000.37789661321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مرداد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مرداد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مرداد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مرداد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opLeftCell="B1" zoomScale="59" zoomScaleNormal="59" workbookViewId="0">
      <selection activeCell="E21" sqref="E21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75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مرداد 1404'!K2</f>
        <v>سهم هر نفر</v>
      </c>
      <c r="L2" s="47" t="str">
        <f>'شارژ مرداد 1404'!L2</f>
        <v>جمع نفرات</v>
      </c>
      <c r="M2" s="45" t="str">
        <f>'شارژ مرداد 1404'!M2</f>
        <v>مبلغ قبض آب</v>
      </c>
    </row>
    <row r="3" spans="1:14" ht="54.75" customHeight="1" thickBot="1" x14ac:dyDescent="0.35">
      <c r="A3" s="37" t="str">
        <f>'شارژ مرداد 1404'!A3</f>
        <v>واحد</v>
      </c>
      <c r="B3" s="37" t="str">
        <f>'شارژ مرداد 1404'!B3</f>
        <v>نام خانوادگی</v>
      </c>
      <c r="C3" s="43" t="str">
        <f>'شارژ مرداد 1404'!C3</f>
        <v>تعداد نفرات</v>
      </c>
      <c r="D3" s="38" t="str">
        <f>'شارژ مرداد 1404'!D3</f>
        <v>مبلغ شارژ  (تومان)</v>
      </c>
      <c r="E3" s="38" t="str">
        <f>'شارژ مرداد 1404'!E3</f>
        <v>مبلغ دریافت شده(تومان)</v>
      </c>
      <c r="F3" s="38" t="str">
        <f>'شارژ مرداد 1404'!F3</f>
        <v>قبض آب مشترک بر اساس نفرات</v>
      </c>
      <c r="G3" s="38" t="str">
        <f>'شارژ مرداد 1404'!G3</f>
        <v>بدهکار از دوره قبل</v>
      </c>
      <c r="H3" s="38" t="str">
        <f>'شارژ مرداد 1404'!H3</f>
        <v>بستانکار از دوره قبل</v>
      </c>
      <c r="I3" s="38" t="str">
        <f>'شارژ مرداد 1404'!I3</f>
        <v>جمع کل بدهی/بستانکاری  قابل پرداخت</v>
      </c>
      <c r="J3" s="39" t="str">
        <f>'شارژ مرداد 1404'!J3</f>
        <v>مبلغ قابل پرداخت (تومان)</v>
      </c>
      <c r="K3" s="40">
        <f>M3/L3</f>
        <v>0</v>
      </c>
      <c r="L3" s="48">
        <f>C22</f>
        <v>33</v>
      </c>
      <c r="M3" s="46"/>
      <c r="N3" s="7"/>
    </row>
    <row r="4" spans="1:14" ht="27" customHeight="1" thickBot="1" x14ac:dyDescent="0.35">
      <c r="A4" s="54">
        <f>'شارژ مرداد 1404'!A4</f>
        <v>1</v>
      </c>
      <c r="B4" s="49" t="str">
        <f>'شارژ مرداد 1404'!B4</f>
        <v>آقای محمدی</v>
      </c>
      <c r="C4" s="31">
        <f>'شارژ مرداد 1404'!C4</f>
        <v>2</v>
      </c>
      <c r="D4" s="32">
        <f>'شارژ مرداد 1404'!D4</f>
        <v>0</v>
      </c>
      <c r="E4" s="32"/>
      <c r="F4" s="32">
        <f t="shared" ref="F4:F21" si="0">$K$3*C4</f>
        <v>0</v>
      </c>
      <c r="G4" s="33">
        <f>IF('شارژ مرداد 1404'!I4&gt;0,'شارژ مرداد 1404'!I4,0)</f>
        <v>0</v>
      </c>
      <c r="H4" s="31">
        <f>IF('شارژ مرداد 1404'!I4&lt;0,-'شارژ مرداد 1404'!I4,0)</f>
        <v>174000.24420677361</v>
      </c>
      <c r="I4" s="32">
        <f>D4-E4+F4+G4-H4</f>
        <v>-174000.24420677361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مرداد 1404'!A5</f>
        <v>2</v>
      </c>
      <c r="B5" s="49" t="str">
        <f>'شارژ مرداد 1404'!B5</f>
        <v>آقای منتصری</v>
      </c>
      <c r="C5" s="31">
        <f>'شارژ مرداد 1404'!C5</f>
        <v>3</v>
      </c>
      <c r="D5" s="32">
        <v>300000</v>
      </c>
      <c r="E5" s="32"/>
      <c r="F5" s="32">
        <f t="shared" si="0"/>
        <v>0</v>
      </c>
      <c r="G5" s="33">
        <f>IF('شارژ مرداد 1404'!I5&gt;0,'شارژ مرداد 1404'!I5,0)</f>
        <v>81999.755793226417</v>
      </c>
      <c r="H5" s="31">
        <f>IF('شارژ مرداد 1404'!I5&lt;0,-'شارژ مرداد 1404'!I5,0)</f>
        <v>0</v>
      </c>
      <c r="I5" s="32">
        <f t="shared" ref="I5:I21" si="1">D5-E5+F5+G5-H5</f>
        <v>381999.75579322642</v>
      </c>
      <c r="J5" s="41">
        <f t="shared" ref="J5:J21" si="2">IF(I5&gt;0,I5,0)</f>
        <v>381999.75579322642</v>
      </c>
      <c r="K5" s="14"/>
      <c r="L5" s="23"/>
      <c r="M5" s="23"/>
    </row>
    <row r="6" spans="1:14" ht="27" customHeight="1" thickBot="1" x14ac:dyDescent="0.35">
      <c r="A6" s="54">
        <f>'شارژ مرداد 1404'!A6</f>
        <v>3</v>
      </c>
      <c r="B6" s="49" t="str">
        <f>'شارژ مرداد 1404'!B6</f>
        <v>آقای كامروافر</v>
      </c>
      <c r="C6" s="31">
        <f>'شارژ مرداد 1404'!C6</f>
        <v>2</v>
      </c>
      <c r="D6" s="32">
        <v>300000</v>
      </c>
      <c r="E6" s="32"/>
      <c r="F6" s="32">
        <f t="shared" si="0"/>
        <v>0</v>
      </c>
      <c r="G6" s="33">
        <f>IF('شارژ مرداد 1404'!I6&gt;0,'شارژ مرداد 1404'!I6,0)</f>
        <v>150999.75579322642</v>
      </c>
      <c r="H6" s="31">
        <f>IF('شارژ مرداد 1404'!I6&lt;0,-'شارژ مرداد 1404'!I6,0)</f>
        <v>0</v>
      </c>
      <c r="I6" s="32">
        <f t="shared" si="1"/>
        <v>450999.75579322642</v>
      </c>
      <c r="J6" s="41">
        <f t="shared" si="2"/>
        <v>450999.75579322642</v>
      </c>
      <c r="K6" s="14"/>
      <c r="L6" s="23"/>
      <c r="M6" s="23"/>
    </row>
    <row r="7" spans="1:14" ht="27" customHeight="1" thickBot="1" x14ac:dyDescent="0.35">
      <c r="A7" s="54">
        <f>'شارژ مرداد 1404'!A7</f>
        <v>4</v>
      </c>
      <c r="B7" s="49" t="str">
        <f>'شارژ مرداد 1404'!B7</f>
        <v>آقای ولی زاده</v>
      </c>
      <c r="C7" s="31">
        <f>'شارژ مرداد 1404'!C7</f>
        <v>3</v>
      </c>
      <c r="D7" s="32">
        <v>300000</v>
      </c>
      <c r="E7" s="32"/>
      <c r="F7" s="32">
        <f t="shared" si="0"/>
        <v>0</v>
      </c>
      <c r="G7" s="33">
        <f>IF('شارژ مرداد 1404'!I7&gt;0,'شارژ مرداد 1404'!I7,0)</f>
        <v>0</v>
      </c>
      <c r="H7" s="31">
        <f>IF('شارژ مرداد 1404'!I7&lt;0,-'شارژ مرداد 1404'!I7,0)</f>
        <v>250999.86631016037</v>
      </c>
      <c r="I7" s="32">
        <f t="shared" si="1"/>
        <v>49000.133689839626</v>
      </c>
      <c r="J7" s="41">
        <f t="shared" si="2"/>
        <v>49000.133689839626</v>
      </c>
      <c r="K7" s="14"/>
      <c r="L7" s="23"/>
      <c r="M7" s="23"/>
    </row>
    <row r="8" spans="1:14" ht="27" customHeight="1" thickBot="1" x14ac:dyDescent="0.35">
      <c r="A8" s="54">
        <f>'شارژ مرداد 1404'!A8</f>
        <v>5</v>
      </c>
      <c r="B8" s="49" t="str">
        <f>'شارژ مرداد 1404'!B8</f>
        <v>آقای صبری</v>
      </c>
      <c r="C8" s="31">
        <f>'شارژ مرداد 1404'!C8</f>
        <v>4</v>
      </c>
      <c r="D8" s="32">
        <v>300000</v>
      </c>
      <c r="E8" s="32">
        <v>120000</v>
      </c>
      <c r="F8" s="32">
        <f t="shared" si="0"/>
        <v>0</v>
      </c>
      <c r="G8" s="33">
        <f>IF('شارژ مرداد 1404'!I8&gt;0,'شارژ مرداد 1404'!I8,0)</f>
        <v>155999.51158645272</v>
      </c>
      <c r="H8" s="31">
        <f>IF('شارژ مرداد 1404'!I8&lt;0,-'شارژ مرداد 1404'!I8,0)</f>
        <v>0</v>
      </c>
      <c r="I8" s="32">
        <f t="shared" si="1"/>
        <v>335999.51158645272</v>
      </c>
      <c r="J8" s="41">
        <f t="shared" si="2"/>
        <v>335999.51158645272</v>
      </c>
      <c r="K8" s="14"/>
      <c r="L8" s="23"/>
      <c r="M8" s="23"/>
    </row>
    <row r="9" spans="1:14" ht="27" customHeight="1" thickBot="1" x14ac:dyDescent="0.35">
      <c r="A9" s="54">
        <f>'شارژ مرداد 1404'!A9</f>
        <v>6</v>
      </c>
      <c r="B9" s="49" t="str">
        <f>'شارژ مرداد 1404'!B9</f>
        <v>آقای علی محمدی</v>
      </c>
      <c r="C9" s="31">
        <f>'شارژ مرداد 1404'!C9</f>
        <v>3</v>
      </c>
      <c r="D9" s="32">
        <v>300000</v>
      </c>
      <c r="E9" s="32">
        <v>300000</v>
      </c>
      <c r="F9" s="32">
        <f t="shared" si="0"/>
        <v>0</v>
      </c>
      <c r="G9" s="33">
        <f>IF('شارژ مرداد 1404'!I9&gt;0,'شارژ مرداد 1404'!I9,0)</f>
        <v>0.13368983956752345</v>
      </c>
      <c r="H9" s="31">
        <f>IF('شارژ مرداد 1404'!I9&lt;0,-'شارژ مرداد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مرداد 1404'!A10</f>
        <v>7</v>
      </c>
      <c r="B10" s="49" t="str">
        <f>'شارژ مرداد 1404'!B10</f>
        <v>آقای حیدری</v>
      </c>
      <c r="C10" s="31">
        <f>'شارژ مرداد 1404'!C10</f>
        <v>2</v>
      </c>
      <c r="D10" s="32">
        <v>300000</v>
      </c>
      <c r="E10" s="32">
        <v>300000</v>
      </c>
      <c r="F10" s="32">
        <f t="shared" si="0"/>
        <v>0</v>
      </c>
      <c r="G10" s="33">
        <f>IF('شارژ مرداد 1404'!I10&gt;0,'شارژ مرداد 1404'!I10,0)</f>
        <v>0</v>
      </c>
      <c r="H10" s="31">
        <f>IF('شارژ مرداد 1404'!I10&lt;0,-'شارژ مرداد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مرداد 1404'!A11</f>
        <v>8</v>
      </c>
      <c r="B11" s="49" t="str">
        <f>'شارژ مرداد 1404'!B11</f>
        <v>آقای ندیمی</v>
      </c>
      <c r="C11" s="31">
        <f>'شارژ مرداد 1404'!C11</f>
        <v>1</v>
      </c>
      <c r="D11" s="32">
        <v>300000</v>
      </c>
      <c r="E11" s="32">
        <v>300000</v>
      </c>
      <c r="F11" s="32">
        <f t="shared" si="0"/>
        <v>0</v>
      </c>
      <c r="G11" s="33">
        <f>IF('شارژ مرداد 1404'!I11&gt;0,'شارژ مرداد 1404'!I11,0)</f>
        <v>0</v>
      </c>
      <c r="H11" s="31">
        <f>IF('شارژ مرداد 1404'!I11&lt;0,-'شارژ مرداد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مرداد 1404'!A12</f>
        <v>9</v>
      </c>
      <c r="B12" s="49" t="str">
        <f>'شارژ مرداد 1404'!B12</f>
        <v>آقای لگا</v>
      </c>
      <c r="C12" s="31">
        <f>'شارژ مرداد 1404'!C12</f>
        <v>0</v>
      </c>
      <c r="D12" s="32">
        <v>150000</v>
      </c>
      <c r="E12" s="32"/>
      <c r="F12" s="32">
        <f t="shared" si="0"/>
        <v>0</v>
      </c>
      <c r="G12" s="33">
        <f>IF('شارژ مرداد 1404'!I12&gt;0,'شارژ مرداد 1404'!I12,0)</f>
        <v>0</v>
      </c>
      <c r="H12" s="31">
        <f>IF('شارژ مرداد 1404'!I12&lt;0,-'شارژ مرداد 1404'!I12,0)</f>
        <v>100000</v>
      </c>
      <c r="I12" s="32">
        <f t="shared" si="1"/>
        <v>50000</v>
      </c>
      <c r="J12" s="41">
        <f t="shared" si="2"/>
        <v>50000</v>
      </c>
      <c r="K12" s="14"/>
      <c r="L12" s="23"/>
      <c r="M12" s="23"/>
    </row>
    <row r="13" spans="1:14" ht="27" customHeight="1" thickBot="1" x14ac:dyDescent="0.35">
      <c r="A13" s="54">
        <f>'شارژ مرداد 1404'!A13</f>
        <v>10</v>
      </c>
      <c r="B13" s="49" t="str">
        <f>'شارژ مرداد 1404'!B13</f>
        <v>خانم موسوی</v>
      </c>
      <c r="C13" s="31">
        <f>'شارژ مرداد 1404'!C13</f>
        <v>1</v>
      </c>
      <c r="D13" s="32">
        <v>300000</v>
      </c>
      <c r="E13" s="32"/>
      <c r="F13" s="32">
        <f t="shared" si="0"/>
        <v>0</v>
      </c>
      <c r="G13" s="33">
        <f>IF('شارژ مرداد 1404'!I13&gt;0,'شارژ مرداد 1404'!I13,0)</f>
        <v>0</v>
      </c>
      <c r="H13" s="31">
        <f>IF('شارژ مرداد 1404'!I13&lt;0,-'شارژ مرداد 1404'!I13,0)</f>
        <v>750999.62210338679</v>
      </c>
      <c r="I13" s="32">
        <f t="shared" si="1"/>
        <v>-450999.62210338679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مرداد 1404'!A14</f>
        <v>11</v>
      </c>
      <c r="B14" s="49" t="str">
        <f>'شارژ مرداد 1404'!B14</f>
        <v>خانم داوودی</v>
      </c>
      <c r="C14" s="31">
        <f>'شارژ مرداد 1404'!C14</f>
        <v>1</v>
      </c>
      <c r="D14" s="32">
        <v>150000</v>
      </c>
      <c r="E14" s="32">
        <v>644000</v>
      </c>
      <c r="F14" s="32">
        <f t="shared" si="0"/>
        <v>0</v>
      </c>
      <c r="G14" s="33">
        <f>IF('شارژ مرداد 1404'!I14&gt;0,'شارژ مرداد 1404'!I14,0)</f>
        <v>494000.37789661321</v>
      </c>
      <c r="H14" s="31">
        <f>IF('شارژ مرداد 1404'!I14&lt;0,-'شارژ مرداد 1404'!I14,0)</f>
        <v>0</v>
      </c>
      <c r="I14" s="32">
        <f t="shared" si="1"/>
        <v>0.37789661320857704</v>
      </c>
      <c r="J14" s="41">
        <f t="shared" si="2"/>
        <v>0.37789661320857704</v>
      </c>
      <c r="K14" s="14"/>
      <c r="L14" s="23"/>
      <c r="M14" s="23"/>
    </row>
    <row r="15" spans="1:14" ht="27" customHeight="1" thickBot="1" x14ac:dyDescent="0.35">
      <c r="A15" s="54">
        <f>'شارژ مرداد 1404'!A15</f>
        <v>12</v>
      </c>
      <c r="B15" s="49" t="str">
        <f>'شارژ مرداد 1404'!B15</f>
        <v>خانم فروغی</v>
      </c>
      <c r="C15" s="31">
        <f>'شارژ مرداد 1404'!C15</f>
        <v>1</v>
      </c>
      <c r="D15" s="32">
        <v>300000</v>
      </c>
      <c r="E15" s="32">
        <v>300000</v>
      </c>
      <c r="F15" s="32">
        <f t="shared" si="0"/>
        <v>0</v>
      </c>
      <c r="G15" s="33">
        <f>IF('شارژ مرداد 1404'!I15&gt;0,'شارژ مرداد 1404'!I15,0)</f>
        <v>0.37789661319220613</v>
      </c>
      <c r="H15" s="31">
        <f>IF('شارژ مرداد 1404'!I15&lt;0,-'شارژ مرداد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مرداد 1404'!A16</f>
        <v>13</v>
      </c>
      <c r="B16" s="49" t="str">
        <f>'شارژ مرداد 1404'!B16</f>
        <v>آقای صمیمی</v>
      </c>
      <c r="C16" s="31">
        <f>'شارژ مرداد 1404'!C16</f>
        <v>3</v>
      </c>
      <c r="D16" s="32">
        <v>300000</v>
      </c>
      <c r="E16" s="32"/>
      <c r="F16" s="32">
        <f t="shared" si="0"/>
        <v>0</v>
      </c>
      <c r="G16" s="33">
        <f>IF('شارژ مرداد 1404'!I16&gt;0,'شارژ مرداد 1404'!I16,0)</f>
        <v>872000.13368983963</v>
      </c>
      <c r="H16" s="31">
        <f>IF('شارژ مرداد 1404'!I16&lt;0,-'شارژ مرداد 1404'!I16,0)</f>
        <v>0</v>
      </c>
      <c r="I16" s="32">
        <f t="shared" si="1"/>
        <v>1172000.1336898396</v>
      </c>
      <c r="J16" s="41">
        <f t="shared" si="2"/>
        <v>1172000.1336898396</v>
      </c>
      <c r="K16" s="14"/>
      <c r="L16" s="23"/>
      <c r="M16" s="23"/>
    </row>
    <row r="17" spans="1:13" ht="27" customHeight="1" thickBot="1" x14ac:dyDescent="0.35">
      <c r="A17" s="54">
        <f>'شارژ مرداد 1404'!A17</f>
        <v>14</v>
      </c>
      <c r="B17" s="49" t="str">
        <f>'شارژ مرداد 1404'!B17</f>
        <v>خانم رهگذر</v>
      </c>
      <c r="C17" s="31">
        <f>'شارژ مرداد 1404'!C17</f>
        <v>1</v>
      </c>
      <c r="D17" s="32">
        <v>300000</v>
      </c>
      <c r="E17" s="32">
        <v>520000</v>
      </c>
      <c r="F17" s="32">
        <f t="shared" si="0"/>
        <v>0</v>
      </c>
      <c r="G17" s="33">
        <f>IF('شارژ مرداد 1404'!I17&gt;0,'شارژ مرداد 1404'!I17,0)</f>
        <v>220000.37789661321</v>
      </c>
      <c r="H17" s="31">
        <f>IF('شارژ مرداد 1404'!I17&lt;0,-'شارژ مرداد 1404'!I17,0)</f>
        <v>0</v>
      </c>
      <c r="I17" s="32">
        <f t="shared" si="1"/>
        <v>0.37789661320857704</v>
      </c>
      <c r="J17" s="41">
        <f t="shared" si="2"/>
        <v>0.37789661320857704</v>
      </c>
      <c r="K17" s="14"/>
      <c r="L17" s="23"/>
      <c r="M17" s="23"/>
    </row>
    <row r="18" spans="1:13" ht="27" customHeight="1" thickBot="1" x14ac:dyDescent="0.35">
      <c r="A18" s="54">
        <f>'شارژ مرداد 1404'!A18</f>
        <v>15</v>
      </c>
      <c r="B18" s="49" t="str">
        <f>'شارژ مرداد 1404'!B18</f>
        <v>خانم خورسند نژاد</v>
      </c>
      <c r="C18" s="31">
        <f>'شارژ مرداد 1404'!C18</f>
        <v>1</v>
      </c>
      <c r="D18" s="32">
        <v>300000</v>
      </c>
      <c r="E18" s="32">
        <v>300000</v>
      </c>
      <c r="F18" s="32">
        <f t="shared" si="0"/>
        <v>0</v>
      </c>
      <c r="G18" s="33">
        <f>IF('شارژ مرداد 1404'!I18&gt;0,'شارژ مرداد 1404'!I18,0)</f>
        <v>0.37789661319220613</v>
      </c>
      <c r="H18" s="31">
        <f>IF('شارژ مرداد 1404'!I18&lt;0,-'شارژ مرداد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مرداد 1404'!A19</f>
        <v>16</v>
      </c>
      <c r="B19" s="49" t="str">
        <f>'شارژ مرداد 1404'!B19</f>
        <v>خانم قلی پور</v>
      </c>
      <c r="C19" s="31">
        <f>'شارژ مرداد 1404'!C19</f>
        <v>1</v>
      </c>
      <c r="D19" s="32">
        <v>300000</v>
      </c>
      <c r="E19" s="32">
        <v>300000</v>
      </c>
      <c r="F19" s="32">
        <f t="shared" si="0"/>
        <v>0</v>
      </c>
      <c r="G19" s="33">
        <f>IF('شارژ مرداد 1404'!I19&gt;0,'شارژ مرداد 1404'!I19,0)</f>
        <v>0</v>
      </c>
      <c r="H19" s="31">
        <f>IF('شارژ مرداد 1404'!I19&lt;0,-'شارژ مرداد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مرداد 1404'!A20</f>
        <v>17</v>
      </c>
      <c r="B20" s="49" t="str">
        <f>'شارژ مرداد 1404'!B20</f>
        <v>خانم نشاط</v>
      </c>
      <c r="C20" s="31">
        <f>'شارژ مرداد 1404'!C20</f>
        <v>2</v>
      </c>
      <c r="D20" s="32">
        <v>300000</v>
      </c>
      <c r="E20" s="32"/>
      <c r="F20" s="32">
        <f t="shared" si="0"/>
        <v>0</v>
      </c>
      <c r="G20" s="33">
        <f>IF('شارژ مرداد 1404'!I20&gt;0,'شارژ مرداد 1404'!I20,0)</f>
        <v>0</v>
      </c>
      <c r="H20" s="31">
        <f>IF('شارژ مرداد 1404'!I20&lt;0,-'شارژ مرداد 1404'!I20,0)</f>
        <v>0.24420677358284593</v>
      </c>
      <c r="I20" s="32">
        <f t="shared" si="1"/>
        <v>299999.75579322642</v>
      </c>
      <c r="J20" s="41">
        <f t="shared" si="2"/>
        <v>299999.75579322642</v>
      </c>
      <c r="K20" s="14"/>
      <c r="L20" s="23"/>
      <c r="M20" s="23"/>
    </row>
    <row r="21" spans="1:13" ht="27" customHeight="1" thickBot="1" x14ac:dyDescent="0.35">
      <c r="A21" s="54">
        <f>'شارژ مرداد 1404'!A21</f>
        <v>18</v>
      </c>
      <c r="B21" s="49" t="str">
        <f>'شارژ مرداد 1404'!B21</f>
        <v>آقای اکرامی</v>
      </c>
      <c r="C21" s="31">
        <f>'شارژ مرداد 1404'!C21</f>
        <v>2</v>
      </c>
      <c r="D21" s="32">
        <f>'شارژ مرداد 1404'!D21</f>
        <v>0</v>
      </c>
      <c r="E21" s="32"/>
      <c r="F21" s="32">
        <f t="shared" si="0"/>
        <v>0</v>
      </c>
      <c r="G21" s="33">
        <f>IF('شارژ مرداد 1404'!I21&gt;0,'شارژ مرداد 1404'!I21,0)</f>
        <v>40000</v>
      </c>
      <c r="H21" s="31">
        <f>IF('شارژ مرداد 1404'!I21&lt;0,-'شارژ مرداد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33</v>
      </c>
      <c r="D22" s="61">
        <f>SUM(D4:D21)</f>
        <v>4500000</v>
      </c>
      <c r="E22" s="29">
        <f>SUM(E4:E21)</f>
        <v>3084000</v>
      </c>
      <c r="F22" s="62">
        <f>SUM(F4:F21)</f>
        <v>0</v>
      </c>
      <c r="G22" s="30"/>
      <c r="H22" s="29">
        <f>SUM(H4:H21)</f>
        <v>1276000.3137254901</v>
      </c>
      <c r="I22" s="29">
        <f>SUM(I4:I21)</f>
        <v>2155000.4884135476</v>
      </c>
      <c r="J22" s="29">
        <f>SUM(J4:J21)</f>
        <v>2780000.6916221036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9" sqref="I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75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شهریور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شهریور 1404'!J5</f>
        <v>381999.75579322642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شهریور 1404'!J6</f>
        <v>450999.75579322642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شهریور 1404'!J7</f>
        <v>49000.133689839626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شهریور 1404'!J8</f>
        <v>335999.51158645272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شهریور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شهریور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شهریور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شهریور 1404'!J12</f>
        <v>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شهریور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شهریور 1404'!J14</f>
        <v>0.37789661320857704</v>
      </c>
    </row>
    <row r="14" spans="1:4" ht="30" customHeight="1" thickBot="1" x14ac:dyDescent="0.35">
      <c r="A14" s="17">
        <v>12</v>
      </c>
      <c r="B14" s="16" t="s">
        <v>46</v>
      </c>
      <c r="C14" s="11">
        <f>'شارژ شهریور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شهریور 1404'!J16</f>
        <v>1172000.1336898396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شهریور 1404'!J17</f>
        <v>0.37789661320857704</v>
      </c>
    </row>
    <row r="17" spans="1:3" ht="30" customHeight="1" thickBot="1" x14ac:dyDescent="0.35">
      <c r="A17" s="17">
        <v>15</v>
      </c>
      <c r="B17" s="16" t="s">
        <v>49</v>
      </c>
      <c r="C17" s="11">
        <f>'شارژ شهریور 1404'!J18</f>
        <v>0.37789661319220613</v>
      </c>
    </row>
    <row r="18" spans="1:3" ht="30" customHeight="1" thickBot="1" x14ac:dyDescent="0.35">
      <c r="A18" s="17">
        <v>16</v>
      </c>
      <c r="B18" s="16" t="s">
        <v>50</v>
      </c>
      <c r="C18" s="11">
        <f>'شارژ شهریور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شهریور 1404'!J20</f>
        <v>299999.75579322642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شهریور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E17" sqref="E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76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شهریور 1404'!K2</f>
        <v>سهم هر نفر</v>
      </c>
      <c r="L2" s="47" t="str">
        <f>'شارژ شهریور 1404'!L2</f>
        <v>جمع نفرات</v>
      </c>
      <c r="M2" s="45" t="str">
        <f>'شارژ شهریور 1404'!M2</f>
        <v>مبلغ قبض آب</v>
      </c>
    </row>
    <row r="3" spans="1:14" ht="54.75" customHeight="1" thickBot="1" x14ac:dyDescent="0.35">
      <c r="A3" s="37" t="str">
        <f>'شارژ شهریور 1404'!A3</f>
        <v>واحد</v>
      </c>
      <c r="B3" s="37" t="str">
        <f>'شارژ شهریور 1404'!B3</f>
        <v>نام خانوادگی</v>
      </c>
      <c r="C3" s="43" t="str">
        <f>'شارژ شهریور 1404'!C3</f>
        <v>تعداد نفرات</v>
      </c>
      <c r="D3" s="38" t="str">
        <f>'شارژ شهریور 1404'!D3</f>
        <v>مبلغ شارژ  (تومان)</v>
      </c>
      <c r="E3" s="38" t="str">
        <f>'شارژ شهریور 1404'!E3</f>
        <v>مبلغ دریافت شده(تومان)</v>
      </c>
      <c r="F3" s="38" t="str">
        <f>'شارژ شهریور 1404'!F3</f>
        <v>قبض آب مشترک بر اساس نفرات</v>
      </c>
      <c r="G3" s="38" t="str">
        <f>'شارژ شهریور 1404'!G3</f>
        <v>بدهکار از دوره قبل</v>
      </c>
      <c r="H3" s="38" t="str">
        <f>'شارژ شهریور 1404'!H3</f>
        <v>بستانکار از دوره قبل</v>
      </c>
      <c r="I3" s="38" t="str">
        <f>'شارژ شهریور 1404'!I3</f>
        <v>جمع کل بدهی/بستانکاری  قابل پرداخت</v>
      </c>
      <c r="J3" s="39" t="str">
        <f>'شارژ شهریور 1404'!J3</f>
        <v>مبلغ قابل پرداخت (تومان)</v>
      </c>
      <c r="K3" s="40">
        <f>M3/L3</f>
        <v>20000</v>
      </c>
      <c r="L3" s="48">
        <f>C22</f>
        <v>32</v>
      </c>
      <c r="M3" s="46">
        <v>640000</v>
      </c>
      <c r="N3" s="7"/>
    </row>
    <row r="4" spans="1:14" ht="27" customHeight="1" thickBot="1" x14ac:dyDescent="0.35">
      <c r="A4" s="54">
        <f>'شارژ شهریور 1404'!A4</f>
        <v>1</v>
      </c>
      <c r="B4" s="49" t="str">
        <f>'شارژ شهریور 1404'!B4</f>
        <v>آقای محمدی</v>
      </c>
      <c r="C4" s="31">
        <f>'شارژ شهریور 1404'!C4</f>
        <v>2</v>
      </c>
      <c r="D4" s="32">
        <f>'شارژ شهریور 1404'!D4</f>
        <v>0</v>
      </c>
      <c r="E4" s="32"/>
      <c r="F4" s="32">
        <v>60000</v>
      </c>
      <c r="G4" s="33">
        <f>IF('شارژ شهریور 1404'!I4&gt;0,'شارژ شهریور 1404'!I4,0)</f>
        <v>0</v>
      </c>
      <c r="H4" s="31">
        <f>IF('شارژ شهریور 1404'!I4&lt;0,-'شارژ شهریور 1404'!I4,0)</f>
        <v>174000.24420677361</v>
      </c>
      <c r="I4" s="32">
        <f>D4-E4+F4+G4-H4</f>
        <v>-114000.24420677361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شهریور 1404'!A5</f>
        <v>2</v>
      </c>
      <c r="B5" s="49" t="str">
        <f>'شارژ شهریور 1404'!B5</f>
        <v>آقای منتصری</v>
      </c>
      <c r="C5" s="31">
        <f>'شارژ شهریور 1404'!C5</f>
        <v>3</v>
      </c>
      <c r="D5" s="32">
        <f>'شارژ شهریور 1404'!D5</f>
        <v>300000</v>
      </c>
      <c r="E5" s="32"/>
      <c r="F5" s="32">
        <f t="shared" ref="F5:F21" si="0">$K$3*C5</f>
        <v>60000</v>
      </c>
      <c r="G5" s="33">
        <f>IF('شارژ شهریور 1404'!I5&gt;0,'شارژ شهریور 1404'!I5,0)</f>
        <v>381999.75579322642</v>
      </c>
      <c r="H5" s="31">
        <f>IF('شارژ شهریور 1404'!I5&lt;0,-'شارژ شهریور 1404'!I5,0)</f>
        <v>0</v>
      </c>
      <c r="I5" s="32">
        <f t="shared" ref="I5:I21" si="1">D5-E5+F5+G5-H5</f>
        <v>741999.75579322642</v>
      </c>
      <c r="J5" s="41">
        <f t="shared" ref="J5:J21" si="2">IF(I5&gt;0,I5,0)</f>
        <v>741999.75579322642</v>
      </c>
      <c r="K5" s="14"/>
      <c r="L5" s="23"/>
      <c r="M5" s="23"/>
    </row>
    <row r="6" spans="1:14" ht="27" customHeight="1" thickBot="1" x14ac:dyDescent="0.35">
      <c r="A6" s="54">
        <f>'شارژ شهریور 1404'!A6</f>
        <v>3</v>
      </c>
      <c r="B6" s="49" t="str">
        <f>'شارژ شهریور 1404'!B6</f>
        <v>آقای كامروافر</v>
      </c>
      <c r="C6" s="31">
        <f>'شارژ شهریور 1404'!C6</f>
        <v>2</v>
      </c>
      <c r="D6" s="32">
        <f>'شارژ شهریور 1404'!D6</f>
        <v>300000</v>
      </c>
      <c r="E6" s="32">
        <v>1000000</v>
      </c>
      <c r="F6" s="32">
        <f t="shared" si="0"/>
        <v>40000</v>
      </c>
      <c r="G6" s="33">
        <f>IF('شارژ شهریور 1404'!I6&gt;0,'شارژ شهریور 1404'!I6,0)</f>
        <v>450999.75579322642</v>
      </c>
      <c r="H6" s="31">
        <f>IF('شارژ شهریور 1404'!I6&lt;0,-'شارژ شهریور 1404'!I6,0)</f>
        <v>0</v>
      </c>
      <c r="I6" s="32">
        <f t="shared" si="1"/>
        <v>-209000.24420677358</v>
      </c>
      <c r="J6" s="41">
        <f t="shared" si="2"/>
        <v>0</v>
      </c>
      <c r="K6" s="14"/>
      <c r="L6" s="23"/>
      <c r="M6" s="23"/>
    </row>
    <row r="7" spans="1:14" ht="27" customHeight="1" thickBot="1" x14ac:dyDescent="0.35">
      <c r="A7" s="54">
        <f>'شارژ شهریور 1404'!A7</f>
        <v>4</v>
      </c>
      <c r="B7" s="49" t="str">
        <f>'شارژ شهریور 1404'!B7</f>
        <v>آقای ولی زاده</v>
      </c>
      <c r="C7" s="31">
        <f>'شارژ شهریور 1404'!C7</f>
        <v>3</v>
      </c>
      <c r="D7" s="32">
        <f>'شارژ شهریور 1404'!D7</f>
        <v>300000</v>
      </c>
      <c r="E7" s="32"/>
      <c r="F7" s="32">
        <f t="shared" si="0"/>
        <v>60000</v>
      </c>
      <c r="G7" s="33">
        <f>IF('شارژ شهریور 1404'!I7&gt;0,'شارژ شهریور 1404'!I7,0)</f>
        <v>49000.133689839626</v>
      </c>
      <c r="H7" s="31">
        <f>IF('شارژ شهریور 1404'!I7&lt;0,-'شارژ شهریور 1404'!I7,0)</f>
        <v>0</v>
      </c>
      <c r="I7" s="32">
        <f t="shared" si="1"/>
        <v>409000.13368983963</v>
      </c>
      <c r="J7" s="41">
        <f t="shared" si="2"/>
        <v>409000.13368983963</v>
      </c>
      <c r="K7" s="14"/>
      <c r="L7" s="23"/>
      <c r="M7" s="23"/>
    </row>
    <row r="8" spans="1:14" ht="27" customHeight="1" thickBot="1" x14ac:dyDescent="0.35">
      <c r="A8" s="54">
        <f>'شارژ شهریور 1404'!A8</f>
        <v>5</v>
      </c>
      <c r="B8" s="49" t="str">
        <f>'شارژ شهریور 1404'!B8</f>
        <v>آقای صبری</v>
      </c>
      <c r="C8" s="31">
        <f>'شارژ شهریور 1404'!C8</f>
        <v>4</v>
      </c>
      <c r="D8" s="32">
        <f>'شارژ شهریور 1404'!D8</f>
        <v>300000</v>
      </c>
      <c r="E8" s="32">
        <v>716000</v>
      </c>
      <c r="F8" s="32">
        <f t="shared" si="0"/>
        <v>80000</v>
      </c>
      <c r="G8" s="33">
        <f>IF('شارژ شهریور 1404'!I8&gt;0,'شارژ شهریور 1404'!I8,0)</f>
        <v>335999.51158645272</v>
      </c>
      <c r="H8" s="31">
        <f>IF('شارژ شهریور 1404'!I8&lt;0,-'شارژ شهریور 1404'!I8,0)</f>
        <v>0</v>
      </c>
      <c r="I8" s="32">
        <f t="shared" si="1"/>
        <v>-0.48841354728210717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4">
        <f>'شارژ شهریور 1404'!A9</f>
        <v>6</v>
      </c>
      <c r="B9" s="49" t="str">
        <f>'شارژ شهریور 1404'!B9</f>
        <v>آقای علی محمدی</v>
      </c>
      <c r="C9" s="31">
        <f>'شارژ شهریور 1404'!C9</f>
        <v>3</v>
      </c>
      <c r="D9" s="32">
        <f>'شارژ شهریور 1404'!D9</f>
        <v>300000</v>
      </c>
      <c r="E9" s="32">
        <v>360000</v>
      </c>
      <c r="F9" s="32">
        <f t="shared" si="0"/>
        <v>60000</v>
      </c>
      <c r="G9" s="33">
        <f>IF('شارژ شهریور 1404'!I9&gt;0,'شارژ شهریور 1404'!I9,0)</f>
        <v>0.13368983956752345</v>
      </c>
      <c r="H9" s="31">
        <f>IF('شارژ شهریور 1404'!I9&lt;0,-'شارژ شهریور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شهریور 1404'!A10</f>
        <v>7</v>
      </c>
      <c r="B10" s="49" t="str">
        <f>'شارژ شهریور 1404'!B10</f>
        <v>آقای حیدری</v>
      </c>
      <c r="C10" s="31">
        <f>'شارژ شهریور 1404'!C10</f>
        <v>2</v>
      </c>
      <c r="D10" s="32">
        <f>'شارژ شهریور 1404'!D10</f>
        <v>300000</v>
      </c>
      <c r="E10" s="32">
        <v>340000</v>
      </c>
      <c r="F10" s="32">
        <f t="shared" si="0"/>
        <v>40000</v>
      </c>
      <c r="G10" s="33">
        <f>IF('شارژ شهریور 1404'!I10&gt;0,'شارژ شهریور 1404'!I10,0)</f>
        <v>0</v>
      </c>
      <c r="H10" s="31">
        <f>IF('شارژ شهریور 1404'!I10&lt;0,-'شارژ شهریور 1404'!I10,0)</f>
        <v>0.24420677361194976</v>
      </c>
      <c r="I10" s="32">
        <f t="shared" si="1"/>
        <v>-0.24420677361194976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4">
        <f>'شارژ شهریور 1404'!A11</f>
        <v>8</v>
      </c>
      <c r="B11" s="49" t="str">
        <f>'شارژ شهریور 1404'!B11</f>
        <v>آقای ندیمی</v>
      </c>
      <c r="C11" s="31">
        <f>'شارژ شهریور 1404'!C11</f>
        <v>1</v>
      </c>
      <c r="D11" s="32">
        <f>'شارژ شهریور 1404'!D11</f>
        <v>300000</v>
      </c>
      <c r="E11" s="32">
        <v>320000</v>
      </c>
      <c r="F11" s="32">
        <f t="shared" si="0"/>
        <v>20000</v>
      </c>
      <c r="G11" s="33">
        <f>IF('شارژ شهریور 1404'!I11&gt;0,'شارژ شهریور 1404'!I11,0)</f>
        <v>0</v>
      </c>
      <c r="H11" s="31">
        <f>IF('شارژ شهریور 1404'!I11&lt;0,-'شارژ شهریور 1404'!I11,0)</f>
        <v>9.269162209238857E-2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شهریور 1404'!A12</f>
        <v>9</v>
      </c>
      <c r="B12" s="49" t="str">
        <f>'شارژ شهریور 1404'!B12</f>
        <v>آقای لگا</v>
      </c>
      <c r="C12" s="31">
        <f>'شارژ شهریور 1404'!C12</f>
        <v>0</v>
      </c>
      <c r="D12" s="32">
        <f>'شارژ شهریور 1404'!D12</f>
        <v>150000</v>
      </c>
      <c r="E12" s="32"/>
      <c r="F12" s="32">
        <f t="shared" si="0"/>
        <v>0</v>
      </c>
      <c r="G12" s="33">
        <f>IF('شارژ شهریور 1404'!I12&gt;0,'شارژ شهریور 1404'!I12,0)</f>
        <v>50000</v>
      </c>
      <c r="H12" s="31">
        <f>IF('شارژ شهریور 1404'!I12&lt;0,-'شارژ شهریور 1404'!I12,0)</f>
        <v>0</v>
      </c>
      <c r="I12" s="32">
        <f t="shared" si="1"/>
        <v>200000</v>
      </c>
      <c r="J12" s="41">
        <f t="shared" si="2"/>
        <v>200000</v>
      </c>
      <c r="K12" s="14"/>
      <c r="L12" s="23"/>
      <c r="M12" s="23"/>
    </row>
    <row r="13" spans="1:14" ht="27" customHeight="1" thickBot="1" x14ac:dyDescent="0.35">
      <c r="A13" s="54">
        <f>'شارژ شهریور 1404'!A13</f>
        <v>10</v>
      </c>
      <c r="B13" s="49" t="str">
        <f>'شارژ شهریور 1404'!B13</f>
        <v>خانم موسوی</v>
      </c>
      <c r="C13" s="31">
        <f>'شارژ شهریور 1404'!C13</f>
        <v>1</v>
      </c>
      <c r="D13" s="32">
        <f>'شارژ شهریور 1404'!D13</f>
        <v>300000</v>
      </c>
      <c r="E13" s="32"/>
      <c r="F13" s="32">
        <f t="shared" si="0"/>
        <v>20000</v>
      </c>
      <c r="G13" s="33">
        <f>IF('شارژ شهریور 1404'!I13&gt;0,'شارژ شهریور 1404'!I13,0)</f>
        <v>0</v>
      </c>
      <c r="H13" s="31">
        <f>IF('شارژ شهریور 1404'!I13&lt;0,-'شارژ شهریور 1404'!I13,0)</f>
        <v>450999.62210338679</v>
      </c>
      <c r="I13" s="32">
        <f t="shared" si="1"/>
        <v>-130999.62210338679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شهریور 1404'!A14</f>
        <v>11</v>
      </c>
      <c r="B14" s="49" t="str">
        <f>'شارژ شهریور 1404'!B14</f>
        <v>خانم داوودی</v>
      </c>
      <c r="C14" s="31">
        <f>'شارژ شهریور 1404'!C14</f>
        <v>1</v>
      </c>
      <c r="D14" s="32">
        <f>'شارژ شهریور 1404'!D14</f>
        <v>150000</v>
      </c>
      <c r="E14" s="32"/>
      <c r="F14" s="32">
        <f t="shared" si="0"/>
        <v>20000</v>
      </c>
      <c r="G14" s="33">
        <f>IF('شارژ شهریور 1404'!I14&gt;0,'شارژ شهریور 1404'!I14,0)</f>
        <v>0.37789661320857704</v>
      </c>
      <c r="H14" s="31">
        <f>IF('شارژ شهریور 1404'!I14&lt;0,-'شارژ شهریور 1404'!I14,0)</f>
        <v>0</v>
      </c>
      <c r="I14" s="32">
        <f t="shared" si="1"/>
        <v>170000.37789661321</v>
      </c>
      <c r="J14" s="41">
        <f t="shared" si="2"/>
        <v>170000.37789661321</v>
      </c>
      <c r="K14" s="14"/>
      <c r="L14" s="23"/>
      <c r="M14" s="23"/>
    </row>
    <row r="15" spans="1:14" ht="27" customHeight="1" thickBot="1" x14ac:dyDescent="0.35">
      <c r="A15" s="54">
        <f>'شارژ شهریور 1404'!A15</f>
        <v>12</v>
      </c>
      <c r="B15" s="49" t="str">
        <f>'شارژ شهریور 1404'!B15</f>
        <v>خانم فروغی</v>
      </c>
      <c r="C15" s="31">
        <f>'شارژ شهریور 1404'!C15</f>
        <v>1</v>
      </c>
      <c r="D15" s="32">
        <f>'شارژ شهریور 1404'!D15</f>
        <v>300000</v>
      </c>
      <c r="E15" s="32">
        <v>320000</v>
      </c>
      <c r="F15" s="32">
        <f t="shared" si="0"/>
        <v>20000</v>
      </c>
      <c r="G15" s="33">
        <f>IF('شارژ شهریور 1404'!I15&gt;0,'شارژ شهریور 1404'!I15,0)</f>
        <v>0.37789661319220613</v>
      </c>
      <c r="H15" s="31">
        <f>IF('شارژ شهریور 1404'!I15&lt;0,-'شارژ شهریور 1404'!I15,0)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شهریور 1404'!A16</f>
        <v>13</v>
      </c>
      <c r="B16" s="49" t="str">
        <f>'شارژ شهریور 1404'!B16</f>
        <v>آقای صمیمی</v>
      </c>
      <c r="C16" s="31">
        <f>'شارژ شهریور 1404'!C16</f>
        <v>3</v>
      </c>
      <c r="D16" s="32">
        <f>'شارژ شهریور 1404'!D16</f>
        <v>300000</v>
      </c>
      <c r="E16" s="32"/>
      <c r="F16" s="32">
        <f t="shared" si="0"/>
        <v>60000</v>
      </c>
      <c r="G16" s="33">
        <f>IF('شارژ شهریور 1404'!I16&gt;0,'شارژ شهریور 1404'!I16,0)</f>
        <v>1172000.1336898396</v>
      </c>
      <c r="H16" s="31">
        <f>IF('شارژ شهریور 1404'!I16&lt;0,-'شارژ شهریور 1404'!I16,0)</f>
        <v>0</v>
      </c>
      <c r="I16" s="32">
        <f t="shared" si="1"/>
        <v>1532000.1336898396</v>
      </c>
      <c r="J16" s="41">
        <f t="shared" si="2"/>
        <v>1532000.1336898396</v>
      </c>
      <c r="K16" s="14"/>
      <c r="L16" s="23"/>
      <c r="M16" s="23"/>
    </row>
    <row r="17" spans="1:13" ht="27" customHeight="1" thickBot="1" x14ac:dyDescent="0.35">
      <c r="A17" s="54">
        <f>'شارژ شهریور 1404'!A17</f>
        <v>14</v>
      </c>
      <c r="B17" s="49" t="str">
        <f>'شارژ شهریور 1404'!B17</f>
        <v>خانم رهگذر</v>
      </c>
      <c r="C17" s="31">
        <f>'شارژ شهریور 1404'!C17</f>
        <v>1</v>
      </c>
      <c r="D17" s="32">
        <f>'شارژ شهریور 1404'!D17</f>
        <v>300000</v>
      </c>
      <c r="E17" s="32"/>
      <c r="F17" s="32">
        <f t="shared" si="0"/>
        <v>20000</v>
      </c>
      <c r="G17" s="33">
        <f>IF('شارژ شهریور 1404'!I17&gt;0,'شارژ شهریور 1404'!I17,0)</f>
        <v>0.37789661320857704</v>
      </c>
      <c r="H17" s="31">
        <f>IF('شارژ شهریور 1404'!I17&lt;0,-'شارژ شهریور 1404'!I17,0)</f>
        <v>0</v>
      </c>
      <c r="I17" s="32">
        <f t="shared" si="1"/>
        <v>320000.37789661321</v>
      </c>
      <c r="J17" s="41">
        <f t="shared" si="2"/>
        <v>320000.37789661321</v>
      </c>
      <c r="K17" s="14"/>
      <c r="L17" s="23"/>
      <c r="M17" s="23"/>
    </row>
    <row r="18" spans="1:13" ht="27" customHeight="1" thickBot="1" x14ac:dyDescent="0.35">
      <c r="A18" s="54">
        <f>'شارژ شهریور 1404'!A18</f>
        <v>15</v>
      </c>
      <c r="B18" s="49" t="str">
        <f>'شارژ شهریور 1404'!B18</f>
        <v>خانم خورسند نژاد</v>
      </c>
      <c r="C18" s="31">
        <f>'شارژ شهریور 1404'!C18</f>
        <v>1</v>
      </c>
      <c r="D18" s="32">
        <f>'شارژ شهریور 1404'!D18</f>
        <v>300000</v>
      </c>
      <c r="E18" s="32">
        <v>300000</v>
      </c>
      <c r="F18" s="32">
        <v>0</v>
      </c>
      <c r="G18" s="33">
        <f>IF('شارژ شهریور 1404'!I18&gt;0,'شارژ شهریور 1404'!I18,0)</f>
        <v>0.37789661319220613</v>
      </c>
      <c r="H18" s="31">
        <f>IF('شارژ شهریور 1404'!I18&lt;0,-'شارژ شهریور 1404'!I18,0)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4">
        <f>'شارژ شهریور 1404'!A19</f>
        <v>16</v>
      </c>
      <c r="B19" s="49" t="str">
        <f>'شارژ شهریور 1404'!B19</f>
        <v>خانم قلی پور</v>
      </c>
      <c r="C19" s="31">
        <f>'شارژ شهریور 1404'!C19</f>
        <v>1</v>
      </c>
      <c r="D19" s="32">
        <f>'شارژ شهریور 1404'!D19</f>
        <v>300000</v>
      </c>
      <c r="E19" s="32">
        <v>320000</v>
      </c>
      <c r="F19" s="32">
        <f t="shared" si="0"/>
        <v>20000</v>
      </c>
      <c r="G19" s="33">
        <f>IF('شارژ شهریور 1404'!I19&gt;0,'شارژ شهریور 1404'!I19,0)</f>
        <v>0</v>
      </c>
      <c r="H19" s="31">
        <f>IF('شارژ شهریور 1404'!I19&lt;0,-'شارژ شهریور 1404'!I19,0)</f>
        <v>0</v>
      </c>
      <c r="I19" s="32">
        <f t="shared" si="1"/>
        <v>0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شهریور 1404'!A20</f>
        <v>17</v>
      </c>
      <c r="B20" s="49" t="str">
        <f>'شارژ شهریور 1404'!B20</f>
        <v>خانم نشاط</v>
      </c>
      <c r="C20" s="31">
        <v>1</v>
      </c>
      <c r="D20" s="32">
        <f>'شارژ شهریور 1404'!D20</f>
        <v>300000</v>
      </c>
      <c r="E20" s="32">
        <v>620000</v>
      </c>
      <c r="F20" s="32">
        <f t="shared" si="0"/>
        <v>20000</v>
      </c>
      <c r="G20" s="33">
        <f>IF('شارژ شهریور 1404'!I20&gt;0,'شارژ شهریور 1404'!I20,0)</f>
        <v>299999.75579322642</v>
      </c>
      <c r="H20" s="31">
        <f>IF('شارژ شهریور 1404'!I20&lt;0,-'شارژ شهریور 1404'!I20,0)</f>
        <v>0</v>
      </c>
      <c r="I20" s="32">
        <f t="shared" si="1"/>
        <v>-0.24420677358284593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4">
        <f>'شارژ شهریور 1404'!A21</f>
        <v>18</v>
      </c>
      <c r="B21" s="49" t="str">
        <f>'شارژ شهریور 1404'!B21</f>
        <v>آقای اکرامی</v>
      </c>
      <c r="C21" s="31">
        <f>'شارژ شهریور 1404'!C21</f>
        <v>2</v>
      </c>
      <c r="D21" s="32">
        <f>'شارژ شهریور 1404'!D21</f>
        <v>0</v>
      </c>
      <c r="E21" s="32">
        <v>80000</v>
      </c>
      <c r="F21" s="32">
        <f t="shared" si="0"/>
        <v>40000</v>
      </c>
      <c r="G21" s="33">
        <f>IF('شارژ شهریور 1404'!I21&gt;0,'شارژ شهریور 1404'!I21,0)</f>
        <v>40000</v>
      </c>
      <c r="H21" s="31">
        <f>IF('شارژ شهریور 1404'!I21&lt;0,-'شارژ شهریور 1404'!I21,0)</f>
        <v>0</v>
      </c>
      <c r="I21" s="32">
        <f t="shared" si="1"/>
        <v>0</v>
      </c>
      <c r="J21" s="41">
        <f t="shared" si="2"/>
        <v>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32</v>
      </c>
      <c r="D22" s="61">
        <f>SUM(D4:D21)</f>
        <v>4500000</v>
      </c>
      <c r="E22" s="29">
        <f>SUM(E4:E21)</f>
        <v>4376000</v>
      </c>
      <c r="F22" s="62">
        <f>SUM(F4:F21)</f>
        <v>640000</v>
      </c>
      <c r="G22" s="30"/>
      <c r="H22" s="29">
        <f>SUM(H4:H21)</f>
        <v>625000.20320855617</v>
      </c>
      <c r="I22" s="29">
        <f>SUM(I4:I21)</f>
        <v>2919000.4884135472</v>
      </c>
      <c r="J22" s="29">
        <f>SUM(J4:J21)</f>
        <v>3373001.6684491984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28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آبان 1402'!K2</f>
        <v>سهم هر نفر</v>
      </c>
      <c r="L2" s="47" t="str">
        <f>'شارژ آبان 1402'!L2</f>
        <v>جمع نفرات</v>
      </c>
      <c r="M2" s="45" t="str">
        <f>'شارژ آبان 1402'!M2</f>
        <v>مبلغ قبض آب</v>
      </c>
    </row>
    <row r="3" spans="1:14" ht="54.75" customHeight="1" thickBot="1" x14ac:dyDescent="0.35">
      <c r="A3" s="37" t="str">
        <f>'شارژ آبان 1402'!A3</f>
        <v>واحد</v>
      </c>
      <c r="B3" s="37" t="str">
        <f>'شارژ آبان 1402'!B3</f>
        <v>نام خانوادگی</v>
      </c>
      <c r="C3" s="43" t="str">
        <f>'شارژ آبان 1402'!C3</f>
        <v>تعداد نفرات</v>
      </c>
      <c r="D3" s="38" t="str">
        <f>'شارژ آبان 1402'!D3</f>
        <v>مبلغ شارژ  (تومان)</v>
      </c>
      <c r="E3" s="38" t="str">
        <f>'شارژ آبان 1402'!E3</f>
        <v>مبلغ دریافت شده(تومان)</v>
      </c>
      <c r="F3" s="38" t="str">
        <f>'شارژ آبان 1402'!F3</f>
        <v>قبض آب مشترک بر اساس نفرات</v>
      </c>
      <c r="G3" s="38" t="str">
        <f>'شارژ آبان 1402'!G3</f>
        <v>بدهکار از دوره قبل</v>
      </c>
      <c r="H3" s="38" t="str">
        <f>'شارژ آبان 1402'!H3</f>
        <v>بستانکار از دوره قبل</v>
      </c>
      <c r="I3" s="38" t="str">
        <f>'شارژ آبان 1402'!I3</f>
        <v>جمع کل بدهی/بستانکاری  قابل پرداخت</v>
      </c>
      <c r="J3" s="39" t="str">
        <f>'شارژ آبان 1402'!J3</f>
        <v>مبلغ قابل پرداخت (تومان)</v>
      </c>
      <c r="K3" s="40">
        <f>M3/L3</f>
        <v>9779.4117647058829</v>
      </c>
      <c r="L3" s="48">
        <f>C22</f>
        <v>34</v>
      </c>
      <c r="M3" s="46">
        <v>332500</v>
      </c>
      <c r="N3" s="7"/>
    </row>
    <row r="4" spans="1:14" ht="27" customHeight="1" thickBot="1" x14ac:dyDescent="0.35">
      <c r="A4" s="54">
        <f>'شارژ آبان 1402'!A4</f>
        <v>1</v>
      </c>
      <c r="B4" s="49" t="str">
        <f>'شارژ آبان 1402'!B4</f>
        <v>آقای محمدی</v>
      </c>
      <c r="C4" s="31">
        <f>'شارژ آبان 1402'!C4</f>
        <v>2</v>
      </c>
      <c r="D4" s="32">
        <f>'شارژ آبان 1402'!D4</f>
        <v>0</v>
      </c>
      <c r="E4" s="32">
        <v>50000</v>
      </c>
      <c r="F4" s="32">
        <f t="shared" ref="F4:F21" si="0">$K$3*C4</f>
        <v>19558.823529411766</v>
      </c>
      <c r="G4" s="33">
        <f>IF('شارژ آبان 1402'!I4&gt;0,'شارژ آبان 1402'!I4,0)</f>
        <v>19288.235294117647</v>
      </c>
      <c r="H4" s="31">
        <f>IF('شارژ آبان 1402'!I4&lt;0,-'شارژ آبان 1402'!I4,0)</f>
        <v>0</v>
      </c>
      <c r="I4" s="32">
        <f>D4-E4+F4+G4-H4</f>
        <v>-11152.941176470587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5">
        <f>'شارژ آبان 1402'!A5</f>
        <v>2</v>
      </c>
      <c r="B5" s="49" t="str">
        <f>'شارژ آبان 1402'!B5</f>
        <v>آقای منتصری</v>
      </c>
      <c r="C5" s="31">
        <f>'شارژ آبان 1402'!C5</f>
        <v>2</v>
      </c>
      <c r="D5" s="32">
        <f>'شارژ آبان 1402'!D5</f>
        <v>200000</v>
      </c>
      <c r="E5" s="32">
        <v>219559</v>
      </c>
      <c r="F5" s="32">
        <f t="shared" si="0"/>
        <v>19558.823529411766</v>
      </c>
      <c r="G5" s="33">
        <f>IF('شارژ آبان 1402'!I5&gt;0,'شارژ آبان 1402'!I5,0)</f>
        <v>0.2352941176504828</v>
      </c>
      <c r="H5" s="31">
        <f>IF('شارژ آبان 1402'!I5&lt;0,-'شارژ آبان 1402'!I5,0)</f>
        <v>0</v>
      </c>
      <c r="I5" s="32">
        <f t="shared" ref="I5:I21" si="1">D5-E5+F5+G5-H5</f>
        <v>5.882352941625868E-2</v>
      </c>
      <c r="J5" s="41">
        <f t="shared" ref="J5:J21" si="2">IF(I5&gt;0,I5,0)</f>
        <v>5.882352941625868E-2</v>
      </c>
      <c r="K5" s="14"/>
      <c r="L5" s="23"/>
      <c r="M5" s="23"/>
    </row>
    <row r="6" spans="1:14" ht="27" customHeight="1" thickBot="1" x14ac:dyDescent="0.35">
      <c r="A6" s="54">
        <f>'شارژ آبان 1402'!A6</f>
        <v>3</v>
      </c>
      <c r="B6" s="49" t="str">
        <f>'شارژ آبان 1402'!B6</f>
        <v>آقای كامروافر</v>
      </c>
      <c r="C6" s="31">
        <f>'شارژ آبان 1402'!C6</f>
        <v>2</v>
      </c>
      <c r="D6" s="32">
        <f>'شارژ آبان 1402'!D6</f>
        <v>200000</v>
      </c>
      <c r="E6" s="32"/>
      <c r="F6" s="32">
        <f t="shared" si="0"/>
        <v>19558.823529411766</v>
      </c>
      <c r="G6" s="33">
        <f>IF('شارژ آبان 1402'!I6&gt;0,'شارژ آبان 1402'!I6,0)</f>
        <v>219288.23529411765</v>
      </c>
      <c r="H6" s="31">
        <f>IF('شارژ آبان 1402'!I6&lt;0,-'شارژ آبان 1402'!I6,0)</f>
        <v>0</v>
      </c>
      <c r="I6" s="32">
        <f t="shared" si="1"/>
        <v>438847.0588235294</v>
      </c>
      <c r="J6" s="41">
        <f t="shared" si="2"/>
        <v>438847.0588235294</v>
      </c>
      <c r="K6" s="14"/>
      <c r="L6" s="23"/>
      <c r="M6" s="23"/>
    </row>
    <row r="7" spans="1:14" ht="27" customHeight="1" thickBot="1" x14ac:dyDescent="0.35">
      <c r="A7" s="55">
        <f>'شارژ آبان 1402'!A7</f>
        <v>4</v>
      </c>
      <c r="B7" s="49" t="str">
        <f>'شارژ آبان 1402'!B7</f>
        <v>آقای ولی زاده</v>
      </c>
      <c r="C7" s="31">
        <f>'شارژ آبان 1402'!C7</f>
        <v>3</v>
      </c>
      <c r="D7" s="32">
        <f>'شارژ آبان 1402'!D7</f>
        <v>200000</v>
      </c>
      <c r="E7" s="32"/>
      <c r="F7" s="32">
        <f t="shared" si="0"/>
        <v>29338.23529411765</v>
      </c>
      <c r="G7" s="33">
        <f>IF('شارژ آبان 1402'!I7&gt;0,'شارژ آبان 1402'!I7,0)</f>
        <v>0</v>
      </c>
      <c r="H7" s="31">
        <f>IF('شارژ آبان 1402'!I7&lt;0,-'شارژ آبان 1402'!I7,0)</f>
        <v>521067.6470588235</v>
      </c>
      <c r="I7" s="32">
        <f t="shared" si="1"/>
        <v>-291729.41176470584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آبان 1402'!A8</f>
        <v>5</v>
      </c>
      <c r="B8" s="49" t="str">
        <f>'شارژ آبان 1402'!B8</f>
        <v>آقای صبری</v>
      </c>
      <c r="C8" s="31">
        <f>'شارژ آبان 1402'!C8</f>
        <v>4</v>
      </c>
      <c r="D8" s="32">
        <f>'شارژ آبان 1402'!D8</f>
        <v>200000</v>
      </c>
      <c r="E8" s="32"/>
      <c r="F8" s="32">
        <f t="shared" si="0"/>
        <v>39117.647058823532</v>
      </c>
      <c r="G8" s="33">
        <f>IF('شارژ آبان 1402'!I8&gt;0,'شارژ آبان 1402'!I8,0)</f>
        <v>38576.470588235301</v>
      </c>
      <c r="H8" s="31">
        <f>IF('شارژ آبان 1402'!I8&lt;0,-'شارژ آبان 1402'!I8,0)</f>
        <v>0</v>
      </c>
      <c r="I8" s="32">
        <f t="shared" si="1"/>
        <v>277694.1176470588</v>
      </c>
      <c r="J8" s="41">
        <f t="shared" si="2"/>
        <v>277694.1176470588</v>
      </c>
      <c r="K8" s="14"/>
      <c r="L8" s="23"/>
      <c r="M8" s="23"/>
    </row>
    <row r="9" spans="1:14" ht="27" customHeight="1" thickBot="1" x14ac:dyDescent="0.35">
      <c r="A9" s="55">
        <f>'شارژ آبان 1402'!A9</f>
        <v>6</v>
      </c>
      <c r="B9" s="49" t="str">
        <f>'شارژ آبان 1402'!B9</f>
        <v>آقای علی محمدی</v>
      </c>
      <c r="C9" s="31">
        <f>'شارژ آبان 1402'!C9</f>
        <v>3</v>
      </c>
      <c r="D9" s="32">
        <f>'شارژ آبان 1402'!D9</f>
        <v>200000</v>
      </c>
      <c r="E9" s="32">
        <v>229339</v>
      </c>
      <c r="F9" s="32">
        <f t="shared" si="0"/>
        <v>29338.23529411765</v>
      </c>
      <c r="G9" s="33">
        <f>IF('شارژ آبان 1402'!I9&gt;0,'شارژ آبان 1402'!I9,0)</f>
        <v>0.35294117646844825</v>
      </c>
      <c r="H9" s="31">
        <f>IF('شارژ آبان 1402'!I9&lt;0,-'شارژ آبان 1402'!I9,0)</f>
        <v>0</v>
      </c>
      <c r="I9" s="32">
        <f t="shared" si="1"/>
        <v>-0.41176470588106895</v>
      </c>
      <c r="J9" s="41">
        <f t="shared" si="2"/>
        <v>0</v>
      </c>
      <c r="K9" s="14"/>
      <c r="L9" s="23"/>
      <c r="M9" s="23"/>
    </row>
    <row r="10" spans="1:14" ht="27" customHeight="1" thickBot="1" x14ac:dyDescent="0.35">
      <c r="A10" s="54">
        <f>'شارژ آبان 1402'!A10</f>
        <v>7</v>
      </c>
      <c r="B10" s="49" t="str">
        <f>'شارژ آبان 1402'!B10</f>
        <v>آقای حیدری</v>
      </c>
      <c r="C10" s="31">
        <v>2</v>
      </c>
      <c r="D10" s="32">
        <f>'شارژ آبان 1402'!D10</f>
        <v>200000</v>
      </c>
      <c r="E10" s="32">
        <v>219559</v>
      </c>
      <c r="F10" s="32">
        <f t="shared" si="0"/>
        <v>19558.823529411766</v>
      </c>
      <c r="G10" s="33">
        <f>IF('شارژ آبان 1402'!I10&gt;0,'شارژ آبان 1402'!I10,0)</f>
        <v>0.23529411764684482</v>
      </c>
      <c r="H10" s="31">
        <f>IF('شارژ آبان 1402'!I10&lt;0,-'شارژ آبان 1402'!I10,0)</f>
        <v>0</v>
      </c>
      <c r="I10" s="32">
        <f t="shared" si="1"/>
        <v>5.8823529412620701E-2</v>
      </c>
      <c r="J10" s="41">
        <f t="shared" si="2"/>
        <v>5.8823529412620701E-2</v>
      </c>
      <c r="K10" s="14"/>
      <c r="L10" s="23"/>
      <c r="M10" s="23"/>
    </row>
    <row r="11" spans="1:14" ht="27" customHeight="1" thickBot="1" x14ac:dyDescent="0.35">
      <c r="A11" s="55">
        <f>'شارژ آبان 1402'!A11</f>
        <v>8</v>
      </c>
      <c r="B11" s="49" t="str">
        <f>'شارژ آبان 1402'!B11</f>
        <v>آقای ندیمی</v>
      </c>
      <c r="C11" s="31">
        <f>'شارژ آبان 1402'!C11</f>
        <v>2</v>
      </c>
      <c r="D11" s="32">
        <f>'شارژ آبان 1402'!D11</f>
        <v>200000</v>
      </c>
      <c r="E11" s="32"/>
      <c r="F11" s="32">
        <f t="shared" si="0"/>
        <v>19558.823529411766</v>
      </c>
      <c r="G11" s="33">
        <f>IF('شارژ آبان 1402'!I11&gt;0,'شارژ آبان 1402'!I11,0)</f>
        <v>19288.235294117647</v>
      </c>
      <c r="H11" s="31">
        <f>IF('شارژ آبان 1402'!I11&lt;0,-'شارژ آبان 1402'!I11,0)</f>
        <v>0</v>
      </c>
      <c r="I11" s="32">
        <f t="shared" si="1"/>
        <v>238847.05882352943</v>
      </c>
      <c r="J11" s="41">
        <f t="shared" si="2"/>
        <v>238847.05882352943</v>
      </c>
      <c r="K11" s="14"/>
      <c r="L11" s="23"/>
      <c r="M11" s="23"/>
    </row>
    <row r="12" spans="1:14" ht="27" customHeight="1" thickBot="1" x14ac:dyDescent="0.35">
      <c r="A12" s="54">
        <f>'شارژ آبان 1402'!A12</f>
        <v>9</v>
      </c>
      <c r="B12" s="49" t="str">
        <f>'شارژ آبان 1402'!B12</f>
        <v>آقای لگا</v>
      </c>
      <c r="C12" s="31">
        <f>'شارژ آبان 1402'!C12</f>
        <v>0</v>
      </c>
      <c r="D12" s="32">
        <f>'شارژ آبان 1402'!D12</f>
        <v>100000</v>
      </c>
      <c r="E12" s="32"/>
      <c r="F12" s="32">
        <f t="shared" si="0"/>
        <v>0</v>
      </c>
      <c r="G12" s="33">
        <f>IF('شارژ آبان 1402'!I12&gt;0,'شارژ آبان 1402'!I12,0)</f>
        <v>200000</v>
      </c>
      <c r="H12" s="31">
        <f>IF('شارژ آبان 1402'!I12&lt;0,-'شارژ آبان 1402'!I12,0)</f>
        <v>0</v>
      </c>
      <c r="I12" s="32">
        <f t="shared" si="1"/>
        <v>300000</v>
      </c>
      <c r="J12" s="41">
        <f t="shared" si="2"/>
        <v>300000</v>
      </c>
      <c r="K12" s="14"/>
      <c r="L12" s="23"/>
      <c r="M12" s="23"/>
    </row>
    <row r="13" spans="1:14" ht="27" customHeight="1" thickBot="1" x14ac:dyDescent="0.35">
      <c r="A13" s="55">
        <f>'شارژ آبان 1402'!A13</f>
        <v>10</v>
      </c>
      <c r="B13" s="49" t="str">
        <f>'شارژ آبان 1402'!B13</f>
        <v>خانم موسوی</v>
      </c>
      <c r="C13" s="31">
        <f>'شارژ آبان 1402'!C13</f>
        <v>1</v>
      </c>
      <c r="D13" s="32">
        <f>'شارژ آبان 1402'!D13</f>
        <v>200000</v>
      </c>
      <c r="E13" s="32">
        <v>500000</v>
      </c>
      <c r="F13" s="32">
        <f t="shared" si="0"/>
        <v>9779.4117647058829</v>
      </c>
      <c r="G13" s="33">
        <f>IF('شارژ آبان 1402'!I13&gt;0,'شارژ آبان 1402'!I13,0)</f>
        <v>0.11764705882342241</v>
      </c>
      <c r="H13" s="31">
        <f>IF('شارژ آبان 1402'!I13&lt;0,-'شارژ آبان 1402'!I13,0)</f>
        <v>0</v>
      </c>
      <c r="I13" s="32">
        <f t="shared" si="1"/>
        <v>-290220.4705882353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آبان 1402'!A14</f>
        <v>11</v>
      </c>
      <c r="B14" s="49" t="str">
        <f>'شارژ آبان 1402'!B14</f>
        <v>خانم داوودی</v>
      </c>
      <c r="C14" s="31">
        <f>'شارژ آبان 1402'!C14</f>
        <v>1</v>
      </c>
      <c r="D14" s="32">
        <f>'شارژ آبان 1402'!D14</f>
        <v>100000</v>
      </c>
      <c r="E14" s="32"/>
      <c r="F14" s="32">
        <f t="shared" si="0"/>
        <v>9779.4117647058829</v>
      </c>
      <c r="G14" s="33">
        <f>IF('شارژ آبان 1402'!I14&gt;0,'شارژ آبان 1402'!I14,0)</f>
        <v>109644.11764705883</v>
      </c>
      <c r="H14" s="31">
        <f>IF('شارژ آبان 1402'!I14&lt;0,-'شارژ آبان 1402'!I14,0)</f>
        <v>0</v>
      </c>
      <c r="I14" s="32">
        <f t="shared" si="1"/>
        <v>219423.5294117647</v>
      </c>
      <c r="J14" s="41">
        <f t="shared" si="2"/>
        <v>219423.5294117647</v>
      </c>
      <c r="K14" s="14"/>
      <c r="L14" s="23"/>
      <c r="M14" s="23"/>
    </row>
    <row r="15" spans="1:14" ht="27" customHeight="1" thickBot="1" x14ac:dyDescent="0.35">
      <c r="A15" s="55">
        <f>'شارژ آبان 1402'!A15</f>
        <v>12</v>
      </c>
      <c r="B15" s="49" t="str">
        <f>'شارژ آبان 1402'!B15</f>
        <v>خانم فروغی</v>
      </c>
      <c r="C15" s="31">
        <f>'شارژ آبان 1402'!C15</f>
        <v>1</v>
      </c>
      <c r="D15" s="32">
        <f>'شارژ آبان 1402'!D15</f>
        <v>200000</v>
      </c>
      <c r="E15" s="32">
        <v>210000</v>
      </c>
      <c r="F15" s="32">
        <f t="shared" si="0"/>
        <v>9779.4117647058829</v>
      </c>
      <c r="G15" s="33">
        <f>IF('شارژ آبان 1402'!I15&gt;0,'شارژ آبان 1402'!I15,0)</f>
        <v>0</v>
      </c>
      <c r="H15" s="31">
        <f>IF('شارژ آبان 1402'!I15&lt;0,-'شارژ آبان 1402'!I15,0)</f>
        <v>355.88235294117658</v>
      </c>
      <c r="I15" s="32">
        <f t="shared" si="1"/>
        <v>-576.47058823529369</v>
      </c>
      <c r="J15" s="41">
        <f t="shared" si="2"/>
        <v>0</v>
      </c>
      <c r="K15" s="14"/>
      <c r="L15" s="23"/>
      <c r="M15" s="23"/>
    </row>
    <row r="16" spans="1:14" ht="27" customHeight="1" thickBot="1" x14ac:dyDescent="0.35">
      <c r="A16" s="54">
        <f>'شارژ آبان 1402'!A16</f>
        <v>13</v>
      </c>
      <c r="B16" s="49" t="str">
        <f>'شارژ آبان 1402'!B16</f>
        <v>آقای صمیمی</v>
      </c>
      <c r="C16" s="31">
        <f>'شارژ آبان 1402'!C16</f>
        <v>3</v>
      </c>
      <c r="D16" s="32">
        <f>'شارژ آبان 1402'!D16</f>
        <v>200000</v>
      </c>
      <c r="E16" s="32"/>
      <c r="F16" s="32">
        <f t="shared" si="0"/>
        <v>29338.23529411765</v>
      </c>
      <c r="G16" s="33">
        <f>IF('شارژ آبان 1402'!I16&gt;0,'شارژ آبان 1402'!I16,0)</f>
        <v>219932.35294117648</v>
      </c>
      <c r="H16" s="31">
        <f>IF('شارژ آبان 1402'!I16&lt;0,-'شارژ آبان 1402'!I16,0)</f>
        <v>0</v>
      </c>
      <c r="I16" s="32">
        <f t="shared" si="1"/>
        <v>449270.5882352941</v>
      </c>
      <c r="J16" s="41">
        <f t="shared" si="2"/>
        <v>449270.5882352941</v>
      </c>
      <c r="K16" s="14"/>
      <c r="L16" s="23"/>
      <c r="M16" s="23"/>
    </row>
    <row r="17" spans="1:13" ht="27" customHeight="1" thickBot="1" x14ac:dyDescent="0.35">
      <c r="A17" s="55">
        <f>'شارژ آبان 1402'!A17</f>
        <v>14</v>
      </c>
      <c r="B17" s="49" t="str">
        <f>'شارژ آبان 1402'!B17</f>
        <v>خانم رهگذر</v>
      </c>
      <c r="C17" s="31">
        <f>'شارژ آبان 1402'!C17</f>
        <v>1</v>
      </c>
      <c r="D17" s="32">
        <f>'شارژ آبان 1402'!D17</f>
        <v>200000</v>
      </c>
      <c r="E17" s="32">
        <v>419424</v>
      </c>
      <c r="F17" s="32">
        <f t="shared" si="0"/>
        <v>9779.4117647058829</v>
      </c>
      <c r="G17" s="33">
        <f>IF('شارژ آبان 1402'!I17&gt;0,'شارژ آبان 1402'!I17,0)</f>
        <v>209644.11764705883</v>
      </c>
      <c r="H17" s="31">
        <f>IF('شارژ آبان 1402'!I17&lt;0,-'شارژ آبان 1402'!I17,0)</f>
        <v>0</v>
      </c>
      <c r="I17" s="32">
        <f t="shared" si="1"/>
        <v>-0.47058823530096561</v>
      </c>
      <c r="J17" s="41">
        <f t="shared" si="2"/>
        <v>0</v>
      </c>
      <c r="K17" s="14"/>
      <c r="L17" s="23"/>
      <c r="M17" s="23"/>
    </row>
    <row r="18" spans="1:13" ht="27" customHeight="1" thickBot="1" x14ac:dyDescent="0.35">
      <c r="A18" s="54">
        <f>'شارژ آبان 1402'!A18</f>
        <v>15</v>
      </c>
      <c r="B18" s="49" t="str">
        <f>'شارژ آبان 1402'!B18</f>
        <v>خانم خورسند نژاد</v>
      </c>
      <c r="C18" s="31">
        <f>'شارژ آبان 1402'!C18</f>
        <v>1</v>
      </c>
      <c r="D18" s="32">
        <f>'شارژ آبان 1402'!D18</f>
        <v>200000</v>
      </c>
      <c r="E18" s="32">
        <v>209424</v>
      </c>
      <c r="F18" s="32">
        <f t="shared" si="0"/>
        <v>9779.4117647058829</v>
      </c>
      <c r="G18" s="33">
        <f>IF('شارژ آبان 1402'!I18&gt;0,'شارژ آبان 1402'!I18,0)</f>
        <v>0</v>
      </c>
      <c r="H18" s="31">
        <f>IF('شارژ آبان 1402'!I18&lt;0,-'شارژ آبان 1402'!I18,0)</f>
        <v>355.88235294117658</v>
      </c>
      <c r="I18" s="32">
        <f t="shared" si="1"/>
        <v>-0.47058823529368965</v>
      </c>
      <c r="J18" s="41">
        <f t="shared" si="2"/>
        <v>0</v>
      </c>
      <c r="K18" s="14"/>
      <c r="L18" s="23"/>
      <c r="M18" s="23"/>
    </row>
    <row r="19" spans="1:13" ht="27" customHeight="1" thickBot="1" x14ac:dyDescent="0.35">
      <c r="A19" s="55">
        <f>'شارژ آبان 1402'!A19</f>
        <v>16</v>
      </c>
      <c r="B19" s="49" t="str">
        <f>'شارژ آبان 1402'!B19</f>
        <v>خانم قلی پور</v>
      </c>
      <c r="C19" s="31">
        <f>'شارژ آبان 1402'!C19</f>
        <v>1</v>
      </c>
      <c r="D19" s="32">
        <f>'شارژ آبان 1402'!D19</f>
        <v>200000</v>
      </c>
      <c r="E19" s="32">
        <v>209780</v>
      </c>
      <c r="F19" s="32">
        <f t="shared" si="0"/>
        <v>9779.4117647058829</v>
      </c>
      <c r="G19" s="33">
        <f>IF('شارژ آبان 1402'!I19&gt;0,'شارژ آبان 1402'!I19,0)</f>
        <v>0.11764705882342241</v>
      </c>
      <c r="H19" s="31">
        <f>IF('شارژ آبان 1402'!I19&lt;0,-'شارژ آبان 1402'!I19,0)</f>
        <v>0</v>
      </c>
      <c r="I19" s="32">
        <f t="shared" si="1"/>
        <v>-0.47058823529368965</v>
      </c>
      <c r="J19" s="41">
        <f t="shared" si="2"/>
        <v>0</v>
      </c>
      <c r="K19" s="14"/>
      <c r="L19" s="23"/>
      <c r="M19" s="23"/>
    </row>
    <row r="20" spans="1:13" ht="27" customHeight="1" thickBot="1" x14ac:dyDescent="0.35">
      <c r="A20" s="54">
        <f>'شارژ آبان 1402'!A20</f>
        <v>17</v>
      </c>
      <c r="B20" s="49" t="str">
        <f>'شارژ آبان 1402'!B20</f>
        <v>خانم نشاط</v>
      </c>
      <c r="C20" s="31">
        <f>'شارژ آبان 1402'!C20</f>
        <v>2</v>
      </c>
      <c r="D20" s="32">
        <f>'شارژ آبان 1402'!D20</f>
        <v>200000</v>
      </c>
      <c r="E20" s="32"/>
      <c r="F20" s="32">
        <f t="shared" si="0"/>
        <v>19558.823529411766</v>
      </c>
      <c r="G20" s="33">
        <f>IF('شارژ آبان 1402'!I20&gt;0,'شارژ آبان 1402'!I20,0)</f>
        <v>0.23529411764684482</v>
      </c>
      <c r="H20" s="31">
        <f>IF('شارژ آبان 1402'!I20&lt;0,-'شارژ آبان 1402'!I20,0)</f>
        <v>0</v>
      </c>
      <c r="I20" s="32">
        <f t="shared" si="1"/>
        <v>219559.05882352943</v>
      </c>
      <c r="J20" s="41">
        <f t="shared" si="2"/>
        <v>219559.05882352943</v>
      </c>
      <c r="K20" s="14"/>
      <c r="L20" s="23"/>
      <c r="M20" s="23"/>
    </row>
    <row r="21" spans="1:13" ht="27" customHeight="1" thickBot="1" x14ac:dyDescent="0.35">
      <c r="A21" s="56">
        <f>'شارژ آبان 1402'!A21</f>
        <v>18</v>
      </c>
      <c r="B21" s="53" t="str">
        <f>'شارژ آبان 1402'!B21</f>
        <v>آقای اکرامی</v>
      </c>
      <c r="C21" s="57">
        <f>'شارژ آبان 1402'!C21</f>
        <v>3</v>
      </c>
      <c r="D21" s="58">
        <f>'شارژ آبان 1402'!D21</f>
        <v>0</v>
      </c>
      <c r="E21" s="58"/>
      <c r="F21" s="58">
        <f t="shared" si="0"/>
        <v>29338.23529411765</v>
      </c>
      <c r="G21" s="33">
        <f>IF('شارژ آبان 1402'!I21&gt;0,'شارژ آبان 1402'!I21,0)</f>
        <v>28932.352941176468</v>
      </c>
      <c r="H21" s="31">
        <f>IF('شارژ آبان 1402'!I21&lt;0,-'شارژ آبان 1402'!I21,0)</f>
        <v>0</v>
      </c>
      <c r="I21" s="58">
        <f t="shared" si="1"/>
        <v>58270.588235294119</v>
      </c>
      <c r="J21" s="59">
        <f t="shared" si="2"/>
        <v>58270.588235294119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34</v>
      </c>
      <c r="D22" s="61">
        <f>SUM(D4:D21)</f>
        <v>3000000</v>
      </c>
      <c r="E22" s="29">
        <f>SUM(E4:E21)</f>
        <v>2267085</v>
      </c>
      <c r="F22" s="62">
        <f>SUM(F4:F21)</f>
        <v>332500.00000000006</v>
      </c>
      <c r="G22" s="30"/>
      <c r="H22" s="29">
        <f>SUM(H4:H21)</f>
        <v>521779.4117647059</v>
      </c>
      <c r="I22" s="29">
        <f>SUM(I4:I21)</f>
        <v>1608231.0000000005</v>
      </c>
      <c r="J22" s="29">
        <f>SUM(J4:J21)</f>
        <v>2201912.1176470588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5" priority="1" operator="lessThan">
      <formula>0</formula>
    </cfRule>
    <cfRule type="cellIs" dxfId="5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B20" sqref="B20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76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مهر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مهر 1404'!J5</f>
        <v>741999.75579322642</v>
      </c>
    </row>
    <row r="5" spans="1:4" ht="30" customHeight="1" thickBot="1" x14ac:dyDescent="0.35">
      <c r="A5" s="17">
        <v>3</v>
      </c>
      <c r="B5" s="16" t="s">
        <v>37</v>
      </c>
      <c r="C5" s="11">
        <f>'شارژ مهر 1404'!J6</f>
        <v>0</v>
      </c>
    </row>
    <row r="6" spans="1:4" ht="30" customHeight="1" thickBot="1" x14ac:dyDescent="0.35">
      <c r="A6" s="17">
        <v>4</v>
      </c>
      <c r="B6" s="16" t="s">
        <v>38</v>
      </c>
      <c r="C6" s="11">
        <f>'شارژ مهر 1404'!J7</f>
        <v>409000.13368983963</v>
      </c>
    </row>
    <row r="7" spans="1:4" ht="30" customHeight="1" thickBot="1" x14ac:dyDescent="0.35">
      <c r="A7" s="17">
        <v>5</v>
      </c>
      <c r="B7" s="16" t="s">
        <v>39</v>
      </c>
      <c r="C7" s="11">
        <f>'شارژ مهر 1404'!J8</f>
        <v>0</v>
      </c>
    </row>
    <row r="8" spans="1:4" ht="30" customHeight="1" thickBot="1" x14ac:dyDescent="0.35">
      <c r="A8" s="17">
        <v>6</v>
      </c>
      <c r="B8" s="16" t="s">
        <v>40</v>
      </c>
      <c r="C8" s="11">
        <f>'شارژ مهر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مهر 1404'!J10</f>
        <v>0</v>
      </c>
    </row>
    <row r="10" spans="1:4" ht="30" customHeight="1" thickBot="1" x14ac:dyDescent="0.35">
      <c r="A10" s="17">
        <v>8</v>
      </c>
      <c r="B10" s="16" t="s">
        <v>42</v>
      </c>
      <c r="C10" s="11">
        <f>'شارژ مهر 1404'!J11</f>
        <v>0</v>
      </c>
    </row>
    <row r="11" spans="1:4" ht="30" customHeight="1" thickBot="1" x14ac:dyDescent="0.35">
      <c r="A11" s="17">
        <v>9</v>
      </c>
      <c r="B11" s="16" t="s">
        <v>43</v>
      </c>
      <c r="C11" s="11">
        <f>'شارژ مهر 1404'!J12</f>
        <v>200000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مهر 1404'!J13</f>
        <v>0</v>
      </c>
    </row>
    <row r="13" spans="1:4" ht="30" customHeight="1" thickBot="1" x14ac:dyDescent="0.35">
      <c r="A13" s="17">
        <v>11</v>
      </c>
      <c r="B13" s="16" t="s">
        <v>45</v>
      </c>
      <c r="C13" s="11">
        <f>'شارژ مهر 1404'!J14</f>
        <v>170000.37789661321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مهر 1404'!J15</f>
        <v>0.37789661319220613</v>
      </c>
    </row>
    <row r="15" spans="1:4" ht="30" customHeight="1" thickBot="1" x14ac:dyDescent="0.35">
      <c r="A15" s="17">
        <v>13</v>
      </c>
      <c r="B15" s="16" t="s">
        <v>47</v>
      </c>
      <c r="C15" s="11">
        <f>'شارژ مهر 1404'!J16</f>
        <v>1532000.1336898396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مهر 1404'!J17</f>
        <v>320000.37789661321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v>300000</v>
      </c>
    </row>
    <row r="18" spans="1:3" ht="30" customHeight="1" thickBot="1" x14ac:dyDescent="0.35">
      <c r="A18" s="17">
        <v>16</v>
      </c>
      <c r="B18" s="16" t="s">
        <v>50</v>
      </c>
      <c r="C18" s="11">
        <f>'شارژ مهر 1404'!J19</f>
        <v>0</v>
      </c>
    </row>
    <row r="19" spans="1:3" ht="30" customHeight="1" thickBot="1" x14ac:dyDescent="0.35">
      <c r="A19" s="17">
        <v>17</v>
      </c>
      <c r="B19" s="16" t="s">
        <v>51</v>
      </c>
      <c r="C19" s="11">
        <f>'شارژ مهر 1404'!J20</f>
        <v>0</v>
      </c>
    </row>
    <row r="20" spans="1:3" ht="30" customHeight="1" thickBot="1" x14ac:dyDescent="0.35">
      <c r="A20" s="19">
        <v>18</v>
      </c>
      <c r="B20" s="52" t="s">
        <v>52</v>
      </c>
      <c r="C20" s="11">
        <f>'شارژ مهر 1404'!J21</f>
        <v>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tabSelected="1" zoomScale="50" zoomScaleNormal="50" workbookViewId="0">
      <selection activeCell="E9" sqref="E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77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مهر 1404'!K2</f>
        <v>سهم هر نفر</v>
      </c>
      <c r="L2" s="47" t="str">
        <f>'شارژ مهر 1404'!L2</f>
        <v>جمع نفرات</v>
      </c>
      <c r="M2" s="45" t="str">
        <f>'شارژ مهر 1404'!M2</f>
        <v>مبلغ قبض آب</v>
      </c>
    </row>
    <row r="3" spans="1:14" ht="54.75" customHeight="1" thickBot="1" x14ac:dyDescent="0.35">
      <c r="A3" s="37" t="str">
        <f>'شارژ مهر 1404'!A3</f>
        <v>واحد</v>
      </c>
      <c r="B3" s="37" t="str">
        <f>'شارژ مهر 1404'!B3</f>
        <v>نام خانوادگی</v>
      </c>
      <c r="C3" s="43" t="str">
        <f>'شارژ مهر 1404'!C3</f>
        <v>تعداد نفرات</v>
      </c>
      <c r="D3" s="38" t="str">
        <f>'شارژ مهر 1404'!D3</f>
        <v>مبلغ شارژ  (تومان)</v>
      </c>
      <c r="E3" s="38" t="str">
        <f>'شارژ مهر 1404'!E3</f>
        <v>مبلغ دریافت شده(تومان)</v>
      </c>
      <c r="F3" s="38" t="str">
        <f>'شارژ مهر 1404'!F3</f>
        <v>قبض آب مشترک بر اساس نفرات</v>
      </c>
      <c r="G3" s="38" t="str">
        <f>'شارژ مهر 1404'!G3</f>
        <v>بدهکار از دوره قبل</v>
      </c>
      <c r="H3" s="38" t="str">
        <f>'شارژ مهر 1404'!H3</f>
        <v>بستانکار از دوره قبل</v>
      </c>
      <c r="I3" s="38" t="str">
        <f>'شارژ مهر 1404'!I3</f>
        <v>جمع کل بدهی/بستانکاری  قابل پرداخت</v>
      </c>
      <c r="J3" s="39" t="str">
        <f>'شارژ مهر 1404'!J3</f>
        <v>مبلغ قابل پرداخت (تومان)</v>
      </c>
      <c r="K3" s="40">
        <f>M3/L3</f>
        <v>20000</v>
      </c>
      <c r="L3" s="48">
        <f>C22</f>
        <v>34</v>
      </c>
      <c r="M3" s="46">
        <v>680000</v>
      </c>
      <c r="N3" s="7"/>
    </row>
    <row r="4" spans="1:14" ht="27" customHeight="1" thickBot="1" x14ac:dyDescent="0.35">
      <c r="A4" s="54">
        <f>'شارژ مهر 1404'!A4</f>
        <v>1</v>
      </c>
      <c r="B4" s="49" t="str">
        <f>'شارژ مهر 1404'!B4</f>
        <v>آقای محمدی</v>
      </c>
      <c r="C4" s="31">
        <f>'شارژ مهر 1404'!C4</f>
        <v>2</v>
      </c>
      <c r="D4" s="32">
        <f>'شارژ مهر 1404'!D4</f>
        <v>0</v>
      </c>
      <c r="E4" s="32"/>
      <c r="F4" s="32">
        <f t="shared" ref="F4:F21" si="0">$K$3*C4</f>
        <v>40000</v>
      </c>
      <c r="G4" s="33">
        <f>IF('شارژ مهر 1404'!I4&gt;0,'شارژ مهر 1404'!I4,0)</f>
        <v>0</v>
      </c>
      <c r="H4" s="31">
        <f>IF('شارژ مهر 1404'!I4&lt;0,-'شارژ مهر 1404'!I4,0)</f>
        <v>114000.24420677361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مهر 1404'!A5</f>
        <v>2</v>
      </c>
      <c r="B5" s="49" t="str">
        <f>'شارژ مهر 1404'!B5</f>
        <v>آقای منتصری</v>
      </c>
      <c r="C5" s="31">
        <f>'شارژ مهر 1404'!C5</f>
        <v>3</v>
      </c>
      <c r="D5" s="32">
        <f>'شارژ مهر 1404'!D5</f>
        <v>300000</v>
      </c>
      <c r="E5" s="32"/>
      <c r="F5" s="32">
        <f t="shared" si="0"/>
        <v>60000</v>
      </c>
      <c r="G5" s="33">
        <f>IF('شارژ مهر 1404'!I5&gt;0,'شارژ مهر 1404'!I5,0)</f>
        <v>741999.75579322642</v>
      </c>
      <c r="H5" s="31">
        <f>IF('شارژ مهر 1404'!I5&lt;0,-'شارژ مهر 1404'!I5,0)</f>
        <v>0</v>
      </c>
      <c r="I5" s="32">
        <f t="shared" ref="I5:I21" si="1">D5-E5+F5+G5-H5</f>
        <v>1101999.7557932264</v>
      </c>
      <c r="J5" s="41">
        <f t="shared" ref="J5:J21" si="2">IF(I5&gt;0,I5,0)</f>
        <v>1101999.7557932264</v>
      </c>
      <c r="K5" s="14"/>
      <c r="L5" s="23"/>
      <c r="M5" s="23"/>
    </row>
    <row r="6" spans="1:14" ht="27" customHeight="1" thickBot="1" x14ac:dyDescent="0.35">
      <c r="A6" s="54">
        <f>'شارژ مهر 1404'!A6</f>
        <v>3</v>
      </c>
      <c r="B6" s="49" t="str">
        <f>'شارژ مهر 1404'!B6</f>
        <v>آقای كامروافر</v>
      </c>
      <c r="C6" s="31">
        <f>'شارژ مهر 1404'!C6</f>
        <v>2</v>
      </c>
      <c r="D6" s="32">
        <f>'شارژ مهر 1404'!D6</f>
        <v>300000</v>
      </c>
      <c r="E6" s="32"/>
      <c r="F6" s="32">
        <f t="shared" si="0"/>
        <v>40000</v>
      </c>
      <c r="G6" s="33">
        <f>IF('شارژ مهر 1404'!I6&gt;0,'شارژ مهر 1404'!I6,0)</f>
        <v>0</v>
      </c>
      <c r="H6" s="31">
        <f>IF('شارژ مهر 1404'!I6&lt;0,-'شارژ مهر 1404'!I6,0)</f>
        <v>209000.24420677358</v>
      </c>
      <c r="I6" s="32">
        <f t="shared" si="1"/>
        <v>130999.75579322642</v>
      </c>
      <c r="J6" s="41">
        <f t="shared" si="2"/>
        <v>130999.75579322642</v>
      </c>
      <c r="K6" s="14"/>
      <c r="L6" s="23"/>
      <c r="M6" s="23"/>
    </row>
    <row r="7" spans="1:14" ht="27" customHeight="1" thickBot="1" x14ac:dyDescent="0.35">
      <c r="A7" s="54">
        <f>'شارژ مهر 1404'!A7</f>
        <v>4</v>
      </c>
      <c r="B7" s="49" t="str">
        <f>'شارژ مهر 1404'!B7</f>
        <v>آقای ولی زاده</v>
      </c>
      <c r="C7" s="31">
        <f>'شارژ مهر 1404'!C7</f>
        <v>3</v>
      </c>
      <c r="D7" s="32">
        <f>'شارژ مهر 1404'!D7</f>
        <v>300000</v>
      </c>
      <c r="E7" s="32">
        <v>679600</v>
      </c>
      <c r="F7" s="32">
        <f t="shared" si="0"/>
        <v>60000</v>
      </c>
      <c r="G7" s="33">
        <f>IF('شارژ مهر 1404'!I7&gt;0,'شارژ مهر 1404'!I7,0)</f>
        <v>409000.13368983963</v>
      </c>
      <c r="H7" s="31">
        <f>IF('شارژ مهر 1404'!I7&lt;0,-'شارژ مهر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مهر 1404'!A8</f>
        <v>5</v>
      </c>
      <c r="B8" s="49" t="str">
        <f>'شارژ مهر 1404'!B8</f>
        <v>آقای صبری</v>
      </c>
      <c r="C8" s="31">
        <f>'شارژ مهر 1404'!C8</f>
        <v>4</v>
      </c>
      <c r="D8" s="32">
        <f>'شارژ مهر 1404'!D8</f>
        <v>300000</v>
      </c>
      <c r="E8" s="32"/>
      <c r="F8" s="32">
        <f t="shared" si="0"/>
        <v>80000</v>
      </c>
      <c r="G8" s="33">
        <f>IF('شارژ مهر 1404'!I8&gt;0,'شارژ مهر 1404'!I8,0)</f>
        <v>0</v>
      </c>
      <c r="H8" s="31">
        <f>IF('شارژ مهر 1404'!I8&lt;0,-'شارژ مهر 1404'!I8,0)</f>
        <v>0.48841354728210717</v>
      </c>
      <c r="I8" s="32">
        <f t="shared" si="1"/>
        <v>379999.51158645272</v>
      </c>
      <c r="J8" s="41">
        <f t="shared" si="2"/>
        <v>379999.51158645272</v>
      </c>
      <c r="K8" s="14"/>
      <c r="L8" s="23"/>
      <c r="M8" s="23"/>
    </row>
    <row r="9" spans="1:14" ht="27" customHeight="1" thickBot="1" x14ac:dyDescent="0.35">
      <c r="A9" s="54">
        <f>'شارژ مهر 1404'!A9</f>
        <v>6</v>
      </c>
      <c r="B9" s="49" t="str">
        <f>'شارژ مهر 1404'!B9</f>
        <v>آقای علی محمدی</v>
      </c>
      <c r="C9" s="31">
        <f>'شارژ مهر 1404'!C9</f>
        <v>3</v>
      </c>
      <c r="D9" s="32">
        <f>'شارژ مهر 1404'!D9</f>
        <v>300000</v>
      </c>
      <c r="E9" s="32">
        <v>360000</v>
      </c>
      <c r="F9" s="32">
        <f t="shared" si="0"/>
        <v>60000</v>
      </c>
      <c r="G9" s="33">
        <f>IF('شارژ مهر 1404'!I9&gt;0,'شارژ مهر 1404'!I9,0)</f>
        <v>0.13368983956752345</v>
      </c>
      <c r="H9" s="31">
        <f>IF('شارژ مهر 1404'!I9&lt;0,-'شارژ مهر 1404'!I9,0)</f>
        <v>0</v>
      </c>
      <c r="I9" s="32">
        <f t="shared" si="1"/>
        <v>0.13368983956752345</v>
      </c>
      <c r="J9" s="41">
        <f t="shared" si="2"/>
        <v>0.13368983956752345</v>
      </c>
      <c r="K9" s="14"/>
      <c r="L9" s="23"/>
      <c r="M9" s="23"/>
    </row>
    <row r="10" spans="1:14" ht="27" customHeight="1" thickBot="1" x14ac:dyDescent="0.35">
      <c r="A10" s="54">
        <f>'شارژ مهر 1404'!A10</f>
        <v>7</v>
      </c>
      <c r="B10" s="49" t="str">
        <f>'شارژ مهر 1404'!B10</f>
        <v>آقای حیدری</v>
      </c>
      <c r="C10" s="31">
        <f>'شارژ مهر 1404'!C10</f>
        <v>2</v>
      </c>
      <c r="D10" s="32">
        <f>'شارژ مهر 1404'!D10</f>
        <v>300000</v>
      </c>
      <c r="E10" s="32"/>
      <c r="F10" s="32">
        <f t="shared" si="0"/>
        <v>40000</v>
      </c>
      <c r="G10" s="33">
        <f>IF('شارژ مهر 1404'!I10&gt;0,'شارژ مهر 1404'!I10,0)</f>
        <v>0</v>
      </c>
      <c r="H10" s="31">
        <f>IF('شارژ مهر 1404'!I10&lt;0,-'شارژ مهر 1404'!I10,0)</f>
        <v>0.24420677361194976</v>
      </c>
      <c r="I10" s="32">
        <f t="shared" si="1"/>
        <v>339999.75579322642</v>
      </c>
      <c r="J10" s="41">
        <f t="shared" si="2"/>
        <v>339999.75579322642</v>
      </c>
      <c r="K10" s="14"/>
      <c r="L10" s="23"/>
      <c r="M10" s="23"/>
    </row>
    <row r="11" spans="1:14" ht="27" customHeight="1" thickBot="1" x14ac:dyDescent="0.35">
      <c r="A11" s="54">
        <f>'شارژ مهر 1404'!A11</f>
        <v>8</v>
      </c>
      <c r="B11" s="49" t="str">
        <f>'شارژ مهر 1404'!B11</f>
        <v>آقای ندیمی</v>
      </c>
      <c r="C11" s="31">
        <f>'شارژ مهر 1404'!C11</f>
        <v>1</v>
      </c>
      <c r="D11" s="32">
        <f>'شارژ مهر 1404'!D11</f>
        <v>300000</v>
      </c>
      <c r="E11" s="32"/>
      <c r="F11" s="32">
        <f t="shared" si="0"/>
        <v>20000</v>
      </c>
      <c r="G11" s="33">
        <f>IF('شارژ مهر 1404'!I11&gt;0,'شارژ مهر 1404'!I11,0)</f>
        <v>0</v>
      </c>
      <c r="H11" s="31">
        <f>IF('شارژ مهر 1404'!I11&lt;0,-'شارژ مهر 1404'!I11,0)</f>
        <v>9.269162209238857E-2</v>
      </c>
      <c r="I11" s="32">
        <f t="shared" si="1"/>
        <v>319999.90730837791</v>
      </c>
      <c r="J11" s="41">
        <f t="shared" si="2"/>
        <v>319999.90730837791</v>
      </c>
      <c r="K11" s="14"/>
      <c r="L11" s="23"/>
      <c r="M11" s="23"/>
    </row>
    <row r="12" spans="1:14" ht="27" customHeight="1" thickBot="1" x14ac:dyDescent="0.35">
      <c r="A12" s="54">
        <f>'شارژ مهر 1404'!A12</f>
        <v>9</v>
      </c>
      <c r="B12" s="49" t="str">
        <f>'شارژ مهر 1404'!B12</f>
        <v>آقای لگا</v>
      </c>
      <c r="C12" s="31">
        <f>'شارژ مهر 1404'!C12</f>
        <v>0</v>
      </c>
      <c r="D12" s="32">
        <f>'شارژ مهر 1404'!D12</f>
        <v>150000</v>
      </c>
      <c r="E12" s="32"/>
      <c r="F12" s="32">
        <f t="shared" si="0"/>
        <v>0</v>
      </c>
      <c r="G12" s="33">
        <f>IF('شارژ مهر 1404'!I12&gt;0,'شارژ مهر 1404'!I12,0)</f>
        <v>200000</v>
      </c>
      <c r="H12" s="31">
        <f>IF('شارژ مهر 1404'!I12&lt;0,-'شارژ مهر 1404'!I12,0)</f>
        <v>0</v>
      </c>
      <c r="I12" s="32">
        <f t="shared" si="1"/>
        <v>350000</v>
      </c>
      <c r="J12" s="41">
        <f t="shared" si="2"/>
        <v>350000</v>
      </c>
      <c r="K12" s="14"/>
      <c r="L12" s="23"/>
      <c r="M12" s="23"/>
    </row>
    <row r="13" spans="1:14" ht="27" customHeight="1" thickBot="1" x14ac:dyDescent="0.35">
      <c r="A13" s="54">
        <f>'شارژ مهر 1404'!A13</f>
        <v>10</v>
      </c>
      <c r="B13" s="49" t="str">
        <f>'شارژ مهر 1404'!B13</f>
        <v>خانم موسوی</v>
      </c>
      <c r="C13" s="31">
        <f>'شارژ مهر 1404'!C13</f>
        <v>1</v>
      </c>
      <c r="D13" s="32">
        <f>'شارژ مهر 1404'!D13</f>
        <v>300000</v>
      </c>
      <c r="E13" s="32"/>
      <c r="F13" s="32">
        <f t="shared" si="0"/>
        <v>20000</v>
      </c>
      <c r="G13" s="33">
        <f>IF('شارژ مهر 1404'!I13&gt;0,'شارژ مهر 1404'!I13,0)</f>
        <v>0</v>
      </c>
      <c r="H13" s="31">
        <f>IF('شارژ مهر 1404'!I13&lt;0,-'شارژ مهر 1404'!I13,0)</f>
        <v>130999.62210338679</v>
      </c>
      <c r="I13" s="32">
        <f t="shared" si="1"/>
        <v>189000.37789661321</v>
      </c>
      <c r="J13" s="41">
        <f t="shared" si="2"/>
        <v>189000.37789661321</v>
      </c>
      <c r="K13" s="14"/>
      <c r="L13" s="23"/>
      <c r="M13" s="23"/>
    </row>
    <row r="14" spans="1:14" ht="27" customHeight="1" thickBot="1" x14ac:dyDescent="0.35">
      <c r="A14" s="54">
        <f>'شارژ مهر 1404'!A14</f>
        <v>11</v>
      </c>
      <c r="B14" s="49" t="str">
        <f>'شارژ مهر 1404'!B14</f>
        <v>خانم داوودی</v>
      </c>
      <c r="C14" s="31">
        <f>'شارژ مهر 1404'!C14</f>
        <v>1</v>
      </c>
      <c r="D14" s="32">
        <f>'شارژ مهر 1404'!D14</f>
        <v>150000</v>
      </c>
      <c r="E14" s="32"/>
      <c r="F14" s="32">
        <f t="shared" si="0"/>
        <v>20000</v>
      </c>
      <c r="G14" s="33">
        <f>IF('شارژ مهر 1404'!I14&gt;0,'شارژ مهر 1404'!I14,0)</f>
        <v>170000.37789661321</v>
      </c>
      <c r="H14" s="31">
        <f>IF('شارژ مهر 1404'!I14&lt;0,-'شارژ مهر 1404'!I14,0)</f>
        <v>0</v>
      </c>
      <c r="I14" s="32">
        <f t="shared" si="1"/>
        <v>340000.37789661321</v>
      </c>
      <c r="J14" s="41">
        <f t="shared" si="2"/>
        <v>340000.37789661321</v>
      </c>
      <c r="K14" s="14"/>
      <c r="L14" s="23"/>
      <c r="M14" s="23"/>
    </row>
    <row r="15" spans="1:14" ht="27" customHeight="1" thickBot="1" x14ac:dyDescent="0.35">
      <c r="A15" s="54">
        <f>'شارژ مهر 1404'!A15</f>
        <v>12</v>
      </c>
      <c r="B15" s="49" t="str">
        <f>'شارژ مهر 1404'!B15</f>
        <v>خانم فروغی</v>
      </c>
      <c r="C15" s="31">
        <f>'شارژ مهر 1404'!C15</f>
        <v>1</v>
      </c>
      <c r="D15" s="32">
        <f>'شارژ مهر 1404'!D15</f>
        <v>300000</v>
      </c>
      <c r="E15" s="32"/>
      <c r="F15" s="32">
        <f t="shared" si="0"/>
        <v>20000</v>
      </c>
      <c r="G15" s="33">
        <f>IF('شارژ مهر 1404'!I15&gt;0,'شارژ مهر 1404'!I15,0)</f>
        <v>0.37789661319220613</v>
      </c>
      <c r="H15" s="31">
        <f>IF('شارژ مهر 1404'!I15&lt;0,-'شارژ مهر 1404'!I15,0)</f>
        <v>0</v>
      </c>
      <c r="I15" s="32">
        <f t="shared" si="1"/>
        <v>320000.37789661321</v>
      </c>
      <c r="J15" s="41">
        <f t="shared" si="2"/>
        <v>320000.37789661321</v>
      </c>
      <c r="K15" s="14"/>
      <c r="L15" s="23"/>
      <c r="M15" s="23"/>
    </row>
    <row r="16" spans="1:14" ht="27" customHeight="1" thickBot="1" x14ac:dyDescent="0.35">
      <c r="A16" s="54">
        <f>'شارژ مهر 1404'!A16</f>
        <v>13</v>
      </c>
      <c r="B16" s="49" t="str">
        <f>'شارژ مهر 1404'!B16</f>
        <v>آقای صمیمی</v>
      </c>
      <c r="C16" s="31">
        <f>'شارژ مهر 1404'!C16</f>
        <v>3</v>
      </c>
      <c r="D16" s="32">
        <f>'شارژ مهر 1404'!D16</f>
        <v>300000</v>
      </c>
      <c r="E16" s="32"/>
      <c r="F16" s="32">
        <f t="shared" si="0"/>
        <v>60000</v>
      </c>
      <c r="G16" s="33">
        <f>IF('شارژ مهر 1404'!I16&gt;0,'شارژ مهر 1404'!I16,0)</f>
        <v>1532000.1336898396</v>
      </c>
      <c r="H16" s="31">
        <f>IF('شارژ مهر 1404'!I16&lt;0,-'شارژ مهر 1404'!I16,0)</f>
        <v>0</v>
      </c>
      <c r="I16" s="32">
        <f t="shared" si="1"/>
        <v>1892000.1336898396</v>
      </c>
      <c r="J16" s="41">
        <f t="shared" si="2"/>
        <v>1892000.1336898396</v>
      </c>
      <c r="K16" s="14"/>
      <c r="L16" s="23"/>
      <c r="M16" s="23"/>
    </row>
    <row r="17" spans="1:13" ht="27" customHeight="1" thickBot="1" x14ac:dyDescent="0.35">
      <c r="A17" s="54">
        <f>'شارژ مهر 1404'!A17</f>
        <v>14</v>
      </c>
      <c r="B17" s="49" t="str">
        <f>'شارژ مهر 1404'!B17</f>
        <v>خانم رهگذر</v>
      </c>
      <c r="C17" s="31">
        <f>'شارژ مهر 1404'!C17</f>
        <v>1</v>
      </c>
      <c r="D17" s="32">
        <f>'شارژ مهر 1404'!D17</f>
        <v>300000</v>
      </c>
      <c r="E17" s="32"/>
      <c r="F17" s="32">
        <f t="shared" si="0"/>
        <v>20000</v>
      </c>
      <c r="G17" s="33">
        <f>IF('شارژ مهر 1404'!I17&gt;0,'شارژ مهر 1404'!I17,0)</f>
        <v>320000.37789661321</v>
      </c>
      <c r="H17" s="31">
        <f>IF('شارژ مهر 1404'!I17&lt;0,-'شارژ مهر 1404'!I17,0)</f>
        <v>0</v>
      </c>
      <c r="I17" s="32">
        <f t="shared" si="1"/>
        <v>640000.37789661321</v>
      </c>
      <c r="J17" s="41">
        <f t="shared" si="2"/>
        <v>640000.37789661321</v>
      </c>
      <c r="K17" s="14"/>
      <c r="L17" s="23"/>
      <c r="M17" s="23"/>
    </row>
    <row r="18" spans="1:13" ht="27" customHeight="1" thickBot="1" x14ac:dyDescent="0.35">
      <c r="A18" s="54">
        <f>'شارژ مهر 1404'!A18</f>
        <v>15</v>
      </c>
      <c r="B18" s="49" t="str">
        <f>'شارژ مهر 1404'!B18</f>
        <v>خانم خورسند نژاد</v>
      </c>
      <c r="C18" s="31">
        <f>'شارژ مهر 1404'!C18</f>
        <v>1</v>
      </c>
      <c r="D18" s="32">
        <f>'شارژ مهر 1404'!D18</f>
        <v>300000</v>
      </c>
      <c r="E18" s="32"/>
      <c r="F18" s="32">
        <f t="shared" si="0"/>
        <v>20000</v>
      </c>
      <c r="G18" s="33">
        <f>IF('شارژ مهر 1404'!I18&gt;0,'شارژ مهر 1404'!I18,0)</f>
        <v>0.37789661319220613</v>
      </c>
      <c r="H18" s="31">
        <f>IF('شارژ مهر 1404'!I18&lt;0,-'شارژ مهر 1404'!I18,0)</f>
        <v>0</v>
      </c>
      <c r="I18" s="32">
        <f t="shared" si="1"/>
        <v>320000.37789661321</v>
      </c>
      <c r="J18" s="41">
        <f t="shared" si="2"/>
        <v>320000.37789661321</v>
      </c>
      <c r="K18" s="14"/>
      <c r="L18" s="23"/>
      <c r="M18" s="23"/>
    </row>
    <row r="19" spans="1:13" ht="27" customHeight="1" thickBot="1" x14ac:dyDescent="0.35">
      <c r="A19" s="54">
        <f>'شارژ مهر 1404'!A19</f>
        <v>16</v>
      </c>
      <c r="B19" s="49" t="str">
        <f>'شارژ مهر 1404'!B19</f>
        <v>خانم قلی پور</v>
      </c>
      <c r="C19" s="31">
        <f>'شارژ مهر 1404'!C19</f>
        <v>1</v>
      </c>
      <c r="D19" s="32">
        <f>'شارژ مهر 1404'!D19</f>
        <v>300000</v>
      </c>
      <c r="E19" s="32"/>
      <c r="F19" s="32">
        <f t="shared" si="0"/>
        <v>20000</v>
      </c>
      <c r="G19" s="33">
        <f>IF('شارژ مهر 1404'!I19&gt;0,'شارژ مهر 1404'!I19,0)</f>
        <v>0</v>
      </c>
      <c r="H19" s="31">
        <f>IF('شارژ مهر 1404'!I19&lt;0,-'شارژ مهر 1404'!I19,0)</f>
        <v>0</v>
      </c>
      <c r="I19" s="32">
        <f t="shared" si="1"/>
        <v>320000</v>
      </c>
      <c r="J19" s="41">
        <f t="shared" si="2"/>
        <v>320000</v>
      </c>
      <c r="K19" s="14"/>
      <c r="L19" s="23"/>
      <c r="M19" s="23"/>
    </row>
    <row r="20" spans="1:13" ht="27" customHeight="1" thickBot="1" x14ac:dyDescent="0.35">
      <c r="A20" s="54">
        <f>'شارژ مهر 1404'!A20</f>
        <v>17</v>
      </c>
      <c r="B20" s="49" t="str">
        <f>'شارژ مهر 1404'!B20</f>
        <v>خانم نشاط</v>
      </c>
      <c r="C20" s="31">
        <v>3</v>
      </c>
      <c r="D20" s="32">
        <f>'شارژ مهر 1404'!D20</f>
        <v>300000</v>
      </c>
      <c r="E20" s="32"/>
      <c r="F20" s="32">
        <f t="shared" si="0"/>
        <v>60000</v>
      </c>
      <c r="G20" s="33">
        <f>IF('شارژ مهر 1404'!I20&gt;0,'شارژ مهر 1404'!I20,0)</f>
        <v>0</v>
      </c>
      <c r="H20" s="31">
        <f>IF('شارژ مهر 1404'!I20&lt;0,-'شارژ مهر 1404'!I20,0)</f>
        <v>0.24420677358284593</v>
      </c>
      <c r="I20" s="32">
        <f t="shared" si="1"/>
        <v>359999.75579322642</v>
      </c>
      <c r="J20" s="41">
        <f t="shared" si="2"/>
        <v>359999.75579322642</v>
      </c>
      <c r="K20" s="14"/>
      <c r="L20" s="23"/>
      <c r="M20" s="23"/>
    </row>
    <row r="21" spans="1:13" ht="27" customHeight="1" thickBot="1" x14ac:dyDescent="0.35">
      <c r="A21" s="54">
        <f>'شارژ مهر 1404'!A21</f>
        <v>18</v>
      </c>
      <c r="B21" s="49" t="str">
        <f>'شارژ مهر 1404'!B21</f>
        <v>آقای اکرامی</v>
      </c>
      <c r="C21" s="31">
        <f>'شارژ مهر 1404'!C21</f>
        <v>2</v>
      </c>
      <c r="D21" s="32">
        <f>'شارژ مهر 1404'!D21</f>
        <v>0</v>
      </c>
      <c r="E21" s="32"/>
      <c r="F21" s="32">
        <f t="shared" si="0"/>
        <v>40000</v>
      </c>
      <c r="G21" s="33">
        <f>IF('شارژ مهر 1404'!I21&gt;0,'شارژ مهر 1404'!I21,0)</f>
        <v>0</v>
      </c>
      <c r="H21" s="31">
        <f>IF('شارژ مهر 1404'!I21&lt;0,-'شارژ مهر 1404'!I21,0)</f>
        <v>0</v>
      </c>
      <c r="I21" s="32">
        <f t="shared" si="1"/>
        <v>40000</v>
      </c>
      <c r="J21" s="41">
        <f t="shared" si="2"/>
        <v>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1039600</v>
      </c>
      <c r="F22" s="62">
        <f>SUM(F4:F21)</f>
        <v>680000</v>
      </c>
      <c r="G22" s="30"/>
      <c r="H22" s="29">
        <f>SUM(H4:H21)</f>
        <v>454001.1800356505</v>
      </c>
      <c r="I22" s="29">
        <f>SUM(I4:I21)</f>
        <v>7059400.4884135481</v>
      </c>
      <c r="J22" s="29">
        <f>SUM(J4:J21)</f>
        <v>7133400.7326203212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topLeftCell="B1" zoomScale="50" zoomScaleNormal="50" workbookViewId="0">
      <selection activeCell="C3" sqref="C3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77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آبان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آبان 1404'!J5</f>
        <v>1101999.7557932264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آبان 1404'!J6</f>
        <v>130999.75579322642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آبان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آبان 1404'!J8</f>
        <v>379999.51158645272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آبان 1404'!J9</f>
        <v>0.13368983956752345</v>
      </c>
    </row>
    <row r="9" spans="1:4" ht="30" customHeight="1" thickBot="1" x14ac:dyDescent="0.35">
      <c r="A9" s="17">
        <v>7</v>
      </c>
      <c r="B9" s="16" t="s">
        <v>41</v>
      </c>
      <c r="C9" s="11">
        <f>'شارژ آبان 1404'!J10</f>
        <v>339999.75579322642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آبان 1404'!J11</f>
        <v>319999.90730837791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آبان 1404'!J12</f>
        <v>350000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آبان 1404'!J13</f>
        <v>189000.37789661321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آبان 1404'!J14</f>
        <v>340000.37789661321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آبان 1404'!J15</f>
        <v>320000.37789661321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آبان 1404'!J16</f>
        <v>1892000.1336898396</v>
      </c>
    </row>
    <row r="16" spans="1:4" ht="30" customHeight="1" thickBot="1" x14ac:dyDescent="0.35">
      <c r="A16" s="17">
        <v>14</v>
      </c>
      <c r="B16" s="16" t="s">
        <v>48</v>
      </c>
      <c r="C16" s="11">
        <f>'شارژ آبان 1404'!J17</f>
        <v>640000.37789661321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آبان 1404'!J18</f>
        <v>320000.37789661321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آبان 1404'!J19</f>
        <v>320000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آبان 1404'!J20</f>
        <v>359999.75579322642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آبان 1404'!J21</f>
        <v>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7" sqref="D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78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آبان 1404'!K2</f>
        <v>سهم هر نفر</v>
      </c>
      <c r="L2" s="47" t="str">
        <f>'شارژ آبان 1404'!L2</f>
        <v>جمع نفرات</v>
      </c>
      <c r="M2" s="45" t="str">
        <f>'شارژ آبان 1404'!M2</f>
        <v>مبلغ قبض آب</v>
      </c>
    </row>
    <row r="3" spans="1:14" ht="54.75" customHeight="1" thickBot="1" x14ac:dyDescent="0.35">
      <c r="A3" s="37" t="str">
        <f>'شارژ آبان 1404'!A3</f>
        <v>واحد</v>
      </c>
      <c r="B3" s="37" t="str">
        <f>'شارژ آبان 1404'!B3</f>
        <v>نام خانوادگی</v>
      </c>
      <c r="C3" s="43" t="str">
        <f>'شارژ آبان 1404'!C3</f>
        <v>تعداد نفرات</v>
      </c>
      <c r="D3" s="38" t="str">
        <f>'شارژ آبان 1404'!D3</f>
        <v>مبلغ شارژ  (تومان)</v>
      </c>
      <c r="E3" s="38" t="str">
        <f>'شارژ آبان 1404'!E3</f>
        <v>مبلغ دریافت شده(تومان)</v>
      </c>
      <c r="F3" s="38" t="str">
        <f>'شارژ آبان 1404'!F3</f>
        <v>قبض آب مشترک بر اساس نفرات</v>
      </c>
      <c r="G3" s="38" t="str">
        <f>'شارژ آبان 1404'!G3</f>
        <v>بدهکار از دوره قبل</v>
      </c>
      <c r="H3" s="38" t="str">
        <f>'شارژ آبان 1404'!H3</f>
        <v>بستانکار از دوره قبل</v>
      </c>
      <c r="I3" s="38" t="str">
        <f>'شارژ آبان 1404'!I3</f>
        <v>جمع کل بدهی/بستانکاری  قابل پرداخت</v>
      </c>
      <c r="J3" s="39" t="str">
        <f>'شارژ آبان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آبان 1404'!A4</f>
        <v>1</v>
      </c>
      <c r="B4" s="49" t="str">
        <f>'شارژ آبان 1404'!B4</f>
        <v>آقای محمدی</v>
      </c>
      <c r="C4" s="31">
        <f>'شارژ آبان 1404'!C4</f>
        <v>2</v>
      </c>
      <c r="D4" s="32">
        <f>'شارژ آبان 1404'!D4</f>
        <v>0</v>
      </c>
      <c r="E4" s="32"/>
      <c r="F4" s="32">
        <f t="shared" ref="F4:F21" si="0">$K$3*C4</f>
        <v>0</v>
      </c>
      <c r="G4" s="33">
        <f>IF('شارژ آبان 1404'!I4&gt;0,'شارژ آبان 1404'!I4,0)</f>
        <v>0</v>
      </c>
      <c r="H4" s="31">
        <f>IF('شارژ آبان 1404'!I4&lt;0,-'شارژ آبان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آبان 1404'!A5</f>
        <v>2</v>
      </c>
      <c r="B5" s="49" t="str">
        <f>'شارژ آبان 1404'!B5</f>
        <v>آقای منتصری</v>
      </c>
      <c r="C5" s="31">
        <f>'شارژ آبان 1404'!C5</f>
        <v>3</v>
      </c>
      <c r="D5" s="32">
        <f>'شارژ آبان 1404'!D5</f>
        <v>300000</v>
      </c>
      <c r="E5" s="32"/>
      <c r="F5" s="32">
        <f t="shared" si="0"/>
        <v>0</v>
      </c>
      <c r="G5" s="33">
        <f>IF('شارژ آبان 1404'!I5&gt;0,'شارژ آبان 1404'!I5,0)</f>
        <v>1101999.7557932264</v>
      </c>
      <c r="H5" s="31">
        <f>IF('شارژ آبان 1404'!I5&lt;0,-'شارژ آبان 1404'!I5,0)</f>
        <v>0</v>
      </c>
      <c r="I5" s="32">
        <f t="shared" ref="I5:I21" si="1">D5-E5+F5+G5-H5</f>
        <v>1401999.7557932264</v>
      </c>
      <c r="J5" s="41">
        <f t="shared" ref="J5:J21" si="2">IF(I5&gt;0,I5,0)</f>
        <v>1401999.7557932264</v>
      </c>
      <c r="K5" s="14"/>
      <c r="L5" s="23"/>
      <c r="M5" s="23"/>
    </row>
    <row r="6" spans="1:14" ht="27" customHeight="1" thickBot="1" x14ac:dyDescent="0.35">
      <c r="A6" s="54">
        <f>'شارژ آبان 1404'!A6</f>
        <v>3</v>
      </c>
      <c r="B6" s="49" t="str">
        <f>'شارژ آبان 1404'!B6</f>
        <v>آقای كامروافر</v>
      </c>
      <c r="C6" s="31">
        <f>'شارژ آبان 1404'!C6</f>
        <v>2</v>
      </c>
      <c r="D6" s="32">
        <f>'شارژ آبان 1404'!D6</f>
        <v>300000</v>
      </c>
      <c r="E6" s="32"/>
      <c r="F6" s="32">
        <f t="shared" si="0"/>
        <v>0</v>
      </c>
      <c r="G6" s="33">
        <f>IF('شارژ آبان 1404'!I6&gt;0,'شارژ آبان 1404'!I6,0)</f>
        <v>130999.75579322642</v>
      </c>
      <c r="H6" s="31">
        <f>IF('شارژ آبان 1404'!I6&lt;0,-'شارژ آبان 1404'!I6,0)</f>
        <v>0</v>
      </c>
      <c r="I6" s="32">
        <f t="shared" si="1"/>
        <v>430999.75579322642</v>
      </c>
      <c r="J6" s="41">
        <f t="shared" si="2"/>
        <v>430999.75579322642</v>
      </c>
      <c r="K6" s="14"/>
      <c r="L6" s="23"/>
      <c r="M6" s="23"/>
    </row>
    <row r="7" spans="1:14" ht="27" customHeight="1" thickBot="1" x14ac:dyDescent="0.35">
      <c r="A7" s="54">
        <f>'شارژ آبان 1404'!A7</f>
        <v>4</v>
      </c>
      <c r="B7" s="49" t="str">
        <f>'شارژ آبان 1404'!B7</f>
        <v>آقای ولی زاده</v>
      </c>
      <c r="C7" s="31">
        <f>'شارژ آبان 1404'!C7</f>
        <v>3</v>
      </c>
      <c r="D7" s="32">
        <v>0</v>
      </c>
      <c r="E7" s="32"/>
      <c r="F7" s="32">
        <f t="shared" si="0"/>
        <v>0</v>
      </c>
      <c r="G7" s="33">
        <f>IF('شارژ آبان 1404'!I7&gt;0,'شارژ آبان 1404'!I7,0)</f>
        <v>89400.133689839626</v>
      </c>
      <c r="H7" s="31">
        <f>IF('شارژ آبان 1404'!I7&lt;0,-'شارژ آبان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آبان 1404'!A8</f>
        <v>5</v>
      </c>
      <c r="B8" s="49" t="str">
        <f>'شارژ آبان 1404'!B8</f>
        <v>آقای صبری</v>
      </c>
      <c r="C8" s="31">
        <f>'شارژ آبان 1404'!C8</f>
        <v>4</v>
      </c>
      <c r="D8" s="32">
        <f>'شارژ آبان 1404'!D8</f>
        <v>300000</v>
      </c>
      <c r="E8" s="32"/>
      <c r="F8" s="32">
        <f t="shared" si="0"/>
        <v>0</v>
      </c>
      <c r="G8" s="33">
        <f>IF('شارژ آبان 1404'!I8&gt;0,'شارژ آبان 1404'!I8,0)</f>
        <v>379999.51158645272</v>
      </c>
      <c r="H8" s="31">
        <f>IF('شارژ آبان 1404'!I8&lt;0,-'شارژ آبان 1404'!I8,0)</f>
        <v>0</v>
      </c>
      <c r="I8" s="32">
        <f t="shared" si="1"/>
        <v>679999.51158645272</v>
      </c>
      <c r="J8" s="41">
        <f t="shared" si="2"/>
        <v>679999.51158645272</v>
      </c>
      <c r="K8" s="14"/>
      <c r="L8" s="23"/>
      <c r="M8" s="23"/>
    </row>
    <row r="9" spans="1:14" ht="27" customHeight="1" thickBot="1" x14ac:dyDescent="0.35">
      <c r="A9" s="54">
        <f>'شارژ آبان 1404'!A9</f>
        <v>6</v>
      </c>
      <c r="B9" s="49" t="str">
        <f>'شارژ آبان 1404'!B9</f>
        <v>آقای علی محمدی</v>
      </c>
      <c r="C9" s="31">
        <f>'شارژ آبان 1404'!C9</f>
        <v>3</v>
      </c>
      <c r="D9" s="32">
        <f>'شارژ آبان 1404'!D9</f>
        <v>300000</v>
      </c>
      <c r="E9" s="32"/>
      <c r="F9" s="32">
        <f t="shared" si="0"/>
        <v>0</v>
      </c>
      <c r="G9" s="33">
        <f>IF('شارژ آبان 1404'!I9&gt;0,'شارژ آبان 1404'!I9,0)</f>
        <v>0.13368983956752345</v>
      </c>
      <c r="H9" s="31">
        <f>IF('شارژ آبان 1404'!I9&lt;0,-'شارژ آبان 1404'!I9,0)</f>
        <v>0</v>
      </c>
      <c r="I9" s="32">
        <f t="shared" si="1"/>
        <v>300000.13368983957</v>
      </c>
      <c r="J9" s="41">
        <f t="shared" si="2"/>
        <v>300000.13368983957</v>
      </c>
      <c r="K9" s="14"/>
      <c r="L9" s="23"/>
      <c r="M9" s="23"/>
    </row>
    <row r="10" spans="1:14" ht="27" customHeight="1" thickBot="1" x14ac:dyDescent="0.35">
      <c r="A10" s="54">
        <f>'شارژ آبان 1404'!A10</f>
        <v>7</v>
      </c>
      <c r="B10" s="49" t="str">
        <f>'شارژ آبان 1404'!B10</f>
        <v>آقای حیدری</v>
      </c>
      <c r="C10" s="31">
        <f>'شارژ آبان 1404'!C10</f>
        <v>2</v>
      </c>
      <c r="D10" s="32">
        <f>'شارژ آبان 1404'!D10</f>
        <v>300000</v>
      </c>
      <c r="E10" s="32"/>
      <c r="F10" s="32">
        <f t="shared" si="0"/>
        <v>0</v>
      </c>
      <c r="G10" s="33">
        <f>IF('شارژ آبان 1404'!I10&gt;0,'شارژ آبان 1404'!I10,0)</f>
        <v>339999.75579322642</v>
      </c>
      <c r="H10" s="31">
        <f>IF('شارژ آبان 1404'!I10&lt;0,-'شارژ آبان 1404'!I10,0)</f>
        <v>0</v>
      </c>
      <c r="I10" s="32">
        <f t="shared" si="1"/>
        <v>639999.75579322642</v>
      </c>
      <c r="J10" s="41">
        <f t="shared" si="2"/>
        <v>639999.75579322642</v>
      </c>
      <c r="K10" s="14"/>
      <c r="L10" s="23"/>
      <c r="M10" s="23"/>
    </row>
    <row r="11" spans="1:14" ht="27" customHeight="1" thickBot="1" x14ac:dyDescent="0.35">
      <c r="A11" s="54">
        <f>'شارژ آبان 1404'!A11</f>
        <v>8</v>
      </c>
      <c r="B11" s="49" t="str">
        <f>'شارژ آبان 1404'!B11</f>
        <v>آقای ندیمی</v>
      </c>
      <c r="C11" s="31">
        <f>'شارژ آبان 1404'!C11</f>
        <v>1</v>
      </c>
      <c r="D11" s="32">
        <f>'شارژ آبان 1404'!D11</f>
        <v>300000</v>
      </c>
      <c r="E11" s="32"/>
      <c r="F11" s="32">
        <f t="shared" si="0"/>
        <v>0</v>
      </c>
      <c r="G11" s="33">
        <f>IF('شارژ آبان 1404'!I11&gt;0,'شارژ آبان 1404'!I11,0)</f>
        <v>319999.90730837791</v>
      </c>
      <c r="H11" s="31">
        <f>IF('شارژ آبان 1404'!I11&lt;0,-'شارژ آبان 1404'!I11,0)</f>
        <v>0</v>
      </c>
      <c r="I11" s="32">
        <f t="shared" si="1"/>
        <v>619999.90730837791</v>
      </c>
      <c r="J11" s="41">
        <f t="shared" si="2"/>
        <v>619999.90730837791</v>
      </c>
      <c r="K11" s="14"/>
      <c r="L11" s="23"/>
      <c r="M11" s="23"/>
    </row>
    <row r="12" spans="1:14" ht="27" customHeight="1" thickBot="1" x14ac:dyDescent="0.35">
      <c r="A12" s="54">
        <f>'شارژ آبان 1404'!A12</f>
        <v>9</v>
      </c>
      <c r="B12" s="49" t="str">
        <f>'شارژ آبان 1404'!B12</f>
        <v>آقای لگا</v>
      </c>
      <c r="C12" s="31">
        <f>'شارژ آبان 1404'!C12</f>
        <v>0</v>
      </c>
      <c r="D12" s="32">
        <f>'شارژ آبان 1404'!D12</f>
        <v>150000</v>
      </c>
      <c r="E12" s="32"/>
      <c r="F12" s="32">
        <f t="shared" si="0"/>
        <v>0</v>
      </c>
      <c r="G12" s="33">
        <f>IF('شارژ آبان 1404'!I12&gt;0,'شارژ آبان 1404'!I12,0)</f>
        <v>350000</v>
      </c>
      <c r="H12" s="31">
        <f>IF('شارژ آبان 1404'!I12&lt;0,-'شارژ آبان 1404'!I12,0)</f>
        <v>0</v>
      </c>
      <c r="I12" s="32">
        <f t="shared" si="1"/>
        <v>500000</v>
      </c>
      <c r="J12" s="41">
        <f t="shared" si="2"/>
        <v>500000</v>
      </c>
      <c r="K12" s="14"/>
      <c r="L12" s="23"/>
      <c r="M12" s="23"/>
    </row>
    <row r="13" spans="1:14" ht="27" customHeight="1" thickBot="1" x14ac:dyDescent="0.35">
      <c r="A13" s="54">
        <f>'شارژ آبان 1404'!A13</f>
        <v>10</v>
      </c>
      <c r="B13" s="49" t="str">
        <f>'شارژ آبان 1404'!B13</f>
        <v>خانم موسوی</v>
      </c>
      <c r="C13" s="31">
        <f>'شارژ آبان 1404'!C13</f>
        <v>1</v>
      </c>
      <c r="D13" s="32">
        <f>'شارژ آبان 1404'!D13</f>
        <v>300000</v>
      </c>
      <c r="E13" s="32"/>
      <c r="F13" s="32">
        <f t="shared" si="0"/>
        <v>0</v>
      </c>
      <c r="G13" s="33">
        <f>IF('شارژ آبان 1404'!I13&gt;0,'شارژ آبان 1404'!I13,0)</f>
        <v>189000.37789661321</v>
      </c>
      <c r="H13" s="31">
        <f>IF('شارژ آبان 1404'!I13&lt;0,-'شارژ آبان 1404'!I13,0)</f>
        <v>0</v>
      </c>
      <c r="I13" s="32">
        <f t="shared" si="1"/>
        <v>489000.37789661321</v>
      </c>
      <c r="J13" s="41">
        <f t="shared" si="2"/>
        <v>489000.37789661321</v>
      </c>
      <c r="K13" s="14"/>
      <c r="L13" s="23"/>
      <c r="M13" s="23"/>
    </row>
    <row r="14" spans="1:14" ht="27" customHeight="1" thickBot="1" x14ac:dyDescent="0.35">
      <c r="A14" s="54">
        <f>'شارژ آبان 1404'!A14</f>
        <v>11</v>
      </c>
      <c r="B14" s="49" t="str">
        <f>'شارژ آبان 1404'!B14</f>
        <v>خانم داوودی</v>
      </c>
      <c r="C14" s="31">
        <f>'شارژ آبان 1404'!C14</f>
        <v>1</v>
      </c>
      <c r="D14" s="32">
        <f>'شارژ آبان 1404'!D14</f>
        <v>150000</v>
      </c>
      <c r="E14" s="32"/>
      <c r="F14" s="32">
        <f t="shared" si="0"/>
        <v>0</v>
      </c>
      <c r="G14" s="33">
        <f>IF('شارژ آبان 1404'!I14&gt;0,'شارژ آبان 1404'!I14,0)</f>
        <v>340000.37789661321</v>
      </c>
      <c r="H14" s="31">
        <f>IF('شارژ آبان 1404'!I14&lt;0,-'شارژ آبان 1404'!I14,0)</f>
        <v>0</v>
      </c>
      <c r="I14" s="32">
        <f t="shared" si="1"/>
        <v>490000.37789661321</v>
      </c>
      <c r="J14" s="41">
        <f t="shared" si="2"/>
        <v>490000.37789661321</v>
      </c>
      <c r="K14" s="14"/>
      <c r="L14" s="23"/>
      <c r="M14" s="23"/>
    </row>
    <row r="15" spans="1:14" ht="27" customHeight="1" thickBot="1" x14ac:dyDescent="0.35">
      <c r="A15" s="54">
        <f>'شارژ آبان 1404'!A15</f>
        <v>12</v>
      </c>
      <c r="B15" s="49" t="str">
        <f>'شارژ آبان 1404'!B15</f>
        <v>خانم فروغی</v>
      </c>
      <c r="C15" s="31">
        <f>'شارژ آبان 1404'!C15</f>
        <v>1</v>
      </c>
      <c r="D15" s="32">
        <f>'شارژ آبان 1404'!D15</f>
        <v>300000</v>
      </c>
      <c r="E15" s="32"/>
      <c r="F15" s="32">
        <f t="shared" si="0"/>
        <v>0</v>
      </c>
      <c r="G15" s="33">
        <f>IF('شارژ آبان 1404'!I15&gt;0,'شارژ آبان 1404'!I15,0)</f>
        <v>320000.37789661321</v>
      </c>
      <c r="H15" s="31">
        <f>IF('شارژ آبان 1404'!I15&lt;0,-'شارژ آبان 1404'!I15,0)</f>
        <v>0</v>
      </c>
      <c r="I15" s="32">
        <f t="shared" si="1"/>
        <v>620000.37789661321</v>
      </c>
      <c r="J15" s="41">
        <f t="shared" si="2"/>
        <v>620000.37789661321</v>
      </c>
      <c r="K15" s="14"/>
      <c r="L15" s="23"/>
      <c r="M15" s="23"/>
    </row>
    <row r="16" spans="1:14" ht="27" customHeight="1" thickBot="1" x14ac:dyDescent="0.35">
      <c r="A16" s="54">
        <f>'شارژ آبان 1404'!A16</f>
        <v>13</v>
      </c>
      <c r="B16" s="49" t="str">
        <f>'شارژ آبان 1404'!B16</f>
        <v>آقای صمیمی</v>
      </c>
      <c r="C16" s="31">
        <f>'شارژ آبان 1404'!C16</f>
        <v>3</v>
      </c>
      <c r="D16" s="32">
        <f>'شارژ آبان 1404'!D16</f>
        <v>300000</v>
      </c>
      <c r="E16" s="32"/>
      <c r="F16" s="32">
        <f t="shared" si="0"/>
        <v>0</v>
      </c>
      <c r="G16" s="33">
        <f>IF('شارژ آبان 1404'!I16&gt;0,'شارژ آبان 1404'!I16,0)</f>
        <v>1892000.1336898396</v>
      </c>
      <c r="H16" s="31">
        <f>IF('شارژ آبان 1404'!I16&lt;0,-'شارژ آبان 1404'!I16,0)</f>
        <v>0</v>
      </c>
      <c r="I16" s="32">
        <f t="shared" si="1"/>
        <v>2192000.1336898394</v>
      </c>
      <c r="J16" s="41">
        <f t="shared" si="2"/>
        <v>2192000.1336898394</v>
      </c>
      <c r="K16" s="14"/>
      <c r="L16" s="23"/>
      <c r="M16" s="23"/>
    </row>
    <row r="17" spans="1:13" ht="27" customHeight="1" thickBot="1" x14ac:dyDescent="0.35">
      <c r="A17" s="54">
        <f>'شارژ آبان 1404'!A17</f>
        <v>14</v>
      </c>
      <c r="B17" s="49" t="str">
        <f>'شارژ آبان 1404'!B17</f>
        <v>خانم رهگذر</v>
      </c>
      <c r="C17" s="31">
        <f>'شارژ آبان 1404'!C17</f>
        <v>1</v>
      </c>
      <c r="D17" s="32">
        <f>'شارژ آبان 1404'!D17</f>
        <v>300000</v>
      </c>
      <c r="E17" s="32"/>
      <c r="F17" s="32">
        <f t="shared" si="0"/>
        <v>0</v>
      </c>
      <c r="G17" s="33">
        <f>IF('شارژ آبان 1404'!I17&gt;0,'شارژ آبان 1404'!I17,0)</f>
        <v>640000.37789661321</v>
      </c>
      <c r="H17" s="31">
        <f>IF('شارژ آبان 1404'!I17&lt;0,-'شارژ آبان 1404'!I17,0)</f>
        <v>0</v>
      </c>
      <c r="I17" s="32">
        <f t="shared" si="1"/>
        <v>940000.37789661321</v>
      </c>
      <c r="J17" s="41">
        <f t="shared" si="2"/>
        <v>940000.37789661321</v>
      </c>
      <c r="K17" s="14"/>
      <c r="L17" s="23"/>
      <c r="M17" s="23"/>
    </row>
    <row r="18" spans="1:13" ht="27" customHeight="1" thickBot="1" x14ac:dyDescent="0.35">
      <c r="A18" s="54">
        <f>'شارژ آبان 1404'!A18</f>
        <v>15</v>
      </c>
      <c r="B18" s="49" t="str">
        <f>'شارژ آبان 1404'!B18</f>
        <v>خانم خورسند نژاد</v>
      </c>
      <c r="C18" s="31">
        <f>'شارژ آبان 1404'!C18</f>
        <v>1</v>
      </c>
      <c r="D18" s="32">
        <f>'شارژ آبان 1404'!D18</f>
        <v>300000</v>
      </c>
      <c r="E18" s="32"/>
      <c r="F18" s="32">
        <f t="shared" si="0"/>
        <v>0</v>
      </c>
      <c r="G18" s="33">
        <f>IF('شارژ آبان 1404'!I18&gt;0,'شارژ آبان 1404'!I18,0)</f>
        <v>320000.37789661321</v>
      </c>
      <c r="H18" s="31">
        <f>IF('شارژ آبان 1404'!I18&lt;0,-'شارژ آبان 1404'!I18,0)</f>
        <v>0</v>
      </c>
      <c r="I18" s="32">
        <f t="shared" si="1"/>
        <v>620000.37789661321</v>
      </c>
      <c r="J18" s="41">
        <f t="shared" si="2"/>
        <v>620000.37789661321</v>
      </c>
      <c r="K18" s="14"/>
      <c r="L18" s="23"/>
      <c r="M18" s="23"/>
    </row>
    <row r="19" spans="1:13" ht="27" customHeight="1" thickBot="1" x14ac:dyDescent="0.35">
      <c r="A19" s="54">
        <f>'شارژ آبان 1404'!A19</f>
        <v>16</v>
      </c>
      <c r="B19" s="49" t="str">
        <f>'شارژ آبان 1404'!B19</f>
        <v>خانم قلی پور</v>
      </c>
      <c r="C19" s="31">
        <f>'شارژ آبان 1404'!C19</f>
        <v>1</v>
      </c>
      <c r="D19" s="32">
        <f>'شارژ آبان 1404'!D19</f>
        <v>300000</v>
      </c>
      <c r="E19" s="32"/>
      <c r="F19" s="32">
        <f t="shared" si="0"/>
        <v>0</v>
      </c>
      <c r="G19" s="33">
        <f>IF('شارژ آبان 1404'!I19&gt;0,'شارژ آبان 1404'!I19,0)</f>
        <v>320000</v>
      </c>
      <c r="H19" s="31">
        <f>IF('شارژ آبان 1404'!I19&lt;0,-'شارژ آبان 1404'!I19,0)</f>
        <v>0</v>
      </c>
      <c r="I19" s="32">
        <f t="shared" si="1"/>
        <v>620000</v>
      </c>
      <c r="J19" s="41">
        <f t="shared" si="2"/>
        <v>620000</v>
      </c>
      <c r="K19" s="14"/>
      <c r="L19" s="23"/>
      <c r="M19" s="23"/>
    </row>
    <row r="20" spans="1:13" ht="27" customHeight="1" thickBot="1" x14ac:dyDescent="0.35">
      <c r="A20" s="54">
        <f>'شارژ آبان 1404'!A20</f>
        <v>17</v>
      </c>
      <c r="B20" s="49" t="str">
        <f>'شارژ آبان 1404'!B20</f>
        <v>خانم نشاط</v>
      </c>
      <c r="C20" s="31">
        <f>'شارژ آبان 1404'!C20</f>
        <v>3</v>
      </c>
      <c r="D20" s="32">
        <f>'شارژ آبان 1404'!D20</f>
        <v>300000</v>
      </c>
      <c r="E20" s="32"/>
      <c r="F20" s="32">
        <f t="shared" si="0"/>
        <v>0</v>
      </c>
      <c r="G20" s="33">
        <f>IF('شارژ آبان 1404'!I20&gt;0,'شارژ آبان 1404'!I20,0)</f>
        <v>359999.75579322642</v>
      </c>
      <c r="H20" s="31">
        <f>IF('شارژ آبان 1404'!I20&lt;0,-'شارژ آبان 1404'!I20,0)</f>
        <v>0</v>
      </c>
      <c r="I20" s="32">
        <f t="shared" si="1"/>
        <v>659999.75579322642</v>
      </c>
      <c r="J20" s="41">
        <f t="shared" si="2"/>
        <v>659999.75579322642</v>
      </c>
      <c r="K20" s="14"/>
      <c r="L20" s="23"/>
      <c r="M20" s="23"/>
    </row>
    <row r="21" spans="1:13" ht="27" customHeight="1" thickBot="1" x14ac:dyDescent="0.35">
      <c r="A21" s="54">
        <f>'شارژ آبان 1404'!A21</f>
        <v>18</v>
      </c>
      <c r="B21" s="49" t="str">
        <f>'شارژ آبان 1404'!B21</f>
        <v>آقای اکرامی</v>
      </c>
      <c r="C21" s="31">
        <f>'شارژ آبان 1404'!C21</f>
        <v>2</v>
      </c>
      <c r="D21" s="32">
        <v>300000</v>
      </c>
      <c r="E21" s="32"/>
      <c r="F21" s="32">
        <f t="shared" si="0"/>
        <v>0</v>
      </c>
      <c r="G21" s="33">
        <f>IF('شارژ آبان 1404'!I21&gt;0,'شارژ آبان 1404'!I21,0)</f>
        <v>40000</v>
      </c>
      <c r="H21" s="31">
        <f>IF('شارژ آبان 1404'!I21&lt;0,-'شارژ آبان 1404'!I21,0)</f>
        <v>0</v>
      </c>
      <c r="I21" s="32">
        <f t="shared" si="1"/>
        <v>340000</v>
      </c>
      <c r="J21" s="41">
        <f t="shared" si="2"/>
        <v>340000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11559400.488413548</v>
      </c>
      <c r="J22" s="29">
        <f>SUM(J4:J21)</f>
        <v>11633400.732620319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6" sqref="I16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آذر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آذر 1404'!J5</f>
        <v>1401999.7557932264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آذر 1404'!J6</f>
        <v>430999.75579322642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آذر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آذر 1404'!J8</f>
        <v>679999.51158645272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آذر 1404'!J9</f>
        <v>300000.13368983957</v>
      </c>
    </row>
    <row r="9" spans="1:4" ht="30" customHeight="1" thickBot="1" x14ac:dyDescent="0.35">
      <c r="A9" s="17">
        <v>7</v>
      </c>
      <c r="B9" s="16" t="s">
        <v>41</v>
      </c>
      <c r="C9" s="11">
        <f>'شارژ آذر 1404'!J10</f>
        <v>639999.75579322642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آذر 1404'!J11</f>
        <v>619999.90730837791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آذر 1404'!J12</f>
        <v>500000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آذر 1404'!J13</f>
        <v>489000.37789661321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آذر 1404'!J14</f>
        <v>490000.37789661321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آذر 1404'!J15</f>
        <v>620000.37789661321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آذر 1404'!J16</f>
        <v>2192000.1336898394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آذر 1404'!J17</f>
        <v>940000.37789661321</v>
      </c>
    </row>
    <row r="17" spans="1:3" ht="30" customHeight="1" thickBot="1" x14ac:dyDescent="0.35">
      <c r="A17" s="17">
        <v>15</v>
      </c>
      <c r="B17" s="16" t="s">
        <v>49</v>
      </c>
      <c r="C17" s="11">
        <f>'شارژ آذر 1404'!J18</f>
        <v>620000.37789661321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آذر 1404'!J19</f>
        <v>620000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آذر 1404'!J20</f>
        <v>659999.75579322642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آذر 1404'!J21</f>
        <v>340000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M12" sqref="M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79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آذر 1404'!K2</f>
        <v>سهم هر نفر</v>
      </c>
      <c r="L2" s="47" t="str">
        <f>'شارژ آذر 1404'!L2</f>
        <v>جمع نفرات</v>
      </c>
      <c r="M2" s="45" t="str">
        <f>'شارژ آذر 1404'!M2</f>
        <v>مبلغ قبض آب</v>
      </c>
    </row>
    <row r="3" spans="1:14" ht="54.75" customHeight="1" thickBot="1" x14ac:dyDescent="0.35">
      <c r="A3" s="37" t="str">
        <f>'شارژ آذر 1404'!A3</f>
        <v>واحد</v>
      </c>
      <c r="B3" s="37" t="str">
        <f>'شارژ آذر 1404'!B3</f>
        <v>نام خانوادگی</v>
      </c>
      <c r="C3" s="43" t="str">
        <f>'شارژ آذر 1404'!C3</f>
        <v>تعداد نفرات</v>
      </c>
      <c r="D3" s="38" t="str">
        <f>'شارژ آذر 1404'!D3</f>
        <v>مبلغ شارژ  (تومان)</v>
      </c>
      <c r="E3" s="38" t="str">
        <f>'شارژ آذر 1404'!E3</f>
        <v>مبلغ دریافت شده(تومان)</v>
      </c>
      <c r="F3" s="38" t="str">
        <f>'شارژ آذر 1404'!F3</f>
        <v>قبض آب مشترک بر اساس نفرات</v>
      </c>
      <c r="G3" s="38" t="str">
        <f>'شارژ آذر 1404'!G3</f>
        <v>بدهکار از دوره قبل</v>
      </c>
      <c r="H3" s="38" t="str">
        <f>'شارژ آذر 1404'!H3</f>
        <v>بستانکار از دوره قبل</v>
      </c>
      <c r="I3" s="38" t="str">
        <f>'شارژ آذر 1404'!I3</f>
        <v>جمع کل بدهی/بستانکاری  قابل پرداخت</v>
      </c>
      <c r="J3" s="39" t="str">
        <f>'شارژ آذر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آذر 1404'!A4</f>
        <v>1</v>
      </c>
      <c r="B4" s="49" t="str">
        <f>'شارژ آذر 1404'!B4</f>
        <v>آقای محمدی</v>
      </c>
      <c r="C4" s="31">
        <f>'شارژ آذر 1404'!C4</f>
        <v>2</v>
      </c>
      <c r="D4" s="32">
        <f>'شارژ آذر 1404'!D4</f>
        <v>0</v>
      </c>
      <c r="E4" s="32"/>
      <c r="F4" s="32">
        <f t="shared" ref="F4:F21" si="0">$K$3*C4</f>
        <v>0</v>
      </c>
      <c r="G4" s="33">
        <f>IF('شارژ آذر 1404'!I4&gt;0,'شارژ آذر 1404'!I4,0)</f>
        <v>0</v>
      </c>
      <c r="H4" s="31">
        <f>IF('شارژ آذر 1404'!I4&lt;0,-'شارژ آذر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آذر 1404'!A5</f>
        <v>2</v>
      </c>
      <c r="B5" s="49" t="str">
        <f>'شارژ آذر 1404'!B5</f>
        <v>آقای منتصری</v>
      </c>
      <c r="C5" s="31">
        <f>'شارژ آذر 1404'!C5</f>
        <v>3</v>
      </c>
      <c r="D5" s="32">
        <f>'شارژ آذر 1404'!D5</f>
        <v>300000</v>
      </c>
      <c r="E5" s="32"/>
      <c r="F5" s="32">
        <f t="shared" si="0"/>
        <v>0</v>
      </c>
      <c r="G5" s="33">
        <f>IF('شارژ آذر 1404'!I5&gt;0,'شارژ آذر 1404'!I5,0)</f>
        <v>1401999.7557932264</v>
      </c>
      <c r="H5" s="31">
        <f>IF('شارژ آذر 1404'!I5&lt;0,-'شارژ آذر 1404'!I5,0)</f>
        <v>0</v>
      </c>
      <c r="I5" s="32">
        <f t="shared" ref="I5:I21" si="1">D5-E5+F5+G5-H5</f>
        <v>1701999.7557932264</v>
      </c>
      <c r="J5" s="41">
        <f t="shared" ref="J5:J21" si="2">IF(I5&gt;0,I5,0)</f>
        <v>1701999.7557932264</v>
      </c>
      <c r="K5" s="14"/>
      <c r="L5" s="23"/>
      <c r="M5" s="23"/>
    </row>
    <row r="6" spans="1:14" ht="27" customHeight="1" thickBot="1" x14ac:dyDescent="0.35">
      <c r="A6" s="54">
        <f>'شارژ آذر 1404'!A6</f>
        <v>3</v>
      </c>
      <c r="B6" s="49" t="str">
        <f>'شارژ آذر 1404'!B6</f>
        <v>آقای كامروافر</v>
      </c>
      <c r="C6" s="31">
        <f>'شارژ آذر 1404'!C6</f>
        <v>2</v>
      </c>
      <c r="D6" s="32">
        <f>'شارژ آذر 1404'!D6</f>
        <v>300000</v>
      </c>
      <c r="E6" s="32"/>
      <c r="F6" s="32">
        <f t="shared" si="0"/>
        <v>0</v>
      </c>
      <c r="G6" s="33">
        <f>IF('شارژ آذر 1404'!I6&gt;0,'شارژ آذر 1404'!I6,0)</f>
        <v>430999.75579322642</v>
      </c>
      <c r="H6" s="31">
        <f>IF('شارژ آذر 1404'!I6&lt;0,-'شارژ آذر 1404'!I6,0)</f>
        <v>0</v>
      </c>
      <c r="I6" s="32">
        <f t="shared" si="1"/>
        <v>730999.75579322642</v>
      </c>
      <c r="J6" s="41">
        <f t="shared" si="2"/>
        <v>730999.75579322642</v>
      </c>
      <c r="K6" s="14"/>
      <c r="L6" s="23"/>
      <c r="M6" s="23"/>
    </row>
    <row r="7" spans="1:14" ht="27" customHeight="1" thickBot="1" x14ac:dyDescent="0.35">
      <c r="A7" s="54">
        <f>'شارژ آذر 1404'!A7</f>
        <v>4</v>
      </c>
      <c r="B7" s="49" t="str">
        <f>'شارژ آذر 1404'!B7</f>
        <v>آقای ولی زاده</v>
      </c>
      <c r="C7" s="31">
        <f>'شارژ آذر 1404'!C7</f>
        <v>3</v>
      </c>
      <c r="D7" s="32">
        <f>'شارژ آذر 1404'!D7</f>
        <v>0</v>
      </c>
      <c r="E7" s="32"/>
      <c r="F7" s="32">
        <f t="shared" si="0"/>
        <v>0</v>
      </c>
      <c r="G7" s="33">
        <f>IF('شارژ آذر 1404'!I7&gt;0,'شارژ آذر 1404'!I7,0)</f>
        <v>89400.133689839626</v>
      </c>
      <c r="H7" s="31">
        <f>IF('شارژ آذر 1404'!I7&lt;0,-'شارژ آذر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آذر 1404'!A8</f>
        <v>5</v>
      </c>
      <c r="B8" s="49" t="str">
        <f>'شارژ آذر 1404'!B8</f>
        <v>آقای صبری</v>
      </c>
      <c r="C8" s="31">
        <f>'شارژ آذر 1404'!C8</f>
        <v>4</v>
      </c>
      <c r="D8" s="32">
        <f>'شارژ آذر 1404'!D8</f>
        <v>300000</v>
      </c>
      <c r="E8" s="32"/>
      <c r="F8" s="32">
        <f t="shared" si="0"/>
        <v>0</v>
      </c>
      <c r="G8" s="33">
        <f>IF('شارژ آذر 1404'!I8&gt;0,'شارژ آذر 1404'!I8,0)</f>
        <v>679999.51158645272</v>
      </c>
      <c r="H8" s="31">
        <f>IF('شارژ آذر 1404'!I8&lt;0,-'شارژ آذر 1404'!I8,0)</f>
        <v>0</v>
      </c>
      <c r="I8" s="32">
        <f t="shared" si="1"/>
        <v>979999.51158645272</v>
      </c>
      <c r="J8" s="41">
        <f t="shared" si="2"/>
        <v>979999.51158645272</v>
      </c>
      <c r="K8" s="14"/>
      <c r="L8" s="23"/>
      <c r="M8" s="23"/>
    </row>
    <row r="9" spans="1:14" ht="27" customHeight="1" thickBot="1" x14ac:dyDescent="0.35">
      <c r="A9" s="54">
        <f>'شارژ آذر 1404'!A9</f>
        <v>6</v>
      </c>
      <c r="B9" s="49" t="str">
        <f>'شارژ آذر 1404'!B9</f>
        <v>آقای علی محمدی</v>
      </c>
      <c r="C9" s="31">
        <f>'شارژ آذر 1404'!C9</f>
        <v>3</v>
      </c>
      <c r="D9" s="32">
        <f>'شارژ آذر 1404'!D9</f>
        <v>300000</v>
      </c>
      <c r="E9" s="32"/>
      <c r="F9" s="32">
        <f t="shared" si="0"/>
        <v>0</v>
      </c>
      <c r="G9" s="33">
        <f>IF('شارژ آذر 1404'!I9&gt;0,'شارژ آذر 1404'!I9,0)</f>
        <v>300000.13368983957</v>
      </c>
      <c r="H9" s="31">
        <f>IF('شارژ آذر 1404'!I9&lt;0,-'شارژ آذر 1404'!I9,0)</f>
        <v>0</v>
      </c>
      <c r="I9" s="32">
        <f t="shared" si="1"/>
        <v>600000.13368983963</v>
      </c>
      <c r="J9" s="41">
        <f t="shared" si="2"/>
        <v>600000.13368983963</v>
      </c>
      <c r="K9" s="14"/>
      <c r="L9" s="23"/>
      <c r="M9" s="23"/>
    </row>
    <row r="10" spans="1:14" ht="27" customHeight="1" thickBot="1" x14ac:dyDescent="0.35">
      <c r="A10" s="54">
        <f>'شارژ آذر 1404'!A10</f>
        <v>7</v>
      </c>
      <c r="B10" s="49" t="str">
        <f>'شارژ آذر 1404'!B10</f>
        <v>آقای حیدری</v>
      </c>
      <c r="C10" s="31">
        <f>'شارژ آذر 1404'!C10</f>
        <v>2</v>
      </c>
      <c r="D10" s="32">
        <f>'شارژ آذر 1404'!D10</f>
        <v>300000</v>
      </c>
      <c r="E10" s="32"/>
      <c r="F10" s="32">
        <f t="shared" si="0"/>
        <v>0</v>
      </c>
      <c r="G10" s="33">
        <f>IF('شارژ آذر 1404'!I10&gt;0,'شارژ آذر 1404'!I10,0)</f>
        <v>639999.75579322642</v>
      </c>
      <c r="H10" s="31">
        <f>IF('شارژ آذر 1404'!I10&lt;0,-'شارژ آذر 1404'!I10,0)</f>
        <v>0</v>
      </c>
      <c r="I10" s="32">
        <f t="shared" si="1"/>
        <v>939999.75579322642</v>
      </c>
      <c r="J10" s="41">
        <f t="shared" si="2"/>
        <v>939999.75579322642</v>
      </c>
      <c r="K10" s="14"/>
      <c r="L10" s="23"/>
      <c r="M10" s="23"/>
    </row>
    <row r="11" spans="1:14" ht="27" customHeight="1" thickBot="1" x14ac:dyDescent="0.35">
      <c r="A11" s="54">
        <f>'شارژ آذر 1404'!A11</f>
        <v>8</v>
      </c>
      <c r="B11" s="49" t="str">
        <f>'شارژ آذر 1404'!B11</f>
        <v>آقای ندیمی</v>
      </c>
      <c r="C11" s="31">
        <f>'شارژ آذر 1404'!C11</f>
        <v>1</v>
      </c>
      <c r="D11" s="32">
        <f>'شارژ آذر 1404'!D11</f>
        <v>300000</v>
      </c>
      <c r="E11" s="32"/>
      <c r="F11" s="32">
        <f t="shared" si="0"/>
        <v>0</v>
      </c>
      <c r="G11" s="33">
        <f>IF('شارژ آذر 1404'!I11&gt;0,'شارژ آذر 1404'!I11,0)</f>
        <v>619999.90730837791</v>
      </c>
      <c r="H11" s="31">
        <f>IF('شارژ آذر 1404'!I11&lt;0,-'شارژ آذر 1404'!I11,0)</f>
        <v>0</v>
      </c>
      <c r="I11" s="32">
        <f t="shared" si="1"/>
        <v>919999.90730837791</v>
      </c>
      <c r="J11" s="41">
        <f t="shared" si="2"/>
        <v>919999.90730837791</v>
      </c>
      <c r="K11" s="14"/>
      <c r="L11" s="23"/>
      <c r="M11" s="23"/>
    </row>
    <row r="12" spans="1:14" ht="27" customHeight="1" thickBot="1" x14ac:dyDescent="0.35">
      <c r="A12" s="54">
        <f>'شارژ آذر 1404'!A12</f>
        <v>9</v>
      </c>
      <c r="B12" s="49" t="str">
        <f>'شارژ آذر 1404'!B12</f>
        <v>آقای لگا</v>
      </c>
      <c r="C12" s="31">
        <f>'شارژ آذر 1404'!C12</f>
        <v>0</v>
      </c>
      <c r="D12" s="32">
        <f>'شارژ آذر 1404'!D12</f>
        <v>150000</v>
      </c>
      <c r="E12" s="32"/>
      <c r="F12" s="32">
        <f t="shared" si="0"/>
        <v>0</v>
      </c>
      <c r="G12" s="33">
        <f>IF('شارژ آذر 1404'!I12&gt;0,'شارژ آذر 1404'!I12,0)</f>
        <v>500000</v>
      </c>
      <c r="H12" s="31">
        <f>IF('شارژ آذر 1404'!I12&lt;0,-'شارژ آذر 1404'!I12,0)</f>
        <v>0</v>
      </c>
      <c r="I12" s="32">
        <f t="shared" si="1"/>
        <v>650000</v>
      </c>
      <c r="J12" s="41">
        <f t="shared" si="2"/>
        <v>650000</v>
      </c>
      <c r="K12" s="14"/>
      <c r="L12" s="23"/>
      <c r="M12" s="23"/>
    </row>
    <row r="13" spans="1:14" ht="27" customHeight="1" thickBot="1" x14ac:dyDescent="0.35">
      <c r="A13" s="54">
        <f>'شارژ آذر 1404'!A13</f>
        <v>10</v>
      </c>
      <c r="B13" s="49" t="str">
        <f>'شارژ آذر 1404'!B13</f>
        <v>خانم موسوی</v>
      </c>
      <c r="C13" s="31">
        <f>'شارژ آذر 1404'!C13</f>
        <v>1</v>
      </c>
      <c r="D13" s="32">
        <f>'شارژ آذر 1404'!D13</f>
        <v>300000</v>
      </c>
      <c r="E13" s="32"/>
      <c r="F13" s="32">
        <f t="shared" si="0"/>
        <v>0</v>
      </c>
      <c r="G13" s="33">
        <f>IF('شارژ آذر 1404'!I13&gt;0,'شارژ آذر 1404'!I13,0)</f>
        <v>489000.37789661321</v>
      </c>
      <c r="H13" s="31">
        <f>IF('شارژ آذر 1404'!I13&lt;0,-'شارژ آذر 1404'!I13,0)</f>
        <v>0</v>
      </c>
      <c r="I13" s="32">
        <f t="shared" si="1"/>
        <v>789000.37789661321</v>
      </c>
      <c r="J13" s="41">
        <f t="shared" si="2"/>
        <v>789000.37789661321</v>
      </c>
      <c r="K13" s="14"/>
      <c r="L13" s="23"/>
      <c r="M13" s="23"/>
    </row>
    <row r="14" spans="1:14" ht="27" customHeight="1" thickBot="1" x14ac:dyDescent="0.35">
      <c r="A14" s="54">
        <f>'شارژ آذر 1404'!A14</f>
        <v>11</v>
      </c>
      <c r="B14" s="49" t="str">
        <f>'شارژ آذر 1404'!B14</f>
        <v>خانم داوودی</v>
      </c>
      <c r="C14" s="31">
        <f>'شارژ آذر 1404'!C14</f>
        <v>1</v>
      </c>
      <c r="D14" s="32">
        <f>'شارژ آذر 1404'!D14</f>
        <v>150000</v>
      </c>
      <c r="E14" s="32"/>
      <c r="F14" s="32">
        <f t="shared" si="0"/>
        <v>0</v>
      </c>
      <c r="G14" s="33">
        <f>IF('شارژ آذر 1404'!I14&gt;0,'شارژ آذر 1404'!I14,0)</f>
        <v>490000.37789661321</v>
      </c>
      <c r="H14" s="31">
        <f>IF('شارژ آذر 1404'!I14&lt;0,-'شارژ آذر 1404'!I14,0)</f>
        <v>0</v>
      </c>
      <c r="I14" s="32">
        <f t="shared" si="1"/>
        <v>640000.37789661321</v>
      </c>
      <c r="J14" s="41">
        <f t="shared" si="2"/>
        <v>640000.37789661321</v>
      </c>
      <c r="K14" s="14"/>
      <c r="L14" s="23"/>
      <c r="M14" s="23"/>
    </row>
    <row r="15" spans="1:14" ht="27" customHeight="1" thickBot="1" x14ac:dyDescent="0.35">
      <c r="A15" s="54">
        <f>'شارژ آذر 1404'!A15</f>
        <v>12</v>
      </c>
      <c r="B15" s="49" t="str">
        <f>'شارژ آذر 1404'!B15</f>
        <v>خانم فروغی</v>
      </c>
      <c r="C15" s="31">
        <f>'شارژ آذر 1404'!C15</f>
        <v>1</v>
      </c>
      <c r="D15" s="32">
        <f>'شارژ آذر 1404'!D15</f>
        <v>300000</v>
      </c>
      <c r="E15" s="32"/>
      <c r="F15" s="32">
        <f t="shared" si="0"/>
        <v>0</v>
      </c>
      <c r="G15" s="33">
        <f>IF('شارژ آذر 1404'!I15&gt;0,'شارژ آذر 1404'!I15,0)</f>
        <v>620000.37789661321</v>
      </c>
      <c r="H15" s="31">
        <f>IF('شارژ آذر 1404'!I15&lt;0,-'شارژ آذر 1404'!I15,0)</f>
        <v>0</v>
      </c>
      <c r="I15" s="32">
        <f t="shared" si="1"/>
        <v>920000.37789661321</v>
      </c>
      <c r="J15" s="41">
        <f t="shared" si="2"/>
        <v>920000.37789661321</v>
      </c>
      <c r="K15" s="14"/>
      <c r="L15" s="23"/>
      <c r="M15" s="23"/>
    </row>
    <row r="16" spans="1:14" ht="27" customHeight="1" thickBot="1" x14ac:dyDescent="0.35">
      <c r="A16" s="54">
        <f>'شارژ آذر 1404'!A16</f>
        <v>13</v>
      </c>
      <c r="B16" s="49" t="str">
        <f>'شارژ آذر 1404'!B16</f>
        <v>آقای صمیمی</v>
      </c>
      <c r="C16" s="31">
        <f>'شارژ آذر 1404'!C16</f>
        <v>3</v>
      </c>
      <c r="D16" s="32">
        <f>'شارژ آذر 1404'!D16</f>
        <v>300000</v>
      </c>
      <c r="E16" s="32"/>
      <c r="F16" s="32">
        <f t="shared" si="0"/>
        <v>0</v>
      </c>
      <c r="G16" s="33">
        <f>IF('شارژ آذر 1404'!I16&gt;0,'شارژ آذر 1404'!I16,0)</f>
        <v>2192000.1336898394</v>
      </c>
      <c r="H16" s="31">
        <f>IF('شارژ آذر 1404'!I16&lt;0,-'شارژ آذر 1404'!I16,0)</f>
        <v>0</v>
      </c>
      <c r="I16" s="32">
        <f t="shared" si="1"/>
        <v>2492000.1336898394</v>
      </c>
      <c r="J16" s="41">
        <f t="shared" si="2"/>
        <v>2492000.1336898394</v>
      </c>
      <c r="K16" s="14"/>
      <c r="L16" s="23"/>
      <c r="M16" s="23"/>
    </row>
    <row r="17" spans="1:13" ht="27" customHeight="1" thickBot="1" x14ac:dyDescent="0.35">
      <c r="A17" s="54">
        <f>'شارژ آذر 1404'!A17</f>
        <v>14</v>
      </c>
      <c r="B17" s="49" t="str">
        <f>'شارژ آذر 1404'!B17</f>
        <v>خانم رهگذر</v>
      </c>
      <c r="C17" s="31">
        <f>'شارژ آذر 1404'!C17</f>
        <v>1</v>
      </c>
      <c r="D17" s="32">
        <f>'شارژ آذر 1404'!D17</f>
        <v>300000</v>
      </c>
      <c r="E17" s="32"/>
      <c r="F17" s="32">
        <f t="shared" si="0"/>
        <v>0</v>
      </c>
      <c r="G17" s="33">
        <f>IF('شارژ آذر 1404'!I17&gt;0,'شارژ آذر 1404'!I17,0)</f>
        <v>940000.37789661321</v>
      </c>
      <c r="H17" s="31">
        <f>IF('شارژ آذر 1404'!I17&lt;0,-'شارژ آذر 1404'!I17,0)</f>
        <v>0</v>
      </c>
      <c r="I17" s="32">
        <f t="shared" si="1"/>
        <v>1240000.3778966132</v>
      </c>
      <c r="J17" s="41">
        <f t="shared" si="2"/>
        <v>1240000.3778966132</v>
      </c>
      <c r="K17" s="14"/>
      <c r="L17" s="23"/>
      <c r="M17" s="23"/>
    </row>
    <row r="18" spans="1:13" ht="27" customHeight="1" thickBot="1" x14ac:dyDescent="0.35">
      <c r="A18" s="54">
        <f>'شارژ آذر 1404'!A18</f>
        <v>15</v>
      </c>
      <c r="B18" s="49" t="str">
        <f>'شارژ آذر 1404'!B18</f>
        <v>خانم خورسند نژاد</v>
      </c>
      <c r="C18" s="31">
        <f>'شارژ آذر 1404'!C18</f>
        <v>1</v>
      </c>
      <c r="D18" s="32">
        <f>'شارژ آذر 1404'!D18</f>
        <v>300000</v>
      </c>
      <c r="E18" s="32"/>
      <c r="F18" s="32">
        <f t="shared" si="0"/>
        <v>0</v>
      </c>
      <c r="G18" s="33">
        <f>IF('شارژ آذر 1404'!I18&gt;0,'شارژ آذر 1404'!I18,0)</f>
        <v>620000.37789661321</v>
      </c>
      <c r="H18" s="31">
        <f>IF('شارژ آذر 1404'!I18&lt;0,-'شارژ آذر 1404'!I18,0)</f>
        <v>0</v>
      </c>
      <c r="I18" s="32">
        <f t="shared" si="1"/>
        <v>920000.37789661321</v>
      </c>
      <c r="J18" s="41">
        <f t="shared" si="2"/>
        <v>920000.37789661321</v>
      </c>
      <c r="K18" s="14"/>
      <c r="L18" s="23"/>
      <c r="M18" s="23"/>
    </row>
    <row r="19" spans="1:13" ht="27" customHeight="1" thickBot="1" x14ac:dyDescent="0.35">
      <c r="A19" s="54">
        <f>'شارژ آذر 1404'!A19</f>
        <v>16</v>
      </c>
      <c r="B19" s="49" t="str">
        <f>'شارژ آذر 1404'!B19</f>
        <v>خانم قلی پور</v>
      </c>
      <c r="C19" s="31">
        <f>'شارژ آذر 1404'!C19</f>
        <v>1</v>
      </c>
      <c r="D19" s="32">
        <f>'شارژ آذر 1404'!D19</f>
        <v>300000</v>
      </c>
      <c r="E19" s="32"/>
      <c r="F19" s="32">
        <f t="shared" si="0"/>
        <v>0</v>
      </c>
      <c r="G19" s="33">
        <f>IF('شارژ آذر 1404'!I19&gt;0,'شارژ آذر 1404'!I19,0)</f>
        <v>620000</v>
      </c>
      <c r="H19" s="31">
        <f>IF('شارژ آذر 1404'!I19&lt;0,-'شارژ آذر 1404'!I19,0)</f>
        <v>0</v>
      </c>
      <c r="I19" s="32">
        <f t="shared" si="1"/>
        <v>920000</v>
      </c>
      <c r="J19" s="41">
        <f t="shared" si="2"/>
        <v>920000</v>
      </c>
      <c r="K19" s="14"/>
      <c r="L19" s="23"/>
      <c r="M19" s="23"/>
    </row>
    <row r="20" spans="1:13" ht="27" customHeight="1" thickBot="1" x14ac:dyDescent="0.35">
      <c r="A20" s="54">
        <f>'شارژ آذر 1404'!A20</f>
        <v>17</v>
      </c>
      <c r="B20" s="49" t="str">
        <f>'شارژ آذر 1404'!B20</f>
        <v>خانم نشاط</v>
      </c>
      <c r="C20" s="31">
        <f>'شارژ آذر 1404'!C20</f>
        <v>3</v>
      </c>
      <c r="D20" s="32">
        <f>'شارژ آذر 1404'!D20</f>
        <v>300000</v>
      </c>
      <c r="E20" s="32"/>
      <c r="F20" s="32">
        <f t="shared" si="0"/>
        <v>0</v>
      </c>
      <c r="G20" s="33">
        <f>IF('شارژ آذر 1404'!I20&gt;0,'شارژ آذر 1404'!I20,0)</f>
        <v>659999.75579322642</v>
      </c>
      <c r="H20" s="31">
        <f>IF('شارژ آذر 1404'!I20&lt;0,-'شارژ آذر 1404'!I20,0)</f>
        <v>0</v>
      </c>
      <c r="I20" s="32">
        <f t="shared" si="1"/>
        <v>959999.75579322642</v>
      </c>
      <c r="J20" s="41">
        <f t="shared" si="2"/>
        <v>959999.75579322642</v>
      </c>
      <c r="K20" s="14"/>
      <c r="L20" s="23"/>
      <c r="M20" s="23"/>
    </row>
    <row r="21" spans="1:13" ht="27" customHeight="1" thickBot="1" x14ac:dyDescent="0.35">
      <c r="A21" s="54">
        <f>'شارژ آذر 1404'!A21</f>
        <v>18</v>
      </c>
      <c r="B21" s="49" t="str">
        <f>'شارژ آذر 1404'!B21</f>
        <v>آقای اکرامی</v>
      </c>
      <c r="C21" s="31">
        <f>'شارژ آذر 1404'!C21</f>
        <v>2</v>
      </c>
      <c r="D21" s="32">
        <f>'شارژ آذر 1404'!D21</f>
        <v>300000</v>
      </c>
      <c r="E21" s="32"/>
      <c r="F21" s="32">
        <f t="shared" si="0"/>
        <v>0</v>
      </c>
      <c r="G21" s="33">
        <f>IF('شارژ آذر 1404'!I21&gt;0,'شارژ آذر 1404'!I21,0)</f>
        <v>340000</v>
      </c>
      <c r="H21" s="31">
        <f>IF('شارژ آذر 1404'!I21&lt;0,-'شارژ آذر 1404'!I21,0)</f>
        <v>0</v>
      </c>
      <c r="I21" s="32">
        <f t="shared" si="1"/>
        <v>640000</v>
      </c>
      <c r="J21" s="41">
        <f t="shared" si="2"/>
        <v>640000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16059400.488413548</v>
      </c>
      <c r="J22" s="29">
        <f>SUM(J4:J21)</f>
        <v>16133400.732620321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H7" sqref="H7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79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دی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دی 1404'!J5</f>
        <v>1701999.7557932264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دی 1404'!J6</f>
        <v>730999.75579322642</v>
      </c>
    </row>
    <row r="6" spans="1:4" ht="30" customHeight="1" thickBot="1" x14ac:dyDescent="0.35">
      <c r="A6" s="17">
        <v>4</v>
      </c>
      <c r="B6" s="16" t="s">
        <v>38</v>
      </c>
      <c r="C6" s="11">
        <f>'شارژ دی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دی 1404'!J8</f>
        <v>979999.51158645272</v>
      </c>
    </row>
    <row r="8" spans="1:4" ht="30" customHeight="1" thickBot="1" x14ac:dyDescent="0.35">
      <c r="A8" s="17">
        <v>6</v>
      </c>
      <c r="B8" s="16" t="s">
        <v>40</v>
      </c>
      <c r="C8" s="11">
        <f>'شارژ دی 1404'!J9</f>
        <v>600000.13368983963</v>
      </c>
    </row>
    <row r="9" spans="1:4" ht="30" customHeight="1" thickBot="1" x14ac:dyDescent="0.35">
      <c r="A9" s="17">
        <v>7</v>
      </c>
      <c r="B9" s="16" t="s">
        <v>41</v>
      </c>
      <c r="C9" s="11">
        <f>'شارژ دی 1404'!J10</f>
        <v>939999.75579322642</v>
      </c>
    </row>
    <row r="10" spans="1:4" ht="30" customHeight="1" thickBot="1" x14ac:dyDescent="0.35">
      <c r="A10" s="17">
        <v>8</v>
      </c>
      <c r="B10" s="16" t="s">
        <v>42</v>
      </c>
      <c r="C10" s="11">
        <f>'شارژ دی 1404'!J11</f>
        <v>919999.90730837791</v>
      </c>
    </row>
    <row r="11" spans="1:4" ht="30" customHeight="1" thickBot="1" x14ac:dyDescent="0.35">
      <c r="A11" s="17">
        <v>9</v>
      </c>
      <c r="B11" s="16" t="s">
        <v>43</v>
      </c>
      <c r="C11" s="11">
        <f>'شارژ دی 1404'!J12</f>
        <v>650000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دی 1404'!J13</f>
        <v>789000.37789661321</v>
      </c>
    </row>
    <row r="13" spans="1:4" ht="30" customHeight="1" thickBot="1" x14ac:dyDescent="0.35">
      <c r="A13" s="17">
        <v>11</v>
      </c>
      <c r="B13" s="16" t="s">
        <v>45</v>
      </c>
      <c r="C13" s="11">
        <f>'شارژ دی 1404'!J14</f>
        <v>640000.37789661321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دی 1404'!J15</f>
        <v>920000.37789661321</v>
      </c>
    </row>
    <row r="15" spans="1:4" ht="30" customHeight="1" thickBot="1" x14ac:dyDescent="0.35">
      <c r="A15" s="17">
        <v>13</v>
      </c>
      <c r="B15" s="16" t="s">
        <v>47</v>
      </c>
      <c r="C15" s="11">
        <f>'شارژ دی 1404'!J16</f>
        <v>2492000.1336898394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دی 1404'!J17</f>
        <v>1240000.3778966132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دی 1404'!J18</f>
        <v>920000.37789661321</v>
      </c>
    </row>
    <row r="18" spans="1:3" ht="30" customHeight="1" thickBot="1" x14ac:dyDescent="0.35">
      <c r="A18" s="17">
        <v>16</v>
      </c>
      <c r="B18" s="16" t="s">
        <v>50</v>
      </c>
      <c r="C18" s="11">
        <f>'شارژ دی 1404'!J19</f>
        <v>920000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دی 1404'!J20</f>
        <v>959999.75579322642</v>
      </c>
    </row>
    <row r="20" spans="1:3" ht="30" customHeight="1" thickBot="1" x14ac:dyDescent="0.35">
      <c r="A20" s="19">
        <v>18</v>
      </c>
      <c r="B20" s="52" t="s">
        <v>52</v>
      </c>
      <c r="C20" s="11">
        <f>'شارژ دی 1404'!J21</f>
        <v>640000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L13" sqref="L13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80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دی 1404'!K2</f>
        <v>سهم هر نفر</v>
      </c>
      <c r="L2" s="47" t="str">
        <f>'شارژ دی 1404'!L2</f>
        <v>جمع نفرات</v>
      </c>
      <c r="M2" s="45" t="str">
        <f>'شارژ دی 1404'!M2</f>
        <v>مبلغ قبض آب</v>
      </c>
    </row>
    <row r="3" spans="1:14" ht="54.75" customHeight="1" thickBot="1" x14ac:dyDescent="0.35">
      <c r="A3" s="37" t="str">
        <f>'شارژ دی 1404'!A3</f>
        <v>واحد</v>
      </c>
      <c r="B3" s="37" t="str">
        <f>'شارژ دی 1404'!B3</f>
        <v>نام خانوادگی</v>
      </c>
      <c r="C3" s="43" t="str">
        <f>'شارژ دی 1404'!C3</f>
        <v>تعداد نفرات</v>
      </c>
      <c r="D3" s="38" t="str">
        <f>'شارژ دی 1404'!D3</f>
        <v>مبلغ شارژ  (تومان)</v>
      </c>
      <c r="E3" s="38" t="str">
        <f>'شارژ دی 1404'!E3</f>
        <v>مبلغ دریافت شده(تومان)</v>
      </c>
      <c r="F3" s="38" t="str">
        <f>'شارژ دی 1404'!F3</f>
        <v>قبض آب مشترک بر اساس نفرات</v>
      </c>
      <c r="G3" s="38" t="str">
        <f>'شارژ دی 1404'!G3</f>
        <v>بدهکار از دوره قبل</v>
      </c>
      <c r="H3" s="38" t="str">
        <f>'شارژ دی 1404'!H3</f>
        <v>بستانکار از دوره قبل</v>
      </c>
      <c r="I3" s="38" t="str">
        <f>'شارژ دی 1404'!I3</f>
        <v>جمع کل بدهی/بستانکاری  قابل پرداخت</v>
      </c>
      <c r="J3" s="39" t="str">
        <f>'شارژ دی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دی 1404'!A4</f>
        <v>1</v>
      </c>
      <c r="B4" s="49" t="str">
        <f>'شارژ دی 1404'!B4</f>
        <v>آقای محمدی</v>
      </c>
      <c r="C4" s="31">
        <f>'شارژ دی 1404'!C4</f>
        <v>2</v>
      </c>
      <c r="D4" s="32">
        <f>'شارژ دی 1404'!D4</f>
        <v>0</v>
      </c>
      <c r="E4" s="32"/>
      <c r="F4" s="32">
        <f t="shared" ref="F4:F21" si="0">$K$3*C4</f>
        <v>0</v>
      </c>
      <c r="G4" s="33">
        <f>IF('شارژ دی 1404'!I4&gt;0,'شارژ دی 1404'!I4,0)</f>
        <v>0</v>
      </c>
      <c r="H4" s="31">
        <f>IF('شارژ دی 1404'!I4&lt;0,-'شارژ دی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دی 1404'!A5</f>
        <v>2</v>
      </c>
      <c r="B5" s="49" t="str">
        <f>'شارژ دی 1404'!B5</f>
        <v>آقای منتصری</v>
      </c>
      <c r="C5" s="31">
        <f>'شارژ دی 1404'!C5</f>
        <v>3</v>
      </c>
      <c r="D5" s="32">
        <f>'شارژ دی 1404'!D5</f>
        <v>300000</v>
      </c>
      <c r="E5" s="32"/>
      <c r="F5" s="32">
        <f t="shared" si="0"/>
        <v>0</v>
      </c>
      <c r="G5" s="33">
        <f>IF('شارژ دی 1404'!I5&gt;0,'شارژ دی 1404'!I5,0)</f>
        <v>1701999.7557932264</v>
      </c>
      <c r="H5" s="31">
        <f>IF('شارژ دی 1404'!I5&lt;0,-'شارژ دی 1404'!I5,0)</f>
        <v>0</v>
      </c>
      <c r="I5" s="32">
        <f t="shared" ref="I5:I21" si="1">D5-E5+F5+G5-H5</f>
        <v>2001999.7557932264</v>
      </c>
      <c r="J5" s="41">
        <f t="shared" ref="J5:J21" si="2">IF(I5&gt;0,I5,0)</f>
        <v>2001999.7557932264</v>
      </c>
      <c r="K5" s="14"/>
      <c r="L5" s="23"/>
      <c r="M5" s="23"/>
    </row>
    <row r="6" spans="1:14" ht="27" customHeight="1" thickBot="1" x14ac:dyDescent="0.35">
      <c r="A6" s="54">
        <f>'شارژ دی 1404'!A6</f>
        <v>3</v>
      </c>
      <c r="B6" s="49" t="str">
        <f>'شارژ دی 1404'!B6</f>
        <v>آقای كامروافر</v>
      </c>
      <c r="C6" s="31">
        <f>'شارژ دی 1404'!C6</f>
        <v>2</v>
      </c>
      <c r="D6" s="32">
        <f>'شارژ دی 1404'!D6</f>
        <v>300000</v>
      </c>
      <c r="E6" s="32"/>
      <c r="F6" s="32">
        <f t="shared" si="0"/>
        <v>0</v>
      </c>
      <c r="G6" s="33">
        <f>IF('شارژ دی 1404'!I6&gt;0,'شارژ دی 1404'!I6,0)</f>
        <v>730999.75579322642</v>
      </c>
      <c r="H6" s="31">
        <f>IF('شارژ دی 1404'!I6&lt;0,-'شارژ دی 1404'!I6,0)</f>
        <v>0</v>
      </c>
      <c r="I6" s="32">
        <f t="shared" si="1"/>
        <v>1030999.7557932264</v>
      </c>
      <c r="J6" s="41">
        <f t="shared" si="2"/>
        <v>1030999.7557932264</v>
      </c>
      <c r="K6" s="14"/>
      <c r="L6" s="23"/>
      <c r="M6" s="23"/>
    </row>
    <row r="7" spans="1:14" ht="27" customHeight="1" thickBot="1" x14ac:dyDescent="0.35">
      <c r="A7" s="54">
        <f>'شارژ دی 1404'!A7</f>
        <v>4</v>
      </c>
      <c r="B7" s="49" t="str">
        <f>'شارژ دی 1404'!B7</f>
        <v>آقای ولی زاده</v>
      </c>
      <c r="C7" s="31">
        <f>'شارژ دی 1404'!C7</f>
        <v>3</v>
      </c>
      <c r="D7" s="32">
        <f>'شارژ دی 1404'!D7</f>
        <v>0</v>
      </c>
      <c r="E7" s="32"/>
      <c r="F7" s="32">
        <f t="shared" si="0"/>
        <v>0</v>
      </c>
      <c r="G7" s="33">
        <f>IF('شارژ دی 1404'!I7&gt;0,'شارژ دی 1404'!I7,0)</f>
        <v>89400.133689839626</v>
      </c>
      <c r="H7" s="31">
        <f>IF('شارژ دی 1404'!I7&lt;0,-'شارژ دی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دی 1404'!A8</f>
        <v>5</v>
      </c>
      <c r="B8" s="49" t="str">
        <f>'شارژ دی 1404'!B8</f>
        <v>آقای صبری</v>
      </c>
      <c r="C8" s="31">
        <f>'شارژ دی 1404'!C8</f>
        <v>4</v>
      </c>
      <c r="D8" s="32">
        <f>'شارژ دی 1404'!D8</f>
        <v>300000</v>
      </c>
      <c r="E8" s="32"/>
      <c r="F8" s="32">
        <f t="shared" si="0"/>
        <v>0</v>
      </c>
      <c r="G8" s="33">
        <f>IF('شارژ دی 1404'!I8&gt;0,'شارژ دی 1404'!I8,0)</f>
        <v>979999.51158645272</v>
      </c>
      <c r="H8" s="31">
        <f>IF('شارژ دی 1404'!I8&lt;0,-'شارژ دی 1404'!I8,0)</f>
        <v>0</v>
      </c>
      <c r="I8" s="32">
        <f t="shared" si="1"/>
        <v>1279999.5115864528</v>
      </c>
      <c r="J8" s="41">
        <f t="shared" si="2"/>
        <v>1279999.5115864528</v>
      </c>
      <c r="K8" s="14"/>
      <c r="L8" s="23"/>
      <c r="M8" s="23"/>
    </row>
    <row r="9" spans="1:14" ht="27" customHeight="1" thickBot="1" x14ac:dyDescent="0.35">
      <c r="A9" s="54">
        <f>'شارژ دی 1404'!A9</f>
        <v>6</v>
      </c>
      <c r="B9" s="49" t="str">
        <f>'شارژ دی 1404'!B9</f>
        <v>آقای علی محمدی</v>
      </c>
      <c r="C9" s="31">
        <f>'شارژ دی 1404'!C9</f>
        <v>3</v>
      </c>
      <c r="D9" s="32">
        <f>'شارژ دی 1404'!D9</f>
        <v>300000</v>
      </c>
      <c r="E9" s="32"/>
      <c r="F9" s="32">
        <f t="shared" si="0"/>
        <v>0</v>
      </c>
      <c r="G9" s="33">
        <f>IF('شارژ دی 1404'!I9&gt;0,'شارژ دی 1404'!I9,0)</f>
        <v>600000.13368983963</v>
      </c>
      <c r="H9" s="31">
        <f>IF('شارژ دی 1404'!I9&lt;0,-'شارژ دی 1404'!I9,0)</f>
        <v>0</v>
      </c>
      <c r="I9" s="32">
        <f t="shared" si="1"/>
        <v>900000.13368983963</v>
      </c>
      <c r="J9" s="41">
        <f t="shared" si="2"/>
        <v>900000.13368983963</v>
      </c>
      <c r="K9" s="14"/>
      <c r="L9" s="23"/>
      <c r="M9" s="23"/>
    </row>
    <row r="10" spans="1:14" ht="27" customHeight="1" thickBot="1" x14ac:dyDescent="0.35">
      <c r="A10" s="54">
        <f>'شارژ دی 1404'!A10</f>
        <v>7</v>
      </c>
      <c r="B10" s="49" t="str">
        <f>'شارژ دی 1404'!B10</f>
        <v>آقای حیدری</v>
      </c>
      <c r="C10" s="31">
        <f>'شارژ دی 1404'!C10</f>
        <v>2</v>
      </c>
      <c r="D10" s="32">
        <f>'شارژ دی 1404'!D10</f>
        <v>300000</v>
      </c>
      <c r="E10" s="32"/>
      <c r="F10" s="32">
        <f t="shared" si="0"/>
        <v>0</v>
      </c>
      <c r="G10" s="33">
        <f>IF('شارژ دی 1404'!I10&gt;0,'شارژ دی 1404'!I10,0)</f>
        <v>939999.75579322642</v>
      </c>
      <c r="H10" s="31">
        <f>IF('شارژ دی 1404'!I10&lt;0,-'شارژ دی 1404'!I10,0)</f>
        <v>0</v>
      </c>
      <c r="I10" s="32">
        <f t="shared" si="1"/>
        <v>1239999.7557932264</v>
      </c>
      <c r="J10" s="41">
        <f t="shared" si="2"/>
        <v>1239999.7557932264</v>
      </c>
      <c r="K10" s="14"/>
      <c r="L10" s="23"/>
      <c r="M10" s="23"/>
    </row>
    <row r="11" spans="1:14" ht="27" customHeight="1" thickBot="1" x14ac:dyDescent="0.35">
      <c r="A11" s="54">
        <f>'شارژ دی 1404'!A11</f>
        <v>8</v>
      </c>
      <c r="B11" s="49" t="str">
        <f>'شارژ دی 1404'!B11</f>
        <v>آقای ندیمی</v>
      </c>
      <c r="C11" s="31">
        <f>'شارژ دی 1404'!C11</f>
        <v>1</v>
      </c>
      <c r="D11" s="32">
        <f>'شارژ دی 1404'!D11</f>
        <v>300000</v>
      </c>
      <c r="E11" s="32"/>
      <c r="F11" s="32">
        <f t="shared" si="0"/>
        <v>0</v>
      </c>
      <c r="G11" s="33">
        <f>IF('شارژ دی 1404'!I11&gt;0,'شارژ دی 1404'!I11,0)</f>
        <v>919999.90730837791</v>
      </c>
      <c r="H11" s="31">
        <f>IF('شارژ دی 1404'!I11&lt;0,-'شارژ دی 1404'!I11,0)</f>
        <v>0</v>
      </c>
      <c r="I11" s="32">
        <f t="shared" si="1"/>
        <v>1219999.9073083778</v>
      </c>
      <c r="J11" s="41">
        <f t="shared" si="2"/>
        <v>1219999.9073083778</v>
      </c>
      <c r="K11" s="14"/>
      <c r="L11" s="23"/>
      <c r="M11" s="23"/>
    </row>
    <row r="12" spans="1:14" ht="27" customHeight="1" thickBot="1" x14ac:dyDescent="0.35">
      <c r="A12" s="54">
        <f>'شارژ دی 1404'!A12</f>
        <v>9</v>
      </c>
      <c r="B12" s="49" t="str">
        <f>'شارژ دی 1404'!B12</f>
        <v>آقای لگا</v>
      </c>
      <c r="C12" s="31">
        <f>'شارژ دی 1404'!C12</f>
        <v>0</v>
      </c>
      <c r="D12" s="32">
        <f>'شارژ دی 1404'!D12</f>
        <v>150000</v>
      </c>
      <c r="E12" s="32"/>
      <c r="F12" s="32">
        <f t="shared" si="0"/>
        <v>0</v>
      </c>
      <c r="G12" s="33">
        <f>IF('شارژ دی 1404'!I12&gt;0,'شارژ دی 1404'!I12,0)</f>
        <v>650000</v>
      </c>
      <c r="H12" s="31">
        <f>IF('شارژ دی 1404'!I12&lt;0,-'شارژ دی 1404'!I12,0)</f>
        <v>0</v>
      </c>
      <c r="I12" s="32">
        <f t="shared" si="1"/>
        <v>800000</v>
      </c>
      <c r="J12" s="41">
        <f t="shared" si="2"/>
        <v>800000</v>
      </c>
      <c r="K12" s="14"/>
      <c r="L12" s="23"/>
      <c r="M12" s="23"/>
    </row>
    <row r="13" spans="1:14" ht="27" customHeight="1" thickBot="1" x14ac:dyDescent="0.35">
      <c r="A13" s="54">
        <f>'شارژ دی 1404'!A13</f>
        <v>10</v>
      </c>
      <c r="B13" s="49" t="str">
        <f>'شارژ دی 1404'!B13</f>
        <v>خانم موسوی</v>
      </c>
      <c r="C13" s="31">
        <f>'شارژ دی 1404'!C13</f>
        <v>1</v>
      </c>
      <c r="D13" s="32">
        <f>'شارژ دی 1404'!D13</f>
        <v>300000</v>
      </c>
      <c r="E13" s="32"/>
      <c r="F13" s="32">
        <f t="shared" si="0"/>
        <v>0</v>
      </c>
      <c r="G13" s="33">
        <f>IF('شارژ دی 1404'!I13&gt;0,'شارژ دی 1404'!I13,0)</f>
        <v>789000.37789661321</v>
      </c>
      <c r="H13" s="31">
        <f>IF('شارژ دی 1404'!I13&lt;0,-'شارژ دی 1404'!I13,0)</f>
        <v>0</v>
      </c>
      <c r="I13" s="32">
        <f t="shared" si="1"/>
        <v>1089000.3778966132</v>
      </c>
      <c r="J13" s="41">
        <f t="shared" si="2"/>
        <v>1089000.3778966132</v>
      </c>
      <c r="K13" s="14"/>
      <c r="L13" s="23"/>
      <c r="M13" s="23"/>
    </row>
    <row r="14" spans="1:14" ht="27" customHeight="1" thickBot="1" x14ac:dyDescent="0.35">
      <c r="A14" s="54">
        <f>'شارژ دی 1404'!A14</f>
        <v>11</v>
      </c>
      <c r="B14" s="49" t="str">
        <f>'شارژ دی 1404'!B14</f>
        <v>خانم داوودی</v>
      </c>
      <c r="C14" s="31">
        <f>'شارژ دی 1404'!C14</f>
        <v>1</v>
      </c>
      <c r="D14" s="32">
        <f>'شارژ دی 1404'!D14</f>
        <v>150000</v>
      </c>
      <c r="E14" s="32"/>
      <c r="F14" s="32">
        <f t="shared" si="0"/>
        <v>0</v>
      </c>
      <c r="G14" s="33">
        <f>IF('شارژ دی 1404'!I14&gt;0,'شارژ دی 1404'!I14,0)</f>
        <v>640000.37789661321</v>
      </c>
      <c r="H14" s="31">
        <f>IF('شارژ دی 1404'!I14&lt;0,-'شارژ دی 1404'!I14,0)</f>
        <v>0</v>
      </c>
      <c r="I14" s="32">
        <f t="shared" si="1"/>
        <v>790000.37789661321</v>
      </c>
      <c r="J14" s="41">
        <f t="shared" si="2"/>
        <v>790000.37789661321</v>
      </c>
      <c r="K14" s="14"/>
      <c r="L14" s="23"/>
      <c r="M14" s="23"/>
    </row>
    <row r="15" spans="1:14" ht="27" customHeight="1" thickBot="1" x14ac:dyDescent="0.35">
      <c r="A15" s="54">
        <f>'شارژ دی 1404'!A15</f>
        <v>12</v>
      </c>
      <c r="B15" s="49" t="str">
        <f>'شارژ دی 1404'!B15</f>
        <v>خانم فروغی</v>
      </c>
      <c r="C15" s="31">
        <f>'شارژ دی 1404'!C15</f>
        <v>1</v>
      </c>
      <c r="D15" s="32">
        <f>'شارژ دی 1404'!D15</f>
        <v>300000</v>
      </c>
      <c r="E15" s="32"/>
      <c r="F15" s="32">
        <f t="shared" si="0"/>
        <v>0</v>
      </c>
      <c r="G15" s="33">
        <f>IF('شارژ دی 1404'!I15&gt;0,'شارژ دی 1404'!I15,0)</f>
        <v>920000.37789661321</v>
      </c>
      <c r="H15" s="31">
        <f>IF('شارژ دی 1404'!I15&lt;0,-'شارژ دی 1404'!I15,0)</f>
        <v>0</v>
      </c>
      <c r="I15" s="32">
        <f t="shared" si="1"/>
        <v>1220000.3778966132</v>
      </c>
      <c r="J15" s="41">
        <f t="shared" si="2"/>
        <v>1220000.3778966132</v>
      </c>
      <c r="K15" s="14"/>
      <c r="L15" s="23"/>
      <c r="M15" s="23"/>
    </row>
    <row r="16" spans="1:14" ht="27" customHeight="1" thickBot="1" x14ac:dyDescent="0.35">
      <c r="A16" s="54">
        <f>'شارژ دی 1404'!A16</f>
        <v>13</v>
      </c>
      <c r="B16" s="49" t="str">
        <f>'شارژ دی 1404'!B16</f>
        <v>آقای صمیمی</v>
      </c>
      <c r="C16" s="31">
        <f>'شارژ دی 1404'!C16</f>
        <v>3</v>
      </c>
      <c r="D16" s="32">
        <f>'شارژ دی 1404'!D16</f>
        <v>300000</v>
      </c>
      <c r="E16" s="32"/>
      <c r="F16" s="32">
        <f t="shared" si="0"/>
        <v>0</v>
      </c>
      <c r="G16" s="33">
        <f>IF('شارژ دی 1404'!I16&gt;0,'شارژ دی 1404'!I16,0)</f>
        <v>2492000.1336898394</v>
      </c>
      <c r="H16" s="31">
        <f>IF('شارژ دی 1404'!I16&lt;0,-'شارژ دی 1404'!I16,0)</f>
        <v>0</v>
      </c>
      <c r="I16" s="32">
        <f t="shared" si="1"/>
        <v>2792000.1336898394</v>
      </c>
      <c r="J16" s="41">
        <f t="shared" si="2"/>
        <v>2792000.1336898394</v>
      </c>
      <c r="K16" s="14"/>
      <c r="L16" s="23"/>
      <c r="M16" s="23"/>
    </row>
    <row r="17" spans="1:13" ht="27" customHeight="1" thickBot="1" x14ac:dyDescent="0.35">
      <c r="A17" s="54">
        <f>'شارژ دی 1404'!A17</f>
        <v>14</v>
      </c>
      <c r="B17" s="49" t="str">
        <f>'شارژ دی 1404'!B17</f>
        <v>خانم رهگذر</v>
      </c>
      <c r="C17" s="31">
        <f>'شارژ دی 1404'!C17</f>
        <v>1</v>
      </c>
      <c r="D17" s="32">
        <f>'شارژ دی 1404'!D17</f>
        <v>300000</v>
      </c>
      <c r="E17" s="32"/>
      <c r="F17" s="32">
        <f t="shared" si="0"/>
        <v>0</v>
      </c>
      <c r="G17" s="33">
        <f>IF('شارژ دی 1404'!I17&gt;0,'شارژ دی 1404'!I17,0)</f>
        <v>1240000.3778966132</v>
      </c>
      <c r="H17" s="31">
        <f>IF('شارژ دی 1404'!I17&lt;0,-'شارژ دی 1404'!I17,0)</f>
        <v>0</v>
      </c>
      <c r="I17" s="32">
        <f t="shared" si="1"/>
        <v>1540000.3778966132</v>
      </c>
      <c r="J17" s="41">
        <f t="shared" si="2"/>
        <v>1540000.3778966132</v>
      </c>
      <c r="K17" s="14"/>
      <c r="L17" s="23"/>
      <c r="M17" s="23"/>
    </row>
    <row r="18" spans="1:13" ht="27" customHeight="1" thickBot="1" x14ac:dyDescent="0.35">
      <c r="A18" s="54">
        <f>'شارژ دی 1404'!A18</f>
        <v>15</v>
      </c>
      <c r="B18" s="49" t="str">
        <f>'شارژ دی 1404'!B18</f>
        <v>خانم خورسند نژاد</v>
      </c>
      <c r="C18" s="31">
        <f>'شارژ دی 1404'!C18</f>
        <v>1</v>
      </c>
      <c r="D18" s="32">
        <f>'شارژ دی 1404'!D18</f>
        <v>300000</v>
      </c>
      <c r="E18" s="32"/>
      <c r="F18" s="32">
        <f t="shared" si="0"/>
        <v>0</v>
      </c>
      <c r="G18" s="33">
        <f>IF('شارژ دی 1404'!I18&gt;0,'شارژ دی 1404'!I18,0)</f>
        <v>920000.37789661321</v>
      </c>
      <c r="H18" s="31">
        <f>IF('شارژ دی 1404'!I18&lt;0,-'شارژ دی 1404'!I18,0)</f>
        <v>0</v>
      </c>
      <c r="I18" s="32">
        <f t="shared" si="1"/>
        <v>1220000.3778966132</v>
      </c>
      <c r="J18" s="41">
        <f t="shared" si="2"/>
        <v>1220000.3778966132</v>
      </c>
      <c r="K18" s="14"/>
      <c r="L18" s="23"/>
      <c r="M18" s="23"/>
    </row>
    <row r="19" spans="1:13" ht="27" customHeight="1" thickBot="1" x14ac:dyDescent="0.35">
      <c r="A19" s="54">
        <f>'شارژ دی 1404'!A19</f>
        <v>16</v>
      </c>
      <c r="B19" s="49" t="str">
        <f>'شارژ دی 1404'!B19</f>
        <v>خانم قلی پور</v>
      </c>
      <c r="C19" s="31">
        <f>'شارژ دی 1404'!C19</f>
        <v>1</v>
      </c>
      <c r="D19" s="32">
        <f>'شارژ دی 1404'!D19</f>
        <v>300000</v>
      </c>
      <c r="E19" s="32"/>
      <c r="F19" s="32">
        <f t="shared" si="0"/>
        <v>0</v>
      </c>
      <c r="G19" s="33">
        <f>IF('شارژ دی 1404'!I19&gt;0,'شارژ دی 1404'!I19,0)</f>
        <v>920000</v>
      </c>
      <c r="H19" s="31">
        <f>IF('شارژ دی 1404'!I19&lt;0,-'شارژ دی 1404'!I19,0)</f>
        <v>0</v>
      </c>
      <c r="I19" s="32">
        <f t="shared" si="1"/>
        <v>1220000</v>
      </c>
      <c r="J19" s="41">
        <f t="shared" si="2"/>
        <v>1220000</v>
      </c>
      <c r="K19" s="14"/>
      <c r="L19" s="23"/>
      <c r="M19" s="23"/>
    </row>
    <row r="20" spans="1:13" ht="27" customHeight="1" thickBot="1" x14ac:dyDescent="0.35">
      <c r="A20" s="54">
        <f>'شارژ دی 1404'!A20</f>
        <v>17</v>
      </c>
      <c r="B20" s="49" t="str">
        <f>'شارژ دی 1404'!B20</f>
        <v>خانم نشاط</v>
      </c>
      <c r="C20" s="31">
        <f>'شارژ دی 1404'!C20</f>
        <v>3</v>
      </c>
      <c r="D20" s="32">
        <f>'شارژ دی 1404'!D20</f>
        <v>300000</v>
      </c>
      <c r="E20" s="32"/>
      <c r="F20" s="32">
        <f t="shared" si="0"/>
        <v>0</v>
      </c>
      <c r="G20" s="33">
        <f>IF('شارژ دی 1404'!I20&gt;0,'شارژ دی 1404'!I20,0)</f>
        <v>959999.75579322642</v>
      </c>
      <c r="H20" s="31">
        <f>IF('شارژ دی 1404'!I20&lt;0,-'شارژ دی 1404'!I20,0)</f>
        <v>0</v>
      </c>
      <c r="I20" s="32">
        <f t="shared" si="1"/>
        <v>1259999.7557932264</v>
      </c>
      <c r="J20" s="41">
        <f t="shared" si="2"/>
        <v>1259999.7557932264</v>
      </c>
      <c r="K20" s="14"/>
      <c r="L20" s="23"/>
      <c r="M20" s="23"/>
    </row>
    <row r="21" spans="1:13" ht="27" customHeight="1" thickBot="1" x14ac:dyDescent="0.35">
      <c r="A21" s="54">
        <f>'شارژ دی 1404'!A21</f>
        <v>18</v>
      </c>
      <c r="B21" s="49" t="str">
        <f>'شارژ دی 1404'!B21</f>
        <v>آقای اکرامی</v>
      </c>
      <c r="C21" s="31">
        <f>'شارژ دی 1404'!C21</f>
        <v>2</v>
      </c>
      <c r="D21" s="32">
        <f>'شارژ دی 1404'!D21</f>
        <v>300000</v>
      </c>
      <c r="E21" s="32"/>
      <c r="F21" s="32">
        <f t="shared" si="0"/>
        <v>0</v>
      </c>
      <c r="G21" s="33">
        <f>IF('شارژ دی 1404'!I21&gt;0,'شارژ دی 1404'!I21,0)</f>
        <v>640000</v>
      </c>
      <c r="H21" s="31">
        <f>IF('شارژ دی 1404'!I21&lt;0,-'شارژ دی 1404'!I21,0)</f>
        <v>0</v>
      </c>
      <c r="I21" s="32">
        <f t="shared" si="1"/>
        <v>940000</v>
      </c>
      <c r="J21" s="41">
        <f t="shared" si="2"/>
        <v>940000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20559400.488413543</v>
      </c>
      <c r="J22" s="29">
        <f>SUM(J4:J21)</f>
        <v>20633400.732620317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1" sqref="I11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80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بهمن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بهمن 1404'!J5</f>
        <v>2001999.7557932264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بهمن 1404'!J6</f>
        <v>1030999.7557932264</v>
      </c>
    </row>
    <row r="6" spans="1:4" ht="30" customHeight="1" thickBot="1" x14ac:dyDescent="0.35">
      <c r="A6" s="17">
        <v>4</v>
      </c>
      <c r="B6" s="16" t="s">
        <v>38</v>
      </c>
      <c r="C6" s="11">
        <f>'شارژ بهمن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بهمن 1404'!J8</f>
        <v>1279999.5115864528</v>
      </c>
    </row>
    <row r="8" spans="1:4" ht="30" customHeight="1" thickBot="1" x14ac:dyDescent="0.35">
      <c r="A8" s="17">
        <v>6</v>
      </c>
      <c r="B8" s="16" t="s">
        <v>40</v>
      </c>
      <c r="C8" s="11">
        <f>'شارژ بهمن 1404'!J9</f>
        <v>900000.13368983963</v>
      </c>
    </row>
    <row r="9" spans="1:4" ht="30" customHeight="1" thickBot="1" x14ac:dyDescent="0.35">
      <c r="A9" s="17">
        <v>7</v>
      </c>
      <c r="B9" s="16" t="s">
        <v>41</v>
      </c>
      <c r="C9" s="11">
        <f>'شارژ بهمن 1404'!J10</f>
        <v>1239999.7557932264</v>
      </c>
    </row>
    <row r="10" spans="1:4" ht="30" customHeight="1" thickBot="1" x14ac:dyDescent="0.35">
      <c r="A10" s="17">
        <v>8</v>
      </c>
      <c r="B10" s="16" t="s">
        <v>42</v>
      </c>
      <c r="C10" s="11">
        <f>'شارژ بهمن 1404'!J11</f>
        <v>1219999.9073083778</v>
      </c>
    </row>
    <row r="11" spans="1:4" ht="30" customHeight="1" thickBot="1" x14ac:dyDescent="0.35">
      <c r="A11" s="17">
        <v>9</v>
      </c>
      <c r="B11" s="16" t="s">
        <v>43</v>
      </c>
      <c r="C11" s="11">
        <f>'شارژ بهمن 1404'!J12</f>
        <v>800000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بهمن 1404'!J13</f>
        <v>1089000.3778966132</v>
      </c>
    </row>
    <row r="13" spans="1:4" ht="30" customHeight="1" thickBot="1" x14ac:dyDescent="0.35">
      <c r="A13" s="17">
        <v>11</v>
      </c>
      <c r="B13" s="16" t="s">
        <v>45</v>
      </c>
      <c r="C13" s="11">
        <f>'شارژ بهمن 1404'!J14</f>
        <v>790000.37789661321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بهمن 1404'!J15</f>
        <v>1220000.3778966132</v>
      </c>
    </row>
    <row r="15" spans="1:4" ht="30" customHeight="1" thickBot="1" x14ac:dyDescent="0.35">
      <c r="A15" s="17">
        <v>13</v>
      </c>
      <c r="B15" s="16" t="s">
        <v>47</v>
      </c>
      <c r="C15" s="11">
        <f>'شارژ بهمن 1404'!J16</f>
        <v>2792000.1336898394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بهمن 1404'!J17</f>
        <v>1540000.3778966132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بهمن 1404'!J18</f>
        <v>1220000.3778966132</v>
      </c>
    </row>
    <row r="18" spans="1:3" ht="30" customHeight="1" thickBot="1" x14ac:dyDescent="0.35">
      <c r="A18" s="17">
        <v>16</v>
      </c>
      <c r="B18" s="16" t="s">
        <v>50</v>
      </c>
      <c r="C18" s="11">
        <f>'شارژ بهمن 1404'!J19</f>
        <v>1220000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بهمن 1404'!J20</f>
        <v>1259999.7557932264</v>
      </c>
    </row>
    <row r="20" spans="1:3" ht="30" customHeight="1" thickBot="1" x14ac:dyDescent="0.35">
      <c r="A20" s="19">
        <v>18</v>
      </c>
      <c r="B20" s="52" t="s">
        <v>52</v>
      </c>
      <c r="C20" s="11">
        <f>'شارژ بهمن 1404'!J21</f>
        <v>940000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M12" sqref="M12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7" width="18.44140625" style="24" customWidth="1"/>
    <col min="8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81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بهمن 1404'!K2</f>
        <v>سهم هر نفر</v>
      </c>
      <c r="L2" s="47" t="str">
        <f>'شارژ بهمن 1404'!L2</f>
        <v>جمع نفرات</v>
      </c>
      <c r="M2" s="45" t="str">
        <f>'شارژ بهمن 1404'!M2</f>
        <v>مبلغ قبض آب</v>
      </c>
    </row>
    <row r="3" spans="1:14" ht="54.75" customHeight="1" thickBot="1" x14ac:dyDescent="0.35">
      <c r="A3" s="37" t="str">
        <f>'شارژ بهمن 1404'!A3</f>
        <v>واحد</v>
      </c>
      <c r="B3" s="37" t="str">
        <f>'شارژ بهمن 1404'!B3</f>
        <v>نام خانوادگی</v>
      </c>
      <c r="C3" s="43" t="str">
        <f>'شارژ بهمن 1404'!C3</f>
        <v>تعداد نفرات</v>
      </c>
      <c r="D3" s="38" t="str">
        <f>'شارژ بهمن 1404'!D3</f>
        <v>مبلغ شارژ  (تومان)</v>
      </c>
      <c r="E3" s="38" t="str">
        <f>'شارژ بهمن 1404'!E3</f>
        <v>مبلغ دریافت شده(تومان)</v>
      </c>
      <c r="F3" s="38" t="str">
        <f>'شارژ بهمن 1404'!F3</f>
        <v>قبض آب مشترک بر اساس نفرات</v>
      </c>
      <c r="G3" s="38" t="str">
        <f>'شارژ بهمن 1404'!G3</f>
        <v>بدهکار از دوره قبل</v>
      </c>
      <c r="H3" s="38" t="str">
        <f>'شارژ بهمن 1404'!H3</f>
        <v>بستانکار از دوره قبل</v>
      </c>
      <c r="I3" s="38" t="str">
        <f>'شارژ بهمن 1404'!I3</f>
        <v>جمع کل بدهی/بستانکاری  قابل پرداخت</v>
      </c>
      <c r="J3" s="39" t="str">
        <f>'شارژ بهمن 1404'!J3</f>
        <v>مبلغ قابل پرداخت (تومان)</v>
      </c>
      <c r="K3" s="40">
        <f>M3/L3</f>
        <v>0</v>
      </c>
      <c r="L3" s="48">
        <f>C22</f>
        <v>34</v>
      </c>
      <c r="M3" s="46"/>
      <c r="N3" s="7"/>
    </row>
    <row r="4" spans="1:14" ht="27" customHeight="1" thickBot="1" x14ac:dyDescent="0.35">
      <c r="A4" s="54">
        <f>'شارژ بهمن 1404'!A4</f>
        <v>1</v>
      </c>
      <c r="B4" s="49" t="str">
        <f>'شارژ بهمن 1404'!B4</f>
        <v>آقای محمدی</v>
      </c>
      <c r="C4" s="31">
        <f>'شارژ بهمن 1404'!C4</f>
        <v>2</v>
      </c>
      <c r="D4" s="32">
        <f>'شارژ بهمن 1404'!D4</f>
        <v>0</v>
      </c>
      <c r="E4" s="32"/>
      <c r="F4" s="32">
        <f t="shared" ref="F4:F21" si="0">$K$3*C4</f>
        <v>0</v>
      </c>
      <c r="G4" s="33">
        <f>IF('شارژ بهمن 1404'!I4&gt;0,'شارژ بهمن 1404'!I4,0)</f>
        <v>0</v>
      </c>
      <c r="H4" s="31">
        <f>IF('شارژ بهمن 1404'!I4&lt;0,-'شارژ بهمن 1404'!I4,0)</f>
        <v>74000.244206773612</v>
      </c>
      <c r="I4" s="32">
        <f>D4-E4+F4+G4-H4</f>
        <v>-74000.244206773612</v>
      </c>
      <c r="J4" s="41">
        <f>IF(I4&gt;0,I4,0)</f>
        <v>0</v>
      </c>
      <c r="K4" s="14"/>
      <c r="L4" s="12"/>
      <c r="M4" s="12"/>
    </row>
    <row r="5" spans="1:14" ht="27" customHeight="1" thickBot="1" x14ac:dyDescent="0.35">
      <c r="A5" s="54">
        <f>'شارژ بهمن 1404'!A5</f>
        <v>2</v>
      </c>
      <c r="B5" s="49" t="str">
        <f>'شارژ بهمن 1404'!B5</f>
        <v>آقای منتصری</v>
      </c>
      <c r="C5" s="31">
        <f>'شارژ بهمن 1404'!C5</f>
        <v>3</v>
      </c>
      <c r="D5" s="32">
        <f>'شارژ بهمن 1404'!D5</f>
        <v>300000</v>
      </c>
      <c r="E5" s="32"/>
      <c r="F5" s="32">
        <f t="shared" si="0"/>
        <v>0</v>
      </c>
      <c r="G5" s="33">
        <f>IF('شارژ بهمن 1404'!I5&gt;0,'شارژ بهمن 1404'!I5,0)</f>
        <v>2001999.7557932264</v>
      </c>
      <c r="H5" s="31">
        <f>IF('شارژ بهمن 1404'!I5&lt;0,-'شارژ بهمن 1404'!I5,0)</f>
        <v>0</v>
      </c>
      <c r="I5" s="32">
        <f t="shared" ref="I5:I21" si="1">D5-E5+F5+G5-H5</f>
        <v>2301999.7557932264</v>
      </c>
      <c r="J5" s="41">
        <f t="shared" ref="J5:J21" si="2">IF(I5&gt;0,I5,0)</f>
        <v>2301999.7557932264</v>
      </c>
      <c r="K5" s="14"/>
      <c r="L5" s="23"/>
      <c r="M5" s="23"/>
    </row>
    <row r="6" spans="1:14" ht="27" customHeight="1" thickBot="1" x14ac:dyDescent="0.35">
      <c r="A6" s="54">
        <f>'شارژ بهمن 1404'!A6</f>
        <v>3</v>
      </c>
      <c r="B6" s="49" t="str">
        <f>'شارژ بهمن 1404'!B6</f>
        <v>آقای كامروافر</v>
      </c>
      <c r="C6" s="31">
        <f>'شارژ بهمن 1404'!C6</f>
        <v>2</v>
      </c>
      <c r="D6" s="32">
        <f>'شارژ بهمن 1404'!D6</f>
        <v>300000</v>
      </c>
      <c r="E6" s="32"/>
      <c r="F6" s="32">
        <f t="shared" si="0"/>
        <v>0</v>
      </c>
      <c r="G6" s="33">
        <f>IF('شارژ بهمن 1404'!I6&gt;0,'شارژ بهمن 1404'!I6,0)</f>
        <v>1030999.7557932264</v>
      </c>
      <c r="H6" s="31">
        <f>IF('شارژ بهمن 1404'!I6&lt;0,-'شارژ بهمن 1404'!I6,0)</f>
        <v>0</v>
      </c>
      <c r="I6" s="32">
        <f t="shared" si="1"/>
        <v>1330999.7557932264</v>
      </c>
      <c r="J6" s="41">
        <f t="shared" si="2"/>
        <v>1330999.7557932264</v>
      </c>
      <c r="K6" s="14"/>
      <c r="L6" s="23"/>
      <c r="M6" s="23"/>
    </row>
    <row r="7" spans="1:14" ht="27" customHeight="1" thickBot="1" x14ac:dyDescent="0.35">
      <c r="A7" s="54">
        <f>'شارژ بهمن 1404'!A7</f>
        <v>4</v>
      </c>
      <c r="B7" s="49" t="str">
        <f>'شارژ بهمن 1404'!B7</f>
        <v>آقای ولی زاده</v>
      </c>
      <c r="C7" s="31">
        <f>'شارژ بهمن 1404'!C7</f>
        <v>3</v>
      </c>
      <c r="D7" s="32">
        <f>'شارژ بهمن 1404'!D7</f>
        <v>0</v>
      </c>
      <c r="E7" s="32"/>
      <c r="F7" s="32">
        <f t="shared" si="0"/>
        <v>0</v>
      </c>
      <c r="G7" s="33">
        <f>IF('شارژ بهمن 1404'!I7&gt;0,'شارژ بهمن 1404'!I7,0)</f>
        <v>89400.133689839626</v>
      </c>
      <c r="H7" s="31">
        <f>IF('شارژ بهمن 1404'!I7&lt;0,-'شارژ بهمن 1404'!I7,0)</f>
        <v>0</v>
      </c>
      <c r="I7" s="32">
        <f t="shared" si="1"/>
        <v>89400.133689839626</v>
      </c>
      <c r="J7" s="41">
        <f t="shared" si="2"/>
        <v>89400.133689839626</v>
      </c>
      <c r="K7" s="14"/>
      <c r="L7" s="23"/>
      <c r="M7" s="23"/>
    </row>
    <row r="8" spans="1:14" ht="27" customHeight="1" thickBot="1" x14ac:dyDescent="0.35">
      <c r="A8" s="54">
        <f>'شارژ بهمن 1404'!A8</f>
        <v>5</v>
      </c>
      <c r="B8" s="49" t="str">
        <f>'شارژ بهمن 1404'!B8</f>
        <v>آقای صبری</v>
      </c>
      <c r="C8" s="31">
        <f>'شارژ بهمن 1404'!C8</f>
        <v>4</v>
      </c>
      <c r="D8" s="32">
        <f>'شارژ بهمن 1404'!D8</f>
        <v>300000</v>
      </c>
      <c r="E8" s="32"/>
      <c r="F8" s="32">
        <f t="shared" si="0"/>
        <v>0</v>
      </c>
      <c r="G8" s="33">
        <f>IF('شارژ بهمن 1404'!I8&gt;0,'شارژ بهمن 1404'!I8,0)</f>
        <v>1279999.5115864528</v>
      </c>
      <c r="H8" s="31">
        <f>IF('شارژ بهمن 1404'!I8&lt;0,-'شارژ بهمن 1404'!I8,0)</f>
        <v>0</v>
      </c>
      <c r="I8" s="32">
        <f t="shared" si="1"/>
        <v>1579999.5115864528</v>
      </c>
      <c r="J8" s="41">
        <f t="shared" si="2"/>
        <v>1579999.5115864528</v>
      </c>
      <c r="K8" s="14"/>
      <c r="L8" s="23"/>
      <c r="M8" s="23"/>
    </row>
    <row r="9" spans="1:14" ht="27" customHeight="1" thickBot="1" x14ac:dyDescent="0.35">
      <c r="A9" s="54">
        <f>'شارژ بهمن 1404'!A9</f>
        <v>6</v>
      </c>
      <c r="B9" s="49" t="str">
        <f>'شارژ بهمن 1404'!B9</f>
        <v>آقای علی محمدی</v>
      </c>
      <c r="C9" s="31">
        <f>'شارژ بهمن 1404'!C9</f>
        <v>3</v>
      </c>
      <c r="D9" s="32">
        <f>'شارژ بهمن 1404'!D9</f>
        <v>300000</v>
      </c>
      <c r="E9" s="32"/>
      <c r="F9" s="32">
        <f t="shared" si="0"/>
        <v>0</v>
      </c>
      <c r="G9" s="33">
        <f>IF('شارژ بهمن 1404'!I9&gt;0,'شارژ بهمن 1404'!I9,0)</f>
        <v>900000.13368983963</v>
      </c>
      <c r="H9" s="31">
        <f>IF('شارژ بهمن 1404'!I9&lt;0,-'شارژ بهمن 1404'!I9,0)</f>
        <v>0</v>
      </c>
      <c r="I9" s="32">
        <f t="shared" si="1"/>
        <v>1200000.1336898396</v>
      </c>
      <c r="J9" s="41">
        <f t="shared" si="2"/>
        <v>1200000.1336898396</v>
      </c>
      <c r="K9" s="14"/>
      <c r="L9" s="23"/>
      <c r="M9" s="23"/>
    </row>
    <row r="10" spans="1:14" ht="27" customHeight="1" thickBot="1" x14ac:dyDescent="0.35">
      <c r="A10" s="54">
        <f>'شارژ بهمن 1404'!A10</f>
        <v>7</v>
      </c>
      <c r="B10" s="49" t="str">
        <f>'شارژ بهمن 1404'!B10</f>
        <v>آقای حیدری</v>
      </c>
      <c r="C10" s="31">
        <f>'شارژ بهمن 1404'!C10</f>
        <v>2</v>
      </c>
      <c r="D10" s="32">
        <f>'شارژ بهمن 1404'!D10</f>
        <v>300000</v>
      </c>
      <c r="E10" s="32"/>
      <c r="F10" s="32">
        <f t="shared" si="0"/>
        <v>0</v>
      </c>
      <c r="G10" s="33">
        <f>IF('شارژ بهمن 1404'!I10&gt;0,'شارژ بهمن 1404'!I10,0)</f>
        <v>1239999.7557932264</v>
      </c>
      <c r="H10" s="31">
        <f>IF('شارژ بهمن 1404'!I10&lt;0,-'شارژ بهمن 1404'!I10,0)</f>
        <v>0</v>
      </c>
      <c r="I10" s="32">
        <f t="shared" si="1"/>
        <v>1539999.7557932264</v>
      </c>
      <c r="J10" s="41">
        <f t="shared" si="2"/>
        <v>1539999.7557932264</v>
      </c>
      <c r="K10" s="14"/>
      <c r="L10" s="23"/>
      <c r="M10" s="23"/>
    </row>
    <row r="11" spans="1:14" ht="27" customHeight="1" thickBot="1" x14ac:dyDescent="0.35">
      <c r="A11" s="54">
        <f>'شارژ بهمن 1404'!A11</f>
        <v>8</v>
      </c>
      <c r="B11" s="49" t="str">
        <f>'شارژ بهمن 1404'!B11</f>
        <v>آقای ندیمی</v>
      </c>
      <c r="C11" s="31">
        <f>'شارژ بهمن 1404'!C11</f>
        <v>1</v>
      </c>
      <c r="D11" s="32">
        <f>'شارژ بهمن 1404'!D11</f>
        <v>300000</v>
      </c>
      <c r="E11" s="32"/>
      <c r="F11" s="32">
        <f t="shared" si="0"/>
        <v>0</v>
      </c>
      <c r="G11" s="33">
        <f>IF('شارژ بهمن 1404'!I11&gt;0,'شارژ بهمن 1404'!I11,0)</f>
        <v>1219999.9073083778</v>
      </c>
      <c r="H11" s="31">
        <f>IF('شارژ بهمن 1404'!I11&lt;0,-'شارژ بهمن 1404'!I11,0)</f>
        <v>0</v>
      </c>
      <c r="I11" s="32">
        <f t="shared" si="1"/>
        <v>1519999.9073083778</v>
      </c>
      <c r="J11" s="41">
        <f t="shared" si="2"/>
        <v>1519999.9073083778</v>
      </c>
      <c r="K11" s="14"/>
      <c r="L11" s="23"/>
      <c r="M11" s="23"/>
    </row>
    <row r="12" spans="1:14" ht="27" customHeight="1" thickBot="1" x14ac:dyDescent="0.35">
      <c r="A12" s="54">
        <f>'شارژ بهمن 1404'!A12</f>
        <v>9</v>
      </c>
      <c r="B12" s="49" t="str">
        <f>'شارژ بهمن 1404'!B12</f>
        <v>آقای لگا</v>
      </c>
      <c r="C12" s="31">
        <f>'شارژ بهمن 1404'!C12</f>
        <v>0</v>
      </c>
      <c r="D12" s="32">
        <f>'شارژ بهمن 1404'!D12</f>
        <v>150000</v>
      </c>
      <c r="E12" s="32"/>
      <c r="F12" s="32">
        <f t="shared" si="0"/>
        <v>0</v>
      </c>
      <c r="G12" s="33">
        <f>IF('شارژ بهمن 1404'!I12&gt;0,'شارژ بهمن 1404'!I12,0)</f>
        <v>800000</v>
      </c>
      <c r="H12" s="31">
        <f>IF('شارژ بهمن 1404'!I12&lt;0,-'شارژ بهمن 1404'!I12,0)</f>
        <v>0</v>
      </c>
      <c r="I12" s="32">
        <f t="shared" si="1"/>
        <v>950000</v>
      </c>
      <c r="J12" s="41">
        <f t="shared" si="2"/>
        <v>950000</v>
      </c>
      <c r="K12" s="14"/>
      <c r="L12" s="23"/>
      <c r="M12" s="23"/>
    </row>
    <row r="13" spans="1:14" ht="27" customHeight="1" thickBot="1" x14ac:dyDescent="0.35">
      <c r="A13" s="54">
        <f>'شارژ بهمن 1404'!A13</f>
        <v>10</v>
      </c>
      <c r="B13" s="49" t="str">
        <f>'شارژ بهمن 1404'!B13</f>
        <v>خانم موسوی</v>
      </c>
      <c r="C13" s="31">
        <f>'شارژ بهمن 1404'!C13</f>
        <v>1</v>
      </c>
      <c r="D13" s="32">
        <f>'شارژ بهمن 1404'!D13</f>
        <v>300000</v>
      </c>
      <c r="E13" s="32"/>
      <c r="F13" s="32">
        <f t="shared" si="0"/>
        <v>0</v>
      </c>
      <c r="G13" s="33">
        <f>IF('شارژ بهمن 1404'!I13&gt;0,'شارژ بهمن 1404'!I13,0)</f>
        <v>1089000.3778966132</v>
      </c>
      <c r="H13" s="31">
        <f>IF('شارژ بهمن 1404'!I13&lt;0,-'شارژ بهمن 1404'!I13,0)</f>
        <v>0</v>
      </c>
      <c r="I13" s="32">
        <f t="shared" si="1"/>
        <v>1389000.3778966132</v>
      </c>
      <c r="J13" s="41">
        <f t="shared" si="2"/>
        <v>1389000.3778966132</v>
      </c>
      <c r="K13" s="14"/>
      <c r="L13" s="23"/>
      <c r="M13" s="23"/>
    </row>
    <row r="14" spans="1:14" ht="27" customHeight="1" thickBot="1" x14ac:dyDescent="0.35">
      <c r="A14" s="54">
        <f>'شارژ بهمن 1404'!A14</f>
        <v>11</v>
      </c>
      <c r="B14" s="49" t="str">
        <f>'شارژ بهمن 1404'!B14</f>
        <v>خانم داوودی</v>
      </c>
      <c r="C14" s="31">
        <f>'شارژ بهمن 1404'!C14</f>
        <v>1</v>
      </c>
      <c r="D14" s="32">
        <f>'شارژ بهمن 1404'!D14</f>
        <v>150000</v>
      </c>
      <c r="E14" s="32"/>
      <c r="F14" s="32">
        <f t="shared" si="0"/>
        <v>0</v>
      </c>
      <c r="G14" s="33">
        <f>IF('شارژ بهمن 1404'!I14&gt;0,'شارژ بهمن 1404'!I14,0)</f>
        <v>790000.37789661321</v>
      </c>
      <c r="H14" s="31">
        <f>IF('شارژ بهمن 1404'!I14&lt;0,-'شارژ بهمن 1404'!I14,0)</f>
        <v>0</v>
      </c>
      <c r="I14" s="32">
        <f t="shared" si="1"/>
        <v>940000.37789661321</v>
      </c>
      <c r="J14" s="41">
        <f t="shared" si="2"/>
        <v>940000.37789661321</v>
      </c>
      <c r="K14" s="14"/>
      <c r="L14" s="23"/>
      <c r="M14" s="23"/>
    </row>
    <row r="15" spans="1:14" ht="27" customHeight="1" thickBot="1" x14ac:dyDescent="0.35">
      <c r="A15" s="54">
        <f>'شارژ بهمن 1404'!A15</f>
        <v>12</v>
      </c>
      <c r="B15" s="49" t="str">
        <f>'شارژ بهمن 1404'!B15</f>
        <v>خانم فروغی</v>
      </c>
      <c r="C15" s="31">
        <f>'شارژ بهمن 1404'!C15</f>
        <v>1</v>
      </c>
      <c r="D15" s="32">
        <f>'شارژ بهمن 1404'!D15</f>
        <v>300000</v>
      </c>
      <c r="E15" s="32"/>
      <c r="F15" s="32">
        <f t="shared" si="0"/>
        <v>0</v>
      </c>
      <c r="G15" s="33">
        <f>IF('شارژ بهمن 1404'!I15&gt;0,'شارژ بهمن 1404'!I15,0)</f>
        <v>1220000.3778966132</v>
      </c>
      <c r="H15" s="31">
        <f>IF('شارژ بهمن 1404'!I15&lt;0,-'شارژ بهمن 1404'!I15,0)</f>
        <v>0</v>
      </c>
      <c r="I15" s="32">
        <f t="shared" si="1"/>
        <v>1520000.3778966132</v>
      </c>
      <c r="J15" s="41">
        <f t="shared" si="2"/>
        <v>1520000.3778966132</v>
      </c>
      <c r="K15" s="14"/>
      <c r="L15" s="23"/>
      <c r="M15" s="23"/>
    </row>
    <row r="16" spans="1:14" ht="27" customHeight="1" thickBot="1" x14ac:dyDescent="0.35">
      <c r="A16" s="54">
        <f>'شارژ بهمن 1404'!A16</f>
        <v>13</v>
      </c>
      <c r="B16" s="49" t="str">
        <f>'شارژ بهمن 1404'!B16</f>
        <v>آقای صمیمی</v>
      </c>
      <c r="C16" s="31">
        <f>'شارژ بهمن 1404'!C16</f>
        <v>3</v>
      </c>
      <c r="D16" s="32">
        <f>'شارژ بهمن 1404'!D16</f>
        <v>300000</v>
      </c>
      <c r="E16" s="32"/>
      <c r="F16" s="32">
        <f t="shared" si="0"/>
        <v>0</v>
      </c>
      <c r="G16" s="33">
        <f>IF('شارژ بهمن 1404'!I16&gt;0,'شارژ بهمن 1404'!I16,0)</f>
        <v>2792000.1336898394</v>
      </c>
      <c r="H16" s="31">
        <f>IF('شارژ بهمن 1404'!I16&lt;0,-'شارژ بهمن 1404'!I16,0)</f>
        <v>0</v>
      </c>
      <c r="I16" s="32">
        <f t="shared" si="1"/>
        <v>3092000.1336898394</v>
      </c>
      <c r="J16" s="41">
        <f t="shared" si="2"/>
        <v>3092000.1336898394</v>
      </c>
      <c r="K16" s="14"/>
      <c r="L16" s="23"/>
      <c r="M16" s="23"/>
    </row>
    <row r="17" spans="1:13" ht="27" customHeight="1" thickBot="1" x14ac:dyDescent="0.35">
      <c r="A17" s="54">
        <f>'شارژ بهمن 1404'!A17</f>
        <v>14</v>
      </c>
      <c r="B17" s="49" t="str">
        <f>'شارژ بهمن 1404'!B17</f>
        <v>خانم رهگذر</v>
      </c>
      <c r="C17" s="31">
        <f>'شارژ بهمن 1404'!C17</f>
        <v>1</v>
      </c>
      <c r="D17" s="32">
        <f>'شارژ بهمن 1404'!D17</f>
        <v>300000</v>
      </c>
      <c r="E17" s="32"/>
      <c r="F17" s="32">
        <f t="shared" si="0"/>
        <v>0</v>
      </c>
      <c r="G17" s="33">
        <f>IF('شارژ بهمن 1404'!I17&gt;0,'شارژ بهمن 1404'!I17,0)</f>
        <v>1540000.3778966132</v>
      </c>
      <c r="H17" s="31">
        <f>IF('شارژ بهمن 1404'!I17&lt;0,-'شارژ بهمن 1404'!I17,0)</f>
        <v>0</v>
      </c>
      <c r="I17" s="32">
        <f t="shared" si="1"/>
        <v>1840000.3778966132</v>
      </c>
      <c r="J17" s="41">
        <f t="shared" si="2"/>
        <v>1840000.3778966132</v>
      </c>
      <c r="K17" s="14"/>
      <c r="L17" s="23"/>
      <c r="M17" s="23"/>
    </row>
    <row r="18" spans="1:13" ht="27" customHeight="1" thickBot="1" x14ac:dyDescent="0.35">
      <c r="A18" s="54">
        <f>'شارژ بهمن 1404'!A18</f>
        <v>15</v>
      </c>
      <c r="B18" s="49" t="str">
        <f>'شارژ بهمن 1404'!B18</f>
        <v>خانم خورسند نژاد</v>
      </c>
      <c r="C18" s="31">
        <f>'شارژ بهمن 1404'!C18</f>
        <v>1</v>
      </c>
      <c r="D18" s="32">
        <f>'شارژ بهمن 1404'!D18</f>
        <v>300000</v>
      </c>
      <c r="E18" s="32"/>
      <c r="F18" s="32">
        <f t="shared" si="0"/>
        <v>0</v>
      </c>
      <c r="G18" s="33">
        <f>IF('شارژ بهمن 1404'!I18&gt;0,'شارژ بهمن 1404'!I18,0)</f>
        <v>1220000.3778966132</v>
      </c>
      <c r="H18" s="31">
        <f>IF('شارژ بهمن 1404'!I18&lt;0,-'شارژ بهمن 1404'!I18,0)</f>
        <v>0</v>
      </c>
      <c r="I18" s="32">
        <f t="shared" si="1"/>
        <v>1520000.3778966132</v>
      </c>
      <c r="J18" s="41">
        <f t="shared" si="2"/>
        <v>1520000.3778966132</v>
      </c>
      <c r="K18" s="14"/>
      <c r="L18" s="23"/>
      <c r="M18" s="23"/>
    </row>
    <row r="19" spans="1:13" ht="27" customHeight="1" thickBot="1" x14ac:dyDescent="0.35">
      <c r="A19" s="54">
        <f>'شارژ بهمن 1404'!A19</f>
        <v>16</v>
      </c>
      <c r="B19" s="49" t="str">
        <f>'شارژ بهمن 1404'!B19</f>
        <v>خانم قلی پور</v>
      </c>
      <c r="C19" s="31">
        <f>'شارژ بهمن 1404'!C19</f>
        <v>1</v>
      </c>
      <c r="D19" s="32">
        <f>'شارژ بهمن 1404'!D19</f>
        <v>300000</v>
      </c>
      <c r="E19" s="32"/>
      <c r="F19" s="32">
        <f t="shared" si="0"/>
        <v>0</v>
      </c>
      <c r="G19" s="33">
        <f>IF('شارژ بهمن 1404'!I19&gt;0,'شارژ بهمن 1404'!I19,0)</f>
        <v>1220000</v>
      </c>
      <c r="H19" s="31">
        <f>IF('شارژ بهمن 1404'!I19&lt;0,-'شارژ بهمن 1404'!I19,0)</f>
        <v>0</v>
      </c>
      <c r="I19" s="32">
        <f t="shared" si="1"/>
        <v>1520000</v>
      </c>
      <c r="J19" s="41">
        <f t="shared" si="2"/>
        <v>1520000</v>
      </c>
      <c r="K19" s="14"/>
      <c r="L19" s="23"/>
      <c r="M19" s="23"/>
    </row>
    <row r="20" spans="1:13" ht="27" customHeight="1" thickBot="1" x14ac:dyDescent="0.35">
      <c r="A20" s="54">
        <f>'شارژ بهمن 1404'!A20</f>
        <v>17</v>
      </c>
      <c r="B20" s="49" t="str">
        <f>'شارژ بهمن 1404'!B20</f>
        <v>خانم نشاط</v>
      </c>
      <c r="C20" s="31">
        <f>'شارژ بهمن 1404'!C20</f>
        <v>3</v>
      </c>
      <c r="D20" s="32">
        <f>'شارژ بهمن 1404'!D20</f>
        <v>300000</v>
      </c>
      <c r="E20" s="32"/>
      <c r="F20" s="32">
        <f t="shared" si="0"/>
        <v>0</v>
      </c>
      <c r="G20" s="33">
        <f>IF('شارژ بهمن 1404'!I20&gt;0,'شارژ بهمن 1404'!I20,0)</f>
        <v>1259999.7557932264</v>
      </c>
      <c r="H20" s="31">
        <f>IF('شارژ بهمن 1404'!I20&lt;0,-'شارژ بهمن 1404'!I20,0)</f>
        <v>0</v>
      </c>
      <c r="I20" s="32">
        <f t="shared" si="1"/>
        <v>1559999.7557932264</v>
      </c>
      <c r="J20" s="41">
        <f t="shared" si="2"/>
        <v>1559999.7557932264</v>
      </c>
      <c r="K20" s="14"/>
      <c r="L20" s="23"/>
      <c r="M20" s="23"/>
    </row>
    <row r="21" spans="1:13" ht="27" customHeight="1" thickBot="1" x14ac:dyDescent="0.35">
      <c r="A21" s="54">
        <f>'شارژ بهمن 1404'!A21</f>
        <v>18</v>
      </c>
      <c r="B21" s="49" t="str">
        <f>'شارژ بهمن 1404'!B21</f>
        <v>آقای اکرامی</v>
      </c>
      <c r="C21" s="31">
        <f>'شارژ بهمن 1404'!C21</f>
        <v>2</v>
      </c>
      <c r="D21" s="32">
        <f>'شارژ بهمن 1404'!D21</f>
        <v>300000</v>
      </c>
      <c r="E21" s="32"/>
      <c r="F21" s="32">
        <f t="shared" si="0"/>
        <v>0</v>
      </c>
      <c r="G21" s="33">
        <f>IF('شارژ بهمن 1404'!I21&gt;0,'شارژ بهمن 1404'!I21,0)</f>
        <v>940000</v>
      </c>
      <c r="H21" s="31">
        <f>IF('شارژ بهمن 1404'!I21&lt;0,-'شارژ بهمن 1404'!I21,0)</f>
        <v>0</v>
      </c>
      <c r="I21" s="32">
        <f t="shared" si="1"/>
        <v>1240000</v>
      </c>
      <c r="J21" s="41">
        <f t="shared" si="2"/>
        <v>1240000</v>
      </c>
      <c r="K21" s="14"/>
      <c r="L21" s="23"/>
      <c r="M21" s="23"/>
    </row>
    <row r="22" spans="1:13" ht="28.5" customHeight="1" thickBot="1" x14ac:dyDescent="0.35">
      <c r="A22" s="68" t="str">
        <f>'شارژ اسفند 1403'!A22:B22</f>
        <v>مجموع:</v>
      </c>
      <c r="B22" s="69"/>
      <c r="C22" s="60">
        <f>SUM(C4:C21)</f>
        <v>34</v>
      </c>
      <c r="D22" s="61">
        <f>SUM(D4:D21)</f>
        <v>4500000</v>
      </c>
      <c r="E22" s="29">
        <f>SUM(E4:E21)</f>
        <v>0</v>
      </c>
      <c r="F22" s="62">
        <f>SUM(F4:F21)</f>
        <v>0</v>
      </c>
      <c r="G22" s="30"/>
      <c r="H22" s="29">
        <f>SUM(H4:H21)</f>
        <v>74000.244206773612</v>
      </c>
      <c r="I22" s="29">
        <f>SUM(I4:I21)</f>
        <v>25059400.488413546</v>
      </c>
      <c r="J22" s="29">
        <f>SUM(J4:J21)</f>
        <v>25133400.732620317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28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آبان 1402'!A3</f>
        <v>1</v>
      </c>
      <c r="B3" s="16" t="str">
        <f>'پرینت آبان 1402'!B3</f>
        <v>واحد یک</v>
      </c>
      <c r="C3" s="8">
        <f>'شارژ آذر 1402'!J4</f>
        <v>0</v>
      </c>
    </row>
    <row r="4" spans="1:4" ht="30" customHeight="1" thickBot="1" x14ac:dyDescent="0.35">
      <c r="A4" s="17">
        <f>'پرینت آبان 1402'!A4</f>
        <v>2</v>
      </c>
      <c r="B4" s="16" t="str">
        <f>'پرینت آبان 1402'!B4</f>
        <v>واحد دو</v>
      </c>
      <c r="C4" s="8">
        <f>'شارژ آذر 1402'!J5</f>
        <v>5.882352941625868E-2</v>
      </c>
    </row>
    <row r="5" spans="1:4" ht="30" customHeight="1" thickBot="1" x14ac:dyDescent="0.35">
      <c r="A5" s="17">
        <f>'پرینت آبان 1402'!A5</f>
        <v>3</v>
      </c>
      <c r="B5" s="16" t="str">
        <f>'پرینت آبان 1402'!B5</f>
        <v>واحد سه</v>
      </c>
      <c r="C5" s="8">
        <f>'شارژ آذر 1402'!J6</f>
        <v>438847.0588235294</v>
      </c>
    </row>
    <row r="6" spans="1:4" ht="30" customHeight="1" thickBot="1" x14ac:dyDescent="0.35">
      <c r="A6" s="17">
        <f>'پرینت آبان 1402'!A6</f>
        <v>4</v>
      </c>
      <c r="B6" s="16" t="str">
        <f>'پرینت آبان 1402'!B6</f>
        <v>واحد چهار</v>
      </c>
      <c r="C6" s="8">
        <f>'شارژ آذر 1402'!J7</f>
        <v>0</v>
      </c>
    </row>
    <row r="7" spans="1:4" ht="30" customHeight="1" thickBot="1" x14ac:dyDescent="0.35">
      <c r="A7" s="17">
        <f>'پرینت آبان 1402'!A7</f>
        <v>5</v>
      </c>
      <c r="B7" s="16" t="str">
        <f>'پرینت آبان 1402'!B7</f>
        <v>واحد پنج</v>
      </c>
      <c r="C7" s="8">
        <f>'شارژ آذر 1402'!J8</f>
        <v>277694.1176470588</v>
      </c>
    </row>
    <row r="8" spans="1:4" ht="30" customHeight="1" thickBot="1" x14ac:dyDescent="0.35">
      <c r="A8" s="17">
        <f>'پرینت آبان 1402'!A8</f>
        <v>6</v>
      </c>
      <c r="B8" s="16" t="str">
        <f>'پرینت آبان 1402'!B8</f>
        <v>واحد شش</v>
      </c>
      <c r="C8" s="8">
        <f>'شارژ آذر 1402'!J9</f>
        <v>0</v>
      </c>
    </row>
    <row r="9" spans="1:4" ht="30" customHeight="1" thickBot="1" x14ac:dyDescent="0.35">
      <c r="A9" s="17">
        <f>'پرینت آبان 1402'!A9</f>
        <v>7</v>
      </c>
      <c r="B9" s="16" t="str">
        <f>'پرینت آبان 1402'!B9</f>
        <v>واحد هفت</v>
      </c>
      <c r="C9" s="8">
        <f>'شارژ آذر 1402'!J10</f>
        <v>5.8823529412620701E-2</v>
      </c>
    </row>
    <row r="10" spans="1:4" ht="30" customHeight="1" thickBot="1" x14ac:dyDescent="0.35">
      <c r="A10" s="17">
        <f>'پرینت آبان 1402'!A10</f>
        <v>8</v>
      </c>
      <c r="B10" s="16" t="str">
        <f>'پرینت آبان 1402'!B10</f>
        <v>واحد هشت</v>
      </c>
      <c r="C10" s="8">
        <f>'شارژ آذر 1402'!J11</f>
        <v>238847.05882352943</v>
      </c>
    </row>
    <row r="11" spans="1:4" ht="30" customHeight="1" thickBot="1" x14ac:dyDescent="0.35">
      <c r="A11" s="17">
        <f>'پرینت آبان 1402'!A11</f>
        <v>9</v>
      </c>
      <c r="B11" s="16" t="str">
        <f>'پرینت آبان 1402'!B11</f>
        <v>واحد نه</v>
      </c>
      <c r="C11" s="8">
        <f>'شارژ آذر 1402'!J12</f>
        <v>300000</v>
      </c>
    </row>
    <row r="12" spans="1:4" ht="30" customHeight="1" thickBot="1" x14ac:dyDescent="0.35">
      <c r="A12" s="17">
        <f>'پرینت آبان 1402'!A12</f>
        <v>10</v>
      </c>
      <c r="B12" s="16" t="str">
        <f>'پرینت آبان 1402'!B12</f>
        <v>واحد ده</v>
      </c>
      <c r="C12" s="8">
        <f>'شارژ آذر 1402'!J13</f>
        <v>0</v>
      </c>
    </row>
    <row r="13" spans="1:4" ht="30" customHeight="1" thickBot="1" x14ac:dyDescent="0.35">
      <c r="A13" s="17">
        <f>'پرینت آبان 1402'!A13</f>
        <v>11</v>
      </c>
      <c r="B13" s="16" t="str">
        <f>'پرینت آبان 1402'!B13</f>
        <v>واحد یازده</v>
      </c>
      <c r="C13" s="8">
        <f>'شارژ آذر 1402'!J14</f>
        <v>219423.5294117647</v>
      </c>
    </row>
    <row r="14" spans="1:4" ht="30" customHeight="1" thickBot="1" x14ac:dyDescent="0.35">
      <c r="A14" s="17">
        <f>'پرینت آبان 1402'!A14</f>
        <v>12</v>
      </c>
      <c r="B14" s="16" t="str">
        <f>'پرینت آبان 1402'!B14</f>
        <v>واحد دوازده</v>
      </c>
      <c r="C14" s="8">
        <f>'شارژ آذر 1402'!J15</f>
        <v>0</v>
      </c>
    </row>
    <row r="15" spans="1:4" ht="30" customHeight="1" thickBot="1" x14ac:dyDescent="0.35">
      <c r="A15" s="17">
        <f>'پرینت آبان 1402'!A15</f>
        <v>13</v>
      </c>
      <c r="B15" s="16" t="str">
        <f>'پرینت آبان 1402'!B15</f>
        <v>واحد سیزده</v>
      </c>
      <c r="C15" s="8">
        <f>'شارژ آذر 1402'!J16</f>
        <v>449270.5882352941</v>
      </c>
    </row>
    <row r="16" spans="1:4" ht="30" customHeight="1" thickBot="1" x14ac:dyDescent="0.35">
      <c r="A16" s="17">
        <f>'پرینت آبان 1402'!A16</f>
        <v>14</v>
      </c>
      <c r="B16" s="16" t="str">
        <f>'پرینت آبان 1402'!B16</f>
        <v>واحد چهارده</v>
      </c>
      <c r="C16" s="8">
        <f>'شارژ آذر 1402'!J17</f>
        <v>0</v>
      </c>
    </row>
    <row r="17" spans="1:3" ht="30" customHeight="1" thickBot="1" x14ac:dyDescent="0.35">
      <c r="A17" s="17">
        <f>'پرینت آبان 1402'!A17</f>
        <v>15</v>
      </c>
      <c r="B17" s="16" t="str">
        <f>'پرینت آبان 1402'!B17</f>
        <v>واحد پانزده</v>
      </c>
      <c r="C17" s="8">
        <f>'شارژ آذر 1402'!J18</f>
        <v>0</v>
      </c>
    </row>
    <row r="18" spans="1:3" ht="30" customHeight="1" thickBot="1" x14ac:dyDescent="0.35">
      <c r="A18" s="17">
        <f>'پرینت آبان 1402'!A18</f>
        <v>16</v>
      </c>
      <c r="B18" s="16" t="str">
        <f>'پرینت آبان 1402'!B18</f>
        <v>واحد شانزده</v>
      </c>
      <c r="C18" s="8">
        <f>'شارژ آذر 1402'!J19</f>
        <v>0</v>
      </c>
    </row>
    <row r="19" spans="1:3" ht="30" customHeight="1" thickBot="1" x14ac:dyDescent="0.35">
      <c r="A19" s="17">
        <f>'پرینت آبان 1402'!A19</f>
        <v>17</v>
      </c>
      <c r="B19" s="16" t="str">
        <f>'پرینت آبان 1402'!B19</f>
        <v>واحد هفده</v>
      </c>
      <c r="C19" s="8">
        <f>'شارژ آذر 1402'!J20</f>
        <v>219559.05882352943</v>
      </c>
    </row>
    <row r="20" spans="1:3" ht="30" customHeight="1" thickBot="1" x14ac:dyDescent="0.35">
      <c r="A20" s="19">
        <f>'پرینت آبان 1402'!A20</f>
        <v>18</v>
      </c>
      <c r="B20" s="52" t="str">
        <f>'پرینت آبان 1402'!B20</f>
        <v>واحد هجده</v>
      </c>
      <c r="C20" s="11">
        <f>'شارژ آذر 1402'!J21</f>
        <v>58270.588235294119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J9" sqref="J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81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v>1</v>
      </c>
      <c r="B3" s="16" t="s">
        <v>35</v>
      </c>
      <c r="C3" s="11">
        <f>'شارژ اسفند 1404'!J4</f>
        <v>0</v>
      </c>
    </row>
    <row r="4" spans="1:4" ht="30" customHeight="1" thickBot="1" x14ac:dyDescent="0.35">
      <c r="A4" s="17">
        <v>2</v>
      </c>
      <c r="B4" s="16" t="s">
        <v>36</v>
      </c>
      <c r="C4" s="11">
        <f>'شارژ اسفند 1404'!J5</f>
        <v>2301999.7557932264</v>
      </c>
    </row>
    <row r="5" spans="1:4" ht="30" customHeight="1" thickBot="1" x14ac:dyDescent="0.35">
      <c r="A5" s="17">
        <v>3</v>
      </c>
      <c r="B5" s="16" t="s">
        <v>37</v>
      </c>
      <c r="C5" s="11">
        <f>'شارژ اسفند 1404'!J6</f>
        <v>1330999.7557932264</v>
      </c>
    </row>
    <row r="6" spans="1:4" ht="30" customHeight="1" thickBot="1" x14ac:dyDescent="0.35">
      <c r="A6" s="17">
        <v>4</v>
      </c>
      <c r="B6" s="16" t="s">
        <v>38</v>
      </c>
      <c r="C6" s="11">
        <f>'شارژ اسفند 1404'!J7</f>
        <v>89400.133689839626</v>
      </c>
    </row>
    <row r="7" spans="1:4" ht="30" customHeight="1" thickBot="1" x14ac:dyDescent="0.35">
      <c r="A7" s="17">
        <v>5</v>
      </c>
      <c r="B7" s="16" t="s">
        <v>39</v>
      </c>
      <c r="C7" s="11">
        <f>'شارژ اسفند 1404'!J8</f>
        <v>1579999.5115864528</v>
      </c>
    </row>
    <row r="8" spans="1:4" ht="30" customHeight="1" thickBot="1" x14ac:dyDescent="0.35">
      <c r="A8" s="17">
        <v>6</v>
      </c>
      <c r="B8" s="16" t="s">
        <v>40</v>
      </c>
      <c r="C8" s="11">
        <f>'شارژ اسفند 1404'!J9</f>
        <v>1200000.1336898396</v>
      </c>
    </row>
    <row r="9" spans="1:4" ht="30" customHeight="1" thickBot="1" x14ac:dyDescent="0.35">
      <c r="A9" s="17">
        <v>7</v>
      </c>
      <c r="B9" s="16" t="s">
        <v>41</v>
      </c>
      <c r="C9" s="11">
        <f>'شارژ اسفند 1404'!J10</f>
        <v>1539999.7557932264</v>
      </c>
    </row>
    <row r="10" spans="1:4" ht="30" customHeight="1" thickBot="1" x14ac:dyDescent="0.35">
      <c r="A10" s="17">
        <v>8</v>
      </c>
      <c r="B10" s="16" t="s">
        <v>42</v>
      </c>
      <c r="C10" s="11">
        <f>'شارژ اسفند 1404'!J11</f>
        <v>1519999.9073083778</v>
      </c>
    </row>
    <row r="11" spans="1:4" ht="30" customHeight="1" thickBot="1" x14ac:dyDescent="0.35">
      <c r="A11" s="17">
        <v>9</v>
      </c>
      <c r="B11" s="16" t="s">
        <v>43</v>
      </c>
      <c r="C11" s="11">
        <f>'شارژ اسفند 1404'!J12</f>
        <v>950000</v>
      </c>
    </row>
    <row r="12" spans="1:4" ht="30" customHeight="1" thickBot="1" x14ac:dyDescent="0.35">
      <c r="A12" s="17">
        <v>10</v>
      </c>
      <c r="B12" s="16" t="s">
        <v>44</v>
      </c>
      <c r="C12" s="11">
        <f>'شارژ اسفند 1404'!J13</f>
        <v>1389000.3778966132</v>
      </c>
    </row>
    <row r="13" spans="1:4" ht="30" customHeight="1" thickBot="1" x14ac:dyDescent="0.35">
      <c r="A13" s="17">
        <v>11</v>
      </c>
      <c r="B13" s="16" t="s">
        <v>45</v>
      </c>
      <c r="C13" s="11">
        <f>'شارژ اسفند 1404'!J14</f>
        <v>940000.37789661321</v>
      </c>
    </row>
    <row r="14" spans="1:4" ht="30" customHeight="1" thickBot="1" x14ac:dyDescent="0.35">
      <c r="A14" s="17">
        <v>12</v>
      </c>
      <c r="B14" s="16" t="s">
        <v>46</v>
      </c>
      <c r="C14" s="11">
        <f>'شارژ اسفند 1404'!J15</f>
        <v>1520000.3778966132</v>
      </c>
    </row>
    <row r="15" spans="1:4" ht="30" customHeight="1" thickBot="1" x14ac:dyDescent="0.35">
      <c r="A15" s="17">
        <v>13</v>
      </c>
      <c r="B15" s="16" t="s">
        <v>47</v>
      </c>
      <c r="C15" s="11">
        <f>'شارژ اسفند 1404'!J16</f>
        <v>3092000.1336898394</v>
      </c>
    </row>
    <row r="16" spans="1:4" ht="30" customHeight="1" thickBot="1" x14ac:dyDescent="0.35">
      <c r="A16" s="17">
        <v>14</v>
      </c>
      <c r="B16" s="16" t="s">
        <v>48</v>
      </c>
      <c r="C16" s="11">
        <f>'شارژ اسفند 1404'!J17</f>
        <v>1840000.3778966132</v>
      </c>
    </row>
    <row r="17" spans="1:3" ht="30" customHeight="1" thickBot="1" x14ac:dyDescent="0.35">
      <c r="A17" s="17">
        <v>15</v>
      </c>
      <c r="B17" s="16" t="s">
        <v>49</v>
      </c>
      <c r="C17" s="11">
        <f>'شارژ اسفند 1404'!J18</f>
        <v>1520000.3778966132</v>
      </c>
    </row>
    <row r="18" spans="1:3" ht="30" customHeight="1" thickBot="1" x14ac:dyDescent="0.35">
      <c r="A18" s="17">
        <v>16</v>
      </c>
      <c r="B18" s="16" t="s">
        <v>50</v>
      </c>
      <c r="C18" s="11">
        <f>'شارژ اسفند 1404'!J19</f>
        <v>1520000</v>
      </c>
    </row>
    <row r="19" spans="1:3" ht="30" customHeight="1" thickBot="1" x14ac:dyDescent="0.35">
      <c r="A19" s="17">
        <v>17</v>
      </c>
      <c r="B19" s="16" t="s">
        <v>51</v>
      </c>
      <c r="C19" s="11">
        <f>'شارژ اسفند 1404'!J20</f>
        <v>1559999.7557932264</v>
      </c>
    </row>
    <row r="20" spans="1:3" ht="30" customHeight="1" thickBot="1" x14ac:dyDescent="0.35">
      <c r="A20" s="19">
        <v>18</v>
      </c>
      <c r="B20" s="52" t="s">
        <v>52</v>
      </c>
      <c r="C20" s="11">
        <f>'شارژ اسفند 1404'!J21</f>
        <v>1240000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D17" sqref="D17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32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آذر 1402'!K2</f>
        <v>سهم هر نفر</v>
      </c>
      <c r="L2" s="47" t="str">
        <f>'شارژ آذر 1402'!L2</f>
        <v>جمع نفرات</v>
      </c>
      <c r="M2" s="45" t="str">
        <f>'شارژ آذر 1402'!M2</f>
        <v>مبلغ قبض آب</v>
      </c>
    </row>
    <row r="3" spans="1:14" ht="54.75" customHeight="1" thickBot="1" x14ac:dyDescent="0.35">
      <c r="A3" s="37" t="str">
        <f>'شارژ آذر 1402'!A3</f>
        <v>واحد</v>
      </c>
      <c r="B3" s="37" t="str">
        <f>'شارژ آذر 1402'!B3</f>
        <v>نام خانوادگی</v>
      </c>
      <c r="C3" s="43" t="str">
        <f>'شارژ آذر 1402'!C3</f>
        <v>تعداد نفرات</v>
      </c>
      <c r="D3" s="38" t="str">
        <f>'شارژ آذر 1402'!D3</f>
        <v>مبلغ شارژ  (تومان)</v>
      </c>
      <c r="E3" s="38" t="str">
        <f>'شارژ آذر 1402'!E3</f>
        <v>مبلغ دریافت شده(تومان)</v>
      </c>
      <c r="F3" s="38" t="str">
        <f>'شارژ آذر 1402'!F3</f>
        <v>قبض آب مشترک بر اساس نفرات</v>
      </c>
      <c r="G3" s="38" t="str">
        <f>'شارژ آذر 1402'!G3</f>
        <v>بدهکار از دوره قبل</v>
      </c>
      <c r="H3" s="38" t="str">
        <f>'شارژ آذر 1402'!H3</f>
        <v>بستانکار از دوره قبل</v>
      </c>
      <c r="I3" s="38" t="str">
        <f>'شارژ آذر 1402'!I3</f>
        <v>جمع کل بدهی/بستانکاری  قابل پرداخت</v>
      </c>
      <c r="J3" s="39" t="str">
        <f>'شارژ آذر 1402'!J3</f>
        <v>مبلغ قابل پرداخت (تومان)</v>
      </c>
      <c r="K3" s="40">
        <f>M3/L3</f>
        <v>9881.818181818182</v>
      </c>
      <c r="L3" s="48">
        <f>C22</f>
        <v>33</v>
      </c>
      <c r="M3" s="46">
        <v>326100</v>
      </c>
      <c r="N3" s="7"/>
    </row>
    <row r="4" spans="1:14" ht="27" customHeight="1" thickBot="1" x14ac:dyDescent="0.35">
      <c r="A4" s="54">
        <f>'شارژ آذر 1402'!A4</f>
        <v>1</v>
      </c>
      <c r="B4" s="49" t="str">
        <f>'شارژ آذر 1402'!B4</f>
        <v>آقای محمدی</v>
      </c>
      <c r="C4" s="31">
        <f>'شارژ آذر 1402'!C4</f>
        <v>2</v>
      </c>
      <c r="D4" s="32">
        <f>'شارژ آذر 1402'!D4</f>
        <v>0</v>
      </c>
      <c r="E4" s="32">
        <v>8029</v>
      </c>
      <c r="F4" s="32">
        <f t="shared" ref="F4:F21" si="0">$K$3*C4</f>
        <v>19763.636363636364</v>
      </c>
      <c r="G4" s="33">
        <f>IF('شارژ آذر 1402'!I4&gt;0,'شارژ آذر 1402'!I4,0)</f>
        <v>0</v>
      </c>
      <c r="H4" s="31">
        <f>IF('شارژ آذر 1402'!I4&lt;0,-'شارژ آذر 1402'!I4,0)</f>
        <v>11152.941176470587</v>
      </c>
      <c r="I4" s="32">
        <f>D4-E4+F4+G4-H4</f>
        <v>581.69518716577659</v>
      </c>
      <c r="J4" s="41">
        <f>IF(I4&gt;0,I4,0)</f>
        <v>581.69518716577659</v>
      </c>
      <c r="K4" s="14"/>
      <c r="L4" s="12"/>
      <c r="M4" s="12"/>
    </row>
    <row r="5" spans="1:14" ht="27" customHeight="1" thickBot="1" x14ac:dyDescent="0.35">
      <c r="A5" s="55">
        <f>'شارژ آذر 1402'!A5</f>
        <v>2</v>
      </c>
      <c r="B5" s="49" t="str">
        <f>'شارژ آذر 1402'!B5</f>
        <v>آقای منتصری</v>
      </c>
      <c r="C5" s="31">
        <f>'شارژ آذر 1402'!C5</f>
        <v>2</v>
      </c>
      <c r="D5" s="32">
        <f>'شارژ آذر 1402'!D5</f>
        <v>200000</v>
      </c>
      <c r="E5" s="32"/>
      <c r="F5" s="32">
        <f t="shared" si="0"/>
        <v>19763.636363636364</v>
      </c>
      <c r="G5" s="33">
        <f>IF('شارژ آذر 1402'!I5&gt;0,'شارژ آذر 1402'!I5,0)</f>
        <v>5.882352941625868E-2</v>
      </c>
      <c r="H5" s="31">
        <f>IF('شارژ آذر 1402'!I5&lt;0,-'شارژ آذر 1402'!I5,0)</f>
        <v>0</v>
      </c>
      <c r="I5" s="32">
        <f t="shared" ref="I5:I21" si="1">D5-E5+F5+G5-H5</f>
        <v>219763.69518716578</v>
      </c>
      <c r="J5" s="41">
        <f t="shared" ref="J5:J21" si="2">IF(I5&gt;0,I5,0)</f>
        <v>219763.69518716578</v>
      </c>
      <c r="K5" s="14"/>
      <c r="L5" s="23"/>
      <c r="M5" s="23"/>
    </row>
    <row r="6" spans="1:14" ht="27" customHeight="1" thickBot="1" x14ac:dyDescent="0.35">
      <c r="A6" s="54">
        <f>'شارژ آذر 1402'!A6</f>
        <v>3</v>
      </c>
      <c r="B6" s="49" t="str">
        <f>'شارژ آذر 1402'!B6</f>
        <v>آقای كامروافر</v>
      </c>
      <c r="C6" s="31">
        <f>'شارژ آذر 1402'!C6</f>
        <v>2</v>
      </c>
      <c r="D6" s="32">
        <f>'شارژ آذر 1402'!D6</f>
        <v>200000</v>
      </c>
      <c r="E6" s="32">
        <v>658029</v>
      </c>
      <c r="F6" s="32">
        <f t="shared" si="0"/>
        <v>19763.636363636364</v>
      </c>
      <c r="G6" s="33">
        <f>IF('شارژ آذر 1402'!I6&gt;0,'شارژ آذر 1402'!I6,0)</f>
        <v>438847.0588235294</v>
      </c>
      <c r="H6" s="31">
        <f>IF('شارژ آذر 1402'!I6&lt;0,-'شارژ آذر 1402'!I6,0)</f>
        <v>0</v>
      </c>
      <c r="I6" s="32">
        <f t="shared" si="1"/>
        <v>581.69518716575112</v>
      </c>
      <c r="J6" s="41">
        <f t="shared" si="2"/>
        <v>581.69518716575112</v>
      </c>
      <c r="K6" s="14"/>
      <c r="L6" s="23"/>
      <c r="M6" s="23"/>
    </row>
    <row r="7" spans="1:14" ht="27" customHeight="1" thickBot="1" x14ac:dyDescent="0.35">
      <c r="A7" s="55">
        <f>'شارژ آذر 1402'!A7</f>
        <v>4</v>
      </c>
      <c r="B7" s="49" t="str">
        <f>'شارژ آذر 1402'!B7</f>
        <v>آقای ولی زاده</v>
      </c>
      <c r="C7" s="31">
        <f>'شارژ آذر 1402'!C7</f>
        <v>3</v>
      </c>
      <c r="D7" s="32">
        <f>'شارژ آذر 1402'!D7</f>
        <v>200000</v>
      </c>
      <c r="E7" s="32">
        <v>7044</v>
      </c>
      <c r="F7" s="32">
        <f t="shared" si="0"/>
        <v>29645.454545454544</v>
      </c>
      <c r="G7" s="33">
        <f>IF('شارژ آذر 1402'!I7&gt;0,'شارژ آذر 1402'!I7,0)</f>
        <v>0</v>
      </c>
      <c r="H7" s="31">
        <f>IF('شارژ آذر 1402'!I7&lt;0,-'شارژ آذر 1402'!I7,0)</f>
        <v>291729.41176470584</v>
      </c>
      <c r="I7" s="32">
        <f t="shared" si="1"/>
        <v>-69127.957219251315</v>
      </c>
      <c r="J7" s="41">
        <f t="shared" si="2"/>
        <v>0</v>
      </c>
      <c r="K7" s="14"/>
      <c r="L7" s="23"/>
      <c r="M7" s="23"/>
    </row>
    <row r="8" spans="1:14" ht="27" customHeight="1" thickBot="1" x14ac:dyDescent="0.35">
      <c r="A8" s="54">
        <f>'شارژ آذر 1402'!A8</f>
        <v>5</v>
      </c>
      <c r="B8" s="49" t="str">
        <f>'شارژ آذر 1402'!B8</f>
        <v>آقای صبری</v>
      </c>
      <c r="C8" s="31">
        <f>'شارژ آذر 1402'!C8</f>
        <v>4</v>
      </c>
      <c r="D8" s="32">
        <f>'شارژ آذر 1402'!D8</f>
        <v>200000</v>
      </c>
      <c r="E8" s="32">
        <v>1006059</v>
      </c>
      <c r="F8" s="32">
        <f t="shared" si="0"/>
        <v>39527.272727272728</v>
      </c>
      <c r="G8" s="33">
        <f>IF('شارژ آذر 1402'!I8&gt;0,'شارژ آذر 1402'!I8,0)</f>
        <v>277694.1176470588</v>
      </c>
      <c r="H8" s="31">
        <f>IF('شارژ آذر 1402'!I8&lt;0,-'شارژ آذر 1402'!I8,0)</f>
        <v>0</v>
      </c>
      <c r="I8" s="32">
        <f t="shared" si="1"/>
        <v>-488837.6096256685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آذر 1402'!A9</f>
        <v>6</v>
      </c>
      <c r="B9" s="49" t="str">
        <f>'شارژ آذر 1402'!B9</f>
        <v>آقای علی محمدی</v>
      </c>
      <c r="C9" s="31">
        <f>'شارژ آذر 1402'!C9</f>
        <v>3</v>
      </c>
      <c r="D9" s="32">
        <f>'شارژ آذر 1402'!D9</f>
        <v>200000</v>
      </c>
      <c r="E9" s="32">
        <v>228773</v>
      </c>
      <c r="F9" s="32">
        <f t="shared" si="0"/>
        <v>29645.454545454544</v>
      </c>
      <c r="G9" s="33">
        <f>IF('شارژ آذر 1402'!I9&gt;0,'شارژ آذر 1402'!I9,0)</f>
        <v>0</v>
      </c>
      <c r="H9" s="31">
        <f>IF('شارژ آذر 1402'!I9&lt;0,-'شارژ آذر 1402'!I9,0)</f>
        <v>0.41176470588106895</v>
      </c>
      <c r="I9" s="32">
        <f t="shared" si="1"/>
        <v>872.04278074866306</v>
      </c>
      <c r="J9" s="41">
        <f t="shared" si="2"/>
        <v>872.04278074866306</v>
      </c>
      <c r="K9" s="14"/>
      <c r="L9" s="23"/>
      <c r="M9" s="23"/>
    </row>
    <row r="10" spans="1:14" ht="27" customHeight="1" thickBot="1" x14ac:dyDescent="0.35">
      <c r="A10" s="54">
        <f>'شارژ آذر 1402'!A10</f>
        <v>7</v>
      </c>
      <c r="B10" s="49" t="str">
        <f>'شارژ آذر 1402'!B10</f>
        <v>آقای حیدری</v>
      </c>
      <c r="C10" s="31">
        <f>'شارژ آذر 1402'!C10</f>
        <v>2</v>
      </c>
      <c r="D10" s="32">
        <f>'شارژ آذر 1402'!D10</f>
        <v>200000</v>
      </c>
      <c r="E10" s="32">
        <v>219182</v>
      </c>
      <c r="F10" s="32">
        <f t="shared" si="0"/>
        <v>19763.636363636364</v>
      </c>
      <c r="G10" s="33">
        <f>IF('شارژ آذر 1402'!I10&gt;0,'شارژ آذر 1402'!I10,0)</f>
        <v>5.8823529412620701E-2</v>
      </c>
      <c r="H10" s="31">
        <f>IF('شارژ آذر 1402'!I10&lt;0,-'شارژ آذر 1402'!I10,0)</f>
        <v>0</v>
      </c>
      <c r="I10" s="32">
        <f t="shared" si="1"/>
        <v>581.69518716577659</v>
      </c>
      <c r="J10" s="41">
        <f t="shared" si="2"/>
        <v>581.69518716577659</v>
      </c>
      <c r="K10" s="14"/>
      <c r="L10" s="23"/>
      <c r="M10" s="23"/>
    </row>
    <row r="11" spans="1:14" ht="27" customHeight="1" thickBot="1" x14ac:dyDescent="0.35">
      <c r="A11" s="55">
        <f>'شارژ آذر 1402'!A11</f>
        <v>8</v>
      </c>
      <c r="B11" s="49" t="str">
        <f>'شارژ آذر 1402'!B11</f>
        <v>آقای ندیمی</v>
      </c>
      <c r="C11" s="31">
        <v>1</v>
      </c>
      <c r="D11" s="32">
        <f>'شارژ آذر 1402'!D11</f>
        <v>200000</v>
      </c>
      <c r="E11" s="32">
        <v>438029</v>
      </c>
      <c r="F11" s="32">
        <f t="shared" si="0"/>
        <v>9881.818181818182</v>
      </c>
      <c r="G11" s="33">
        <f>IF('شارژ آذر 1402'!I11&gt;0,'شارژ آذر 1402'!I11,0)</f>
        <v>238847.05882352943</v>
      </c>
      <c r="H11" s="31">
        <f>IF('شارژ آذر 1402'!I11&lt;0,-'شارژ آذر 1402'!I11,0)</f>
        <v>0</v>
      </c>
      <c r="I11" s="32">
        <f t="shared" si="1"/>
        <v>10699.877005347604</v>
      </c>
      <c r="J11" s="41">
        <f t="shared" si="2"/>
        <v>10699.877005347604</v>
      </c>
      <c r="K11" s="14"/>
      <c r="L11" s="23"/>
      <c r="M11" s="23"/>
    </row>
    <row r="12" spans="1:14" ht="27" customHeight="1" thickBot="1" x14ac:dyDescent="0.35">
      <c r="A12" s="54">
        <f>'شارژ آذر 1402'!A12</f>
        <v>9</v>
      </c>
      <c r="B12" s="49" t="str">
        <f>'شارژ آذر 1402'!B12</f>
        <v>آقای لگا</v>
      </c>
      <c r="C12" s="31">
        <f>'شارژ آذر 1402'!C12</f>
        <v>0</v>
      </c>
      <c r="D12" s="32">
        <f>'شارژ آذر 1402'!D12</f>
        <v>100000</v>
      </c>
      <c r="E12" s="32">
        <v>600000</v>
      </c>
      <c r="F12" s="32">
        <f t="shared" si="0"/>
        <v>0</v>
      </c>
      <c r="G12" s="33">
        <f>IF('شارژ آذر 1402'!I12&gt;0,'شارژ آذر 1402'!I12,0)</f>
        <v>300000</v>
      </c>
      <c r="H12" s="31">
        <f>IF('شارژ آذر 1402'!I12&lt;0,-'شارژ آذر 1402'!I12,0)</f>
        <v>0</v>
      </c>
      <c r="I12" s="32">
        <f t="shared" si="1"/>
        <v>-200000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آذر 1402'!A13</f>
        <v>10</v>
      </c>
      <c r="B13" s="49" t="str">
        <f>'شارژ آذر 1402'!B13</f>
        <v>خانم موسوی</v>
      </c>
      <c r="C13" s="31">
        <f>'شارژ آذر 1402'!C13</f>
        <v>1</v>
      </c>
      <c r="D13" s="32">
        <f>'شارژ آذر 1402'!D13</f>
        <v>200000</v>
      </c>
      <c r="E13" s="32">
        <v>371</v>
      </c>
      <c r="F13" s="32">
        <f t="shared" si="0"/>
        <v>9881.818181818182</v>
      </c>
      <c r="G13" s="33">
        <f>IF('شارژ آذر 1402'!I13&gt;0,'شارژ آذر 1402'!I13,0)</f>
        <v>0</v>
      </c>
      <c r="H13" s="31">
        <f>IF('شارژ آذر 1402'!I13&lt;0,-'شارژ آذر 1402'!I13,0)</f>
        <v>290220.4705882353</v>
      </c>
      <c r="I13" s="32">
        <f t="shared" si="1"/>
        <v>-80709.652406417124</v>
      </c>
      <c r="J13" s="41">
        <f t="shared" si="2"/>
        <v>0</v>
      </c>
      <c r="K13" s="14"/>
      <c r="L13" s="23"/>
      <c r="M13" s="23"/>
    </row>
    <row r="14" spans="1:14" ht="27" customHeight="1" thickBot="1" x14ac:dyDescent="0.35">
      <c r="A14" s="54">
        <f>'شارژ آذر 1402'!A14</f>
        <v>11</v>
      </c>
      <c r="B14" s="49" t="str">
        <f>'شارژ آذر 1402'!B14</f>
        <v>خانم داوودی</v>
      </c>
      <c r="C14" s="31">
        <f>'شارژ آذر 1402'!C14</f>
        <v>1</v>
      </c>
      <c r="D14" s="32">
        <f>'شارژ آذر 1402'!D14</f>
        <v>100000</v>
      </c>
      <c r="E14" s="32">
        <v>329015</v>
      </c>
      <c r="F14" s="32">
        <f t="shared" si="0"/>
        <v>9881.818181818182</v>
      </c>
      <c r="G14" s="33">
        <f>IF('شارژ آذر 1402'!I14&gt;0,'شارژ آذر 1402'!I14,0)</f>
        <v>219423.5294117647</v>
      </c>
      <c r="H14" s="31">
        <f>IF('شارژ آذر 1402'!I14&lt;0,-'شارژ آذر 1402'!I14,0)</f>
        <v>0</v>
      </c>
      <c r="I14" s="32">
        <f t="shared" si="1"/>
        <v>290.34759358287556</v>
      </c>
      <c r="J14" s="41">
        <f t="shared" si="2"/>
        <v>290.34759358287556</v>
      </c>
      <c r="K14" s="14"/>
      <c r="L14" s="23"/>
      <c r="M14" s="23"/>
    </row>
    <row r="15" spans="1:14" ht="27" customHeight="1" thickBot="1" x14ac:dyDescent="0.35">
      <c r="A15" s="55">
        <f>'شارژ آذر 1402'!A15</f>
        <v>12</v>
      </c>
      <c r="B15" s="49" t="str">
        <f>'شارژ آذر 1402'!B15</f>
        <v>خانم فروغی</v>
      </c>
      <c r="C15" s="31">
        <f>'شارژ آذر 1402'!C15</f>
        <v>1</v>
      </c>
      <c r="D15" s="32">
        <f>'شارژ آذر 1402'!D15</f>
        <v>200000</v>
      </c>
      <c r="E15" s="32">
        <v>209015</v>
      </c>
      <c r="F15" s="32">
        <f t="shared" si="0"/>
        <v>9881.818181818182</v>
      </c>
      <c r="G15" s="33">
        <f>IF('شارژ آذر 1402'!I15&gt;0,'شارژ آذر 1402'!I15,0)</f>
        <v>0</v>
      </c>
      <c r="H15" s="31">
        <f>IF('شارژ آذر 1402'!I15&lt;0,-'شارژ آذر 1402'!I15,0)</f>
        <v>576.47058823529369</v>
      </c>
      <c r="I15" s="32">
        <f t="shared" si="1"/>
        <v>290.34759358288829</v>
      </c>
      <c r="J15" s="41">
        <f t="shared" si="2"/>
        <v>290.34759358288829</v>
      </c>
      <c r="K15" s="14"/>
      <c r="L15" s="23"/>
      <c r="M15" s="23"/>
    </row>
    <row r="16" spans="1:14" ht="27" customHeight="1" thickBot="1" x14ac:dyDescent="0.35">
      <c r="A16" s="54">
        <f>'شارژ آذر 1402'!A16</f>
        <v>13</v>
      </c>
      <c r="B16" s="49" t="str">
        <f>'شارژ آذر 1402'!B16</f>
        <v>آقای صمیمی</v>
      </c>
      <c r="C16" s="31">
        <f>'شارژ آذر 1402'!C16</f>
        <v>3</v>
      </c>
      <c r="D16" s="32">
        <f>'شارژ آذر 1402'!D16</f>
        <v>200000</v>
      </c>
      <c r="E16" s="32">
        <v>1300000</v>
      </c>
      <c r="F16" s="32">
        <f t="shared" si="0"/>
        <v>29645.454545454544</v>
      </c>
      <c r="G16" s="33">
        <f>IF('شارژ آذر 1402'!I16&gt;0,'شارژ آذر 1402'!I16,0)</f>
        <v>449270.5882352941</v>
      </c>
      <c r="H16" s="31">
        <f>IF('شارژ آذر 1402'!I16&lt;0,-'شارژ آذر 1402'!I16,0)</f>
        <v>0</v>
      </c>
      <c r="I16" s="32">
        <f t="shared" si="1"/>
        <v>-621083.95721925132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آذر 1402'!A17</f>
        <v>14</v>
      </c>
      <c r="B17" s="49" t="str">
        <f>'شارژ آذر 1402'!B17</f>
        <v>خانم رهگذر</v>
      </c>
      <c r="C17" s="31">
        <f>'شارژ آذر 1402'!C17</f>
        <v>1</v>
      </c>
      <c r="D17" s="32">
        <f>'شارژ آذر 1402'!D17</f>
        <v>200000</v>
      </c>
      <c r="E17" s="32"/>
      <c r="F17" s="32">
        <f t="shared" si="0"/>
        <v>9881.818181818182</v>
      </c>
      <c r="G17" s="33">
        <f>IF('شارژ آذر 1402'!I17&gt;0,'شارژ آذر 1402'!I17,0)</f>
        <v>0</v>
      </c>
      <c r="H17" s="31">
        <f>IF('شارژ آذر 1402'!I17&lt;0,-'شارژ آذر 1402'!I17,0)</f>
        <v>0.47058823530096561</v>
      </c>
      <c r="I17" s="32">
        <f t="shared" si="1"/>
        <v>209881.34759358288</v>
      </c>
      <c r="J17" s="41">
        <f t="shared" si="2"/>
        <v>209881.34759358288</v>
      </c>
      <c r="K17" s="14"/>
      <c r="L17" s="23"/>
      <c r="M17" s="23"/>
    </row>
    <row r="18" spans="1:13" ht="27" customHeight="1" thickBot="1" x14ac:dyDescent="0.35">
      <c r="A18" s="54">
        <f>'شارژ آذر 1402'!A18</f>
        <v>15</v>
      </c>
      <c r="B18" s="49" t="str">
        <f>'شارژ آذر 1402'!B18</f>
        <v>خانم خورسند نژاد</v>
      </c>
      <c r="C18" s="31">
        <f>'شارژ آذر 1402'!C18</f>
        <v>1</v>
      </c>
      <c r="D18" s="32">
        <f>'شارژ آذر 1402'!D18</f>
        <v>200000</v>
      </c>
      <c r="E18" s="32">
        <v>209591</v>
      </c>
      <c r="F18" s="32">
        <f t="shared" si="0"/>
        <v>9881.818181818182</v>
      </c>
      <c r="G18" s="33">
        <f>IF('شارژ آذر 1402'!I18&gt;0,'شارژ آذر 1402'!I18,0)</f>
        <v>0</v>
      </c>
      <c r="H18" s="31">
        <f>IF('شارژ آذر 1402'!I18&lt;0,-'شارژ آذر 1402'!I18,0)</f>
        <v>0.47058823529368965</v>
      </c>
      <c r="I18" s="32">
        <f t="shared" si="1"/>
        <v>290.34759358288829</v>
      </c>
      <c r="J18" s="41">
        <f t="shared" si="2"/>
        <v>290.34759358288829</v>
      </c>
      <c r="K18" s="14"/>
      <c r="L18" s="23"/>
      <c r="M18" s="23"/>
    </row>
    <row r="19" spans="1:13" ht="27" customHeight="1" thickBot="1" x14ac:dyDescent="0.35">
      <c r="A19" s="55">
        <f>'شارژ آذر 1402'!A19</f>
        <v>16</v>
      </c>
      <c r="B19" s="49" t="str">
        <f>'شارژ آذر 1402'!B19</f>
        <v>خانم قلی پور</v>
      </c>
      <c r="C19" s="31">
        <f>'شارژ آذر 1402'!C19</f>
        <v>1</v>
      </c>
      <c r="D19" s="32">
        <f>'شارژ آذر 1402'!D19</f>
        <v>200000</v>
      </c>
      <c r="E19" s="32"/>
      <c r="F19" s="32">
        <f t="shared" si="0"/>
        <v>9881.818181818182</v>
      </c>
      <c r="G19" s="33">
        <f>IF('شارژ آذر 1402'!I19&gt;0,'شارژ آذر 1402'!I19,0)</f>
        <v>0</v>
      </c>
      <c r="H19" s="31">
        <f>IF('شارژ آذر 1402'!I19&lt;0,-'شارژ آذر 1402'!I19,0)</f>
        <v>0.47058823529368965</v>
      </c>
      <c r="I19" s="32">
        <f t="shared" si="1"/>
        <v>209881.34759358288</v>
      </c>
      <c r="J19" s="41">
        <f t="shared" si="2"/>
        <v>209881.34759358288</v>
      </c>
      <c r="K19" s="14"/>
      <c r="L19" s="23"/>
      <c r="M19" s="23"/>
    </row>
    <row r="20" spans="1:13" ht="27" customHeight="1" thickBot="1" x14ac:dyDescent="0.35">
      <c r="A20" s="54">
        <f>'شارژ آذر 1402'!A20</f>
        <v>17</v>
      </c>
      <c r="B20" s="49" t="str">
        <f>'شارژ آذر 1402'!B20</f>
        <v>خانم نشاط</v>
      </c>
      <c r="C20" s="31">
        <f>'شارژ آذر 1402'!C20</f>
        <v>2</v>
      </c>
      <c r="D20" s="32">
        <f>'شارژ آذر 1402'!D20</f>
        <v>200000</v>
      </c>
      <c r="E20" s="32">
        <v>439323</v>
      </c>
      <c r="F20" s="32">
        <f t="shared" si="0"/>
        <v>19763.636363636364</v>
      </c>
      <c r="G20" s="33">
        <f>IF('شارژ آذر 1402'!I20&gt;0,'شارژ آذر 1402'!I20,0)</f>
        <v>219559.05882352943</v>
      </c>
      <c r="H20" s="31">
        <f>IF('شارژ آذر 1402'!I20&lt;0,-'شارژ آذر 1402'!I20,0)</f>
        <v>0</v>
      </c>
      <c r="I20" s="32">
        <f t="shared" si="1"/>
        <v>-0.30481283421977423</v>
      </c>
      <c r="J20" s="41">
        <f t="shared" si="2"/>
        <v>0</v>
      </c>
      <c r="K20" s="14"/>
      <c r="L20" s="23"/>
      <c r="M20" s="23"/>
    </row>
    <row r="21" spans="1:13" ht="27" customHeight="1" thickBot="1" x14ac:dyDescent="0.35">
      <c r="A21" s="56">
        <f>'شارژ آذر 1402'!A21</f>
        <v>18</v>
      </c>
      <c r="B21" s="53" t="str">
        <f>'شارژ آذر 1402'!B21</f>
        <v>آقای اکرامی</v>
      </c>
      <c r="C21" s="57">
        <f>'شارژ آذر 1402'!C21</f>
        <v>3</v>
      </c>
      <c r="D21" s="58">
        <f>'شارژ آذر 1402'!D21</f>
        <v>0</v>
      </c>
      <c r="E21" s="58">
        <v>87044</v>
      </c>
      <c r="F21" s="58">
        <f t="shared" si="0"/>
        <v>29645.454545454544</v>
      </c>
      <c r="G21" s="33">
        <f>IF('شارژ آذر 1402'!I21&gt;0,'شارژ آذر 1402'!I21,0)</f>
        <v>58270.588235294119</v>
      </c>
      <c r="H21" s="31">
        <f>IF('شارژ آذر 1402'!I21&lt;0,-'شارژ آذر 1402'!I21,0)</f>
        <v>0</v>
      </c>
      <c r="I21" s="58">
        <f t="shared" si="1"/>
        <v>872.04278074866306</v>
      </c>
      <c r="J21" s="59">
        <f t="shared" si="2"/>
        <v>872.04278074866306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5739504</v>
      </c>
      <c r="F22" s="62">
        <f>SUM(F4:F21)</f>
        <v>326099.99999999988</v>
      </c>
      <c r="G22" s="30"/>
      <c r="H22" s="29">
        <f>SUM(H4:H21)</f>
        <v>593681.1176470588</v>
      </c>
      <c r="I22" s="29">
        <f>SUM(I4:I21)</f>
        <v>-805172.99999999977</v>
      </c>
      <c r="J22" s="29">
        <f>SUM(J4:J21)</f>
        <v>654586.48128342244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3" priority="1" operator="lessThan">
      <formula>0</formula>
    </cfRule>
    <cfRule type="cellIs" dxfId="52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36.88671875" style="24" customWidth="1"/>
    <col min="3" max="3" width="44.44140625" style="24" customWidth="1"/>
    <col min="4" max="16384" width="14.44140625" style="24"/>
  </cols>
  <sheetData>
    <row r="1" spans="1:4" ht="48" customHeight="1" thickBot="1" x14ac:dyDescent="0.35">
      <c r="A1" s="70" t="s">
        <v>32</v>
      </c>
      <c r="B1" s="71"/>
      <c r="C1" s="72"/>
    </row>
    <row r="2" spans="1:4" ht="44.25" customHeight="1" thickBot="1" x14ac:dyDescent="0.35">
      <c r="A2" s="63" t="s">
        <v>0</v>
      </c>
      <c r="B2" s="64" t="s">
        <v>53</v>
      </c>
      <c r="C2" s="65" t="s">
        <v>31</v>
      </c>
      <c r="D2" s="7"/>
    </row>
    <row r="3" spans="1:4" ht="30" customHeight="1" thickBot="1" x14ac:dyDescent="0.35">
      <c r="A3" s="17">
        <f>'پرینت آذر 1402'!A3</f>
        <v>1</v>
      </c>
      <c r="B3" s="16" t="str">
        <f>'پرینت آذر 1402'!B3</f>
        <v>واحد یک</v>
      </c>
      <c r="C3" s="8">
        <f>'شارژ دی 1402'!J4</f>
        <v>581.69518716577659</v>
      </c>
    </row>
    <row r="4" spans="1:4" ht="30" customHeight="1" thickBot="1" x14ac:dyDescent="0.35">
      <c r="A4" s="17">
        <f>'پرینت آذر 1402'!A4</f>
        <v>2</v>
      </c>
      <c r="B4" s="16" t="str">
        <f>'پرینت آذر 1402'!B4</f>
        <v>واحد دو</v>
      </c>
      <c r="C4" s="8">
        <f>'شارژ دی 1402'!J5</f>
        <v>219763.69518716578</v>
      </c>
    </row>
    <row r="5" spans="1:4" ht="30" customHeight="1" thickBot="1" x14ac:dyDescent="0.35">
      <c r="A5" s="17">
        <f>'پرینت آذر 1402'!A5</f>
        <v>3</v>
      </c>
      <c r="B5" s="16" t="str">
        <f>'پرینت آذر 1402'!B5</f>
        <v>واحد سه</v>
      </c>
      <c r="C5" s="8">
        <f>'شارژ دی 1402'!J6</f>
        <v>581.69518716575112</v>
      </c>
    </row>
    <row r="6" spans="1:4" ht="30" customHeight="1" thickBot="1" x14ac:dyDescent="0.35">
      <c r="A6" s="17">
        <f>'پرینت آذر 1402'!A6</f>
        <v>4</v>
      </c>
      <c r="B6" s="16" t="str">
        <f>'پرینت آذر 1402'!B6</f>
        <v>واحد چهار</v>
      </c>
      <c r="C6" s="8">
        <f>'شارژ دی 1402'!J7</f>
        <v>0</v>
      </c>
    </row>
    <row r="7" spans="1:4" ht="30" customHeight="1" thickBot="1" x14ac:dyDescent="0.35">
      <c r="A7" s="17">
        <f>'پرینت آذر 1402'!A7</f>
        <v>5</v>
      </c>
      <c r="B7" s="16" t="str">
        <f>'پرینت آذر 1402'!B7</f>
        <v>واحد پنج</v>
      </c>
      <c r="C7" s="8">
        <f>'شارژ دی 1402'!J8</f>
        <v>0</v>
      </c>
    </row>
    <row r="8" spans="1:4" ht="30" customHeight="1" thickBot="1" x14ac:dyDescent="0.35">
      <c r="A8" s="17">
        <f>'پرینت آذر 1402'!A8</f>
        <v>6</v>
      </c>
      <c r="B8" s="16" t="str">
        <f>'پرینت آذر 1402'!B8</f>
        <v>واحد شش</v>
      </c>
      <c r="C8" s="8">
        <f>'شارژ دی 1402'!J9</f>
        <v>872.04278074866306</v>
      </c>
    </row>
    <row r="9" spans="1:4" ht="30" customHeight="1" thickBot="1" x14ac:dyDescent="0.35">
      <c r="A9" s="17">
        <f>'پرینت آذر 1402'!A9</f>
        <v>7</v>
      </c>
      <c r="B9" s="16" t="str">
        <f>'پرینت آذر 1402'!B9</f>
        <v>واحد هفت</v>
      </c>
      <c r="C9" s="8">
        <f>'شارژ دی 1402'!J10</f>
        <v>581.69518716577659</v>
      </c>
    </row>
    <row r="10" spans="1:4" ht="30" customHeight="1" thickBot="1" x14ac:dyDescent="0.35">
      <c r="A10" s="17">
        <f>'پرینت آذر 1402'!A10</f>
        <v>8</v>
      </c>
      <c r="B10" s="16" t="str">
        <f>'پرینت آذر 1402'!B10</f>
        <v>واحد هشت</v>
      </c>
      <c r="C10" s="8">
        <f>'شارژ دی 1402'!J11</f>
        <v>10699.877005347604</v>
      </c>
    </row>
    <row r="11" spans="1:4" ht="30" customHeight="1" thickBot="1" x14ac:dyDescent="0.35">
      <c r="A11" s="17">
        <f>'پرینت آذر 1402'!A11</f>
        <v>9</v>
      </c>
      <c r="B11" s="16" t="str">
        <f>'پرینت آذر 1402'!B11</f>
        <v>واحد نه</v>
      </c>
      <c r="C11" s="8">
        <f>'شارژ دی 1402'!J12</f>
        <v>0</v>
      </c>
    </row>
    <row r="12" spans="1:4" ht="30" customHeight="1" thickBot="1" x14ac:dyDescent="0.35">
      <c r="A12" s="17">
        <f>'پرینت آذر 1402'!A12</f>
        <v>10</v>
      </c>
      <c r="B12" s="16" t="str">
        <f>'پرینت آذر 1402'!B12</f>
        <v>واحد ده</v>
      </c>
      <c r="C12" s="8">
        <f>'شارژ دی 1402'!J13</f>
        <v>0</v>
      </c>
    </row>
    <row r="13" spans="1:4" ht="30" customHeight="1" thickBot="1" x14ac:dyDescent="0.35">
      <c r="A13" s="17">
        <f>'پرینت آذر 1402'!A13</f>
        <v>11</v>
      </c>
      <c r="B13" s="16" t="str">
        <f>'پرینت آذر 1402'!B13</f>
        <v>واحد یازده</v>
      </c>
      <c r="C13" s="8">
        <f>'شارژ دی 1402'!J14</f>
        <v>290.34759358287556</v>
      </c>
    </row>
    <row r="14" spans="1:4" ht="30" customHeight="1" thickBot="1" x14ac:dyDescent="0.35">
      <c r="A14" s="17">
        <f>'پرینت آذر 1402'!A14</f>
        <v>12</v>
      </c>
      <c r="B14" s="16" t="str">
        <f>'پرینت آذر 1402'!B14</f>
        <v>واحد دوازده</v>
      </c>
      <c r="C14" s="8">
        <f>'شارژ دی 1402'!J15</f>
        <v>290.34759358288829</v>
      </c>
    </row>
    <row r="15" spans="1:4" ht="30" customHeight="1" thickBot="1" x14ac:dyDescent="0.35">
      <c r="A15" s="17">
        <f>'پرینت آذر 1402'!A15</f>
        <v>13</v>
      </c>
      <c r="B15" s="16" t="str">
        <f>'پرینت آذر 1402'!B15</f>
        <v>واحد سیزده</v>
      </c>
      <c r="C15" s="8">
        <f>'شارژ دی 1402'!J16</f>
        <v>0</v>
      </c>
    </row>
    <row r="16" spans="1:4" ht="30" customHeight="1" thickBot="1" x14ac:dyDescent="0.35">
      <c r="A16" s="17">
        <f>'پرینت آذر 1402'!A16</f>
        <v>14</v>
      </c>
      <c r="B16" s="16" t="str">
        <f>'پرینت آذر 1402'!B16</f>
        <v>واحد چهارده</v>
      </c>
      <c r="C16" s="8">
        <f>'شارژ دی 1402'!J17</f>
        <v>209881.34759358288</v>
      </c>
    </row>
    <row r="17" spans="1:3" ht="30" customHeight="1" thickBot="1" x14ac:dyDescent="0.35">
      <c r="A17" s="17">
        <f>'پرینت آذر 1402'!A17</f>
        <v>15</v>
      </c>
      <c r="B17" s="16" t="str">
        <f>'پرینت آذر 1402'!B17</f>
        <v>واحد پانزده</v>
      </c>
      <c r="C17" s="8">
        <f>'شارژ دی 1402'!J18</f>
        <v>290.34759358288829</v>
      </c>
    </row>
    <row r="18" spans="1:3" ht="30" customHeight="1" thickBot="1" x14ac:dyDescent="0.35">
      <c r="A18" s="17">
        <f>'پرینت آذر 1402'!A18</f>
        <v>16</v>
      </c>
      <c r="B18" s="16" t="str">
        <f>'پرینت آذر 1402'!B18</f>
        <v>واحد شانزده</v>
      </c>
      <c r="C18" s="8">
        <f>'شارژ دی 1402'!J19</f>
        <v>209881.34759358288</v>
      </c>
    </row>
    <row r="19" spans="1:3" ht="30" customHeight="1" thickBot="1" x14ac:dyDescent="0.35">
      <c r="A19" s="17">
        <f>'پرینت آذر 1402'!A19</f>
        <v>17</v>
      </c>
      <c r="B19" s="16" t="str">
        <f>'پرینت آذر 1402'!B19</f>
        <v>واحد هفده</v>
      </c>
      <c r="C19" s="8">
        <f>'شارژ دی 1402'!J20</f>
        <v>0</v>
      </c>
    </row>
    <row r="20" spans="1:3" ht="30" customHeight="1" thickBot="1" x14ac:dyDescent="0.35">
      <c r="A20" s="19">
        <f>'پرینت آذر 1402'!A20</f>
        <v>18</v>
      </c>
      <c r="B20" s="52" t="str">
        <f>'پرینت آذر 1402'!B20</f>
        <v>واحد هجده</v>
      </c>
      <c r="C20" s="11">
        <f>'شارژ دی 1402'!J21</f>
        <v>872.04278074866306</v>
      </c>
    </row>
    <row r="21" spans="1:3" ht="22.5" customHeight="1" x14ac:dyDescent="0.3">
      <c r="A21" s="6"/>
      <c r="B21" s="6"/>
      <c r="C21" s="3"/>
    </row>
    <row r="22" spans="1:3" ht="20.25" customHeight="1" x14ac:dyDescent="0.3">
      <c r="A22" s="6"/>
      <c r="B22" s="6"/>
      <c r="C22" s="3"/>
    </row>
    <row r="23" spans="1:3" ht="24" customHeight="1" x14ac:dyDescent="0.3">
      <c r="A23" s="6"/>
      <c r="B23" s="5"/>
      <c r="C23" s="3"/>
    </row>
    <row r="24" spans="1:3" ht="32.25" customHeight="1" x14ac:dyDescent="0.3">
      <c r="A24" s="6"/>
      <c r="B24" s="6"/>
      <c r="C24" s="3"/>
    </row>
    <row r="25" spans="1:3" ht="15.75" customHeight="1" x14ac:dyDescent="0.3">
      <c r="A25" s="6"/>
      <c r="B25" s="6"/>
      <c r="C25" s="3"/>
    </row>
    <row r="26" spans="1:3" ht="15.75" customHeight="1" x14ac:dyDescent="0.3">
      <c r="A26" s="6"/>
      <c r="B26" s="6"/>
      <c r="C26" s="3"/>
    </row>
    <row r="27" spans="1:3" ht="15.75" customHeight="1" x14ac:dyDescent="0.3">
      <c r="A27" s="6"/>
      <c r="B27" s="6"/>
      <c r="C27" s="3"/>
    </row>
    <row r="28" spans="1:3" ht="15.75" customHeight="1" x14ac:dyDescent="0.3">
      <c r="A28" s="6"/>
      <c r="B28" s="6"/>
      <c r="C28" s="3"/>
    </row>
    <row r="29" spans="1:3" ht="15.75" customHeight="1" x14ac:dyDescent="0.3">
      <c r="A29" s="6"/>
      <c r="B29" s="6"/>
      <c r="C29" s="3"/>
    </row>
    <row r="30" spans="1:3" ht="15.75" customHeight="1" x14ac:dyDescent="0.3">
      <c r="A30" s="6"/>
      <c r="B30" s="6"/>
      <c r="C30" s="3"/>
    </row>
    <row r="31" spans="1:3" ht="15.75" customHeight="1" x14ac:dyDescent="0.3">
      <c r="A31" s="6"/>
      <c r="B31" s="6"/>
      <c r="C31" s="3"/>
    </row>
    <row r="32" spans="1:3" ht="15.75" customHeight="1" x14ac:dyDescent="0.3">
      <c r="A32" s="6"/>
      <c r="B32" s="6"/>
      <c r="C32" s="3"/>
    </row>
    <row r="33" spans="1:3" ht="15.75" customHeight="1" x14ac:dyDescent="0.3">
      <c r="A33" s="6"/>
      <c r="B33" s="6"/>
      <c r="C33" s="3"/>
    </row>
    <row r="34" spans="1:3" ht="15.75" customHeight="1" x14ac:dyDescent="0.3">
      <c r="A34" s="6"/>
      <c r="B34" s="6"/>
      <c r="C34" s="3"/>
    </row>
    <row r="35" spans="1:3" ht="15.75" customHeight="1" x14ac:dyDescent="0.3">
      <c r="A35" s="6"/>
      <c r="B35" s="6"/>
      <c r="C35" s="3"/>
    </row>
    <row r="36" spans="1:3" ht="15.75" customHeight="1" x14ac:dyDescent="0.3">
      <c r="A36" s="6"/>
      <c r="B36" s="6"/>
      <c r="C36" s="3"/>
    </row>
    <row r="37" spans="1:3" ht="15.75" customHeight="1" x14ac:dyDescent="0.3">
      <c r="A37" s="6"/>
      <c r="B37" s="6"/>
      <c r="C37" s="3"/>
    </row>
    <row r="38" spans="1:3" ht="15.75" customHeight="1" x14ac:dyDescent="0.3">
      <c r="A38" s="6"/>
      <c r="B38" s="6"/>
      <c r="C38" s="3"/>
    </row>
    <row r="39" spans="1:3" ht="15.75" customHeight="1" x14ac:dyDescent="0.3">
      <c r="A39" s="6"/>
      <c r="B39" s="6"/>
      <c r="C39" s="3"/>
    </row>
    <row r="40" spans="1:3" ht="15.75" customHeight="1" x14ac:dyDescent="0.3">
      <c r="A40" s="6"/>
      <c r="B40" s="6"/>
      <c r="C40" s="3"/>
    </row>
    <row r="41" spans="1:3" ht="15.75" customHeight="1" x14ac:dyDescent="0.3">
      <c r="A41" s="6"/>
      <c r="B41" s="6"/>
      <c r="C41" s="3"/>
    </row>
    <row r="42" spans="1:3" ht="15.75" customHeight="1" x14ac:dyDescent="0.3">
      <c r="A42" s="6"/>
      <c r="B42" s="6"/>
      <c r="C42" s="3"/>
    </row>
    <row r="43" spans="1:3" ht="15.75" customHeight="1" x14ac:dyDescent="0.3">
      <c r="A43" s="6"/>
      <c r="B43" s="6"/>
      <c r="C43" s="3"/>
    </row>
    <row r="44" spans="1:3" ht="15.75" customHeight="1" x14ac:dyDescent="0.3">
      <c r="A44" s="6"/>
      <c r="B44" s="6"/>
      <c r="C44" s="3"/>
    </row>
    <row r="45" spans="1:3" ht="15.75" customHeight="1" x14ac:dyDescent="0.3">
      <c r="A45" s="6"/>
      <c r="B45" s="6"/>
      <c r="C45" s="3"/>
    </row>
    <row r="46" spans="1:3" ht="15.75" customHeight="1" x14ac:dyDescent="0.3">
      <c r="A46" s="6"/>
      <c r="B46" s="6"/>
      <c r="C46" s="3"/>
    </row>
    <row r="47" spans="1:3" ht="15.75" customHeight="1" x14ac:dyDescent="0.3">
      <c r="A47" s="6"/>
      <c r="B47" s="6"/>
      <c r="C47" s="3"/>
    </row>
    <row r="48" spans="1:3" ht="15.75" customHeight="1" x14ac:dyDescent="0.3">
      <c r="A48" s="6"/>
      <c r="B48" s="6"/>
      <c r="C48" s="3"/>
    </row>
    <row r="49" spans="1:3" ht="15.75" customHeight="1" x14ac:dyDescent="0.3">
      <c r="A49" s="6"/>
      <c r="B49" s="6"/>
      <c r="C49" s="3"/>
    </row>
    <row r="50" spans="1:3" ht="15.75" customHeight="1" x14ac:dyDescent="0.3">
      <c r="A50" s="6"/>
      <c r="B50" s="6"/>
      <c r="C50" s="3"/>
    </row>
    <row r="51" spans="1:3" ht="15.75" customHeight="1" x14ac:dyDescent="0.3">
      <c r="A51" s="6"/>
      <c r="B51" s="6"/>
      <c r="C51" s="3"/>
    </row>
  </sheetData>
  <mergeCells count="1">
    <mergeCell ref="A1:C1"/>
  </mergeCells>
  <pageMargins left="0.7" right="0.7" top="0.75" bottom="0.75" header="0" footer="0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rightToLeft="1" zoomScale="50" zoomScaleNormal="50" workbookViewId="0">
      <selection activeCell="I19" sqref="I19"/>
    </sheetView>
  </sheetViews>
  <sheetFormatPr defaultColWidth="14.44140625" defaultRowHeight="15" customHeight="1" x14ac:dyDescent="0.3"/>
  <cols>
    <col min="1" max="1" width="6.44140625" style="24" bestFit="1" customWidth="1"/>
    <col min="2" max="2" width="20.88671875" style="24" customWidth="1"/>
    <col min="3" max="3" width="9.109375" style="24" customWidth="1"/>
    <col min="4" max="4" width="21.109375" style="24" customWidth="1"/>
    <col min="5" max="5" width="20.6640625" style="24" customWidth="1"/>
    <col min="6" max="6" width="20.109375" style="24" customWidth="1"/>
    <col min="7" max="8" width="16.6640625" style="24" customWidth="1"/>
    <col min="9" max="9" width="36.109375" style="24" customWidth="1"/>
    <col min="10" max="10" width="36.44140625" style="24" customWidth="1"/>
    <col min="11" max="11" width="12.6640625" style="24" customWidth="1"/>
    <col min="12" max="12" width="11.44140625" style="24" customWidth="1"/>
    <col min="13" max="13" width="17.6640625" style="24" customWidth="1"/>
    <col min="14" max="16384" width="14.44140625" style="24"/>
  </cols>
  <sheetData>
    <row r="1" spans="1:14" ht="15" customHeight="1" thickBot="1" x14ac:dyDescent="0.35"/>
    <row r="2" spans="1:14" ht="28.5" customHeight="1" thickBot="1" x14ac:dyDescent="0.35">
      <c r="A2" s="66" t="s">
        <v>33</v>
      </c>
      <c r="B2" s="67"/>
      <c r="C2" s="67"/>
      <c r="D2" s="67"/>
      <c r="E2" s="67"/>
      <c r="F2" s="67"/>
      <c r="G2" s="67"/>
      <c r="H2" s="67"/>
      <c r="I2" s="67"/>
      <c r="J2" s="67"/>
      <c r="K2" s="44" t="str">
        <f>'شارژ دی 1402'!K2</f>
        <v>سهم هر نفر</v>
      </c>
      <c r="L2" s="47" t="str">
        <f>'شارژ دی 1402'!L2</f>
        <v>جمع نفرات</v>
      </c>
      <c r="M2" s="45" t="str">
        <f>'شارژ دی 1402'!M2</f>
        <v>مبلغ قبض آب</v>
      </c>
    </row>
    <row r="3" spans="1:14" ht="54.75" customHeight="1" thickBot="1" x14ac:dyDescent="0.35">
      <c r="A3" s="37" t="str">
        <f>'شارژ دی 1402'!A3</f>
        <v>واحد</v>
      </c>
      <c r="B3" s="37" t="str">
        <f>'شارژ دی 1402'!B3</f>
        <v>نام خانوادگی</v>
      </c>
      <c r="C3" s="43" t="str">
        <f>'شارژ دی 1402'!C3</f>
        <v>تعداد نفرات</v>
      </c>
      <c r="D3" s="38" t="str">
        <f>'شارژ دی 1402'!D3</f>
        <v>مبلغ شارژ  (تومان)</v>
      </c>
      <c r="E3" s="38" t="str">
        <f>'شارژ دی 1402'!E3</f>
        <v>مبلغ دریافت شده(تومان)</v>
      </c>
      <c r="F3" s="38" t="str">
        <f>'شارژ دی 1402'!F3</f>
        <v>قبض آب مشترک بر اساس نفرات</v>
      </c>
      <c r="G3" s="38" t="str">
        <f>'شارژ دی 1402'!G3</f>
        <v>بدهکار از دوره قبل</v>
      </c>
      <c r="H3" s="38" t="str">
        <f>'شارژ دی 1402'!H3</f>
        <v>بستانکار از دوره قبل</v>
      </c>
      <c r="I3" s="38" t="str">
        <f>'شارژ دی 1402'!I3</f>
        <v>جمع کل بدهی/بستانکاری  قابل پرداخت</v>
      </c>
      <c r="J3" s="39" t="str">
        <f>'شارژ دی 1402'!J3</f>
        <v>مبلغ قابل پرداخت (تومان)</v>
      </c>
      <c r="K3" s="40">
        <f>M3/L3</f>
        <v>10303.030303030304</v>
      </c>
      <c r="L3" s="48">
        <f>C22</f>
        <v>33</v>
      </c>
      <c r="M3" s="46">
        <v>340000</v>
      </c>
      <c r="N3" s="7"/>
    </row>
    <row r="4" spans="1:14" ht="27" customHeight="1" thickBot="1" x14ac:dyDescent="0.35">
      <c r="A4" s="54">
        <f>'شارژ دی 1402'!A4</f>
        <v>1</v>
      </c>
      <c r="B4" s="49" t="str">
        <f>'شارژ دی 1402'!B4</f>
        <v>آقای محمدی</v>
      </c>
      <c r="C4" s="31">
        <f>'شارژ دی 1402'!C4</f>
        <v>2</v>
      </c>
      <c r="D4" s="32">
        <f>'شارژ دی 1402'!D4</f>
        <v>0</v>
      </c>
      <c r="E4" s="32"/>
      <c r="F4" s="32">
        <f t="shared" ref="F4:F21" si="0">$K$3*C4</f>
        <v>20606.060606060608</v>
      </c>
      <c r="G4" s="33">
        <f>IF('شارژ دی 1402'!I4&gt;0,'شارژ دی 1402'!I4,0)</f>
        <v>581.69518716577659</v>
      </c>
      <c r="H4" s="31">
        <f>IF('شارژ دی 1402'!I4&lt;0,-'شارژ دی 1402'!I4,0)</f>
        <v>0</v>
      </c>
      <c r="I4" s="32">
        <f>D4-E4+F4+G4-H4</f>
        <v>21187.755793226384</v>
      </c>
      <c r="J4" s="41">
        <f>IF(I4&gt;0,I4,0)</f>
        <v>21187.755793226384</v>
      </c>
      <c r="K4" s="14"/>
      <c r="L4" s="12"/>
      <c r="M4" s="12"/>
    </row>
    <row r="5" spans="1:14" ht="27" customHeight="1" thickBot="1" x14ac:dyDescent="0.35">
      <c r="A5" s="55">
        <f>'شارژ دی 1402'!A5</f>
        <v>2</v>
      </c>
      <c r="B5" s="49" t="str">
        <f>'شارژ دی 1402'!B5</f>
        <v>آقای منتصری</v>
      </c>
      <c r="C5" s="31">
        <f>'شارژ دی 1402'!C5</f>
        <v>2</v>
      </c>
      <c r="D5" s="32">
        <f>'شارژ دی 1402'!D5</f>
        <v>200000</v>
      </c>
      <c r="E5" s="32">
        <v>440370</v>
      </c>
      <c r="F5" s="32">
        <f t="shared" si="0"/>
        <v>20606.060606060608</v>
      </c>
      <c r="G5" s="33">
        <f>IF('شارژ دی 1402'!I5&gt;0,'شارژ دی 1402'!I5,0)</f>
        <v>219763.69518716578</v>
      </c>
      <c r="H5" s="31">
        <f>IF('شارژ دی 1402'!I5&lt;0,-'شارژ دی 1402'!I5,0)</f>
        <v>0</v>
      </c>
      <c r="I5" s="32">
        <f t="shared" ref="I5:I21" si="1">D5-E5+F5+G5-H5</f>
        <v>-0.24420677361194976</v>
      </c>
      <c r="J5" s="41">
        <f t="shared" ref="J5:J21" si="2">IF(I5&gt;0,I5,0)</f>
        <v>0</v>
      </c>
      <c r="K5" s="14"/>
      <c r="L5" s="23"/>
      <c r="M5" s="23"/>
    </row>
    <row r="6" spans="1:14" ht="27" customHeight="1" thickBot="1" x14ac:dyDescent="0.35">
      <c r="A6" s="54">
        <f>'شارژ دی 1402'!A6</f>
        <v>3</v>
      </c>
      <c r="B6" s="49" t="str">
        <f>'شارژ دی 1402'!B6</f>
        <v>آقای كامروافر</v>
      </c>
      <c r="C6" s="31">
        <f>'شارژ دی 1402'!C6</f>
        <v>2</v>
      </c>
      <c r="D6" s="32">
        <f>'شارژ دی 1402'!D6</f>
        <v>200000</v>
      </c>
      <c r="E6" s="32"/>
      <c r="F6" s="32">
        <f t="shared" si="0"/>
        <v>20606.060606060608</v>
      </c>
      <c r="G6" s="33">
        <f>IF('شارژ دی 1402'!I6&gt;0,'شارژ دی 1402'!I6,0)</f>
        <v>581.69518716575112</v>
      </c>
      <c r="H6" s="31">
        <f>IF('شارژ دی 1402'!I6&lt;0,-'شارژ دی 1402'!I6,0)</f>
        <v>0</v>
      </c>
      <c r="I6" s="32">
        <f t="shared" si="1"/>
        <v>221187.75579322636</v>
      </c>
      <c r="J6" s="41">
        <f t="shared" si="2"/>
        <v>221187.75579322636</v>
      </c>
      <c r="K6" s="14"/>
      <c r="L6" s="23"/>
      <c r="M6" s="23"/>
    </row>
    <row r="7" spans="1:14" ht="27" customHeight="1" thickBot="1" x14ac:dyDescent="0.35">
      <c r="A7" s="55">
        <f>'شارژ دی 1402'!A7</f>
        <v>4</v>
      </c>
      <c r="B7" s="49" t="str">
        <f>'شارژ دی 1402'!B7</f>
        <v>آقای ولی زاده</v>
      </c>
      <c r="C7" s="31">
        <f>'شارژ دی 1402'!C7</f>
        <v>3</v>
      </c>
      <c r="D7" s="32">
        <f>'شارژ دی 1402'!D7</f>
        <v>200000</v>
      </c>
      <c r="E7" s="32"/>
      <c r="F7" s="32">
        <f t="shared" si="0"/>
        <v>30909.090909090912</v>
      </c>
      <c r="G7" s="33">
        <f>IF('شارژ دی 1402'!I7&gt;0,'شارژ دی 1402'!I7,0)</f>
        <v>0</v>
      </c>
      <c r="H7" s="31">
        <f>IF('شارژ دی 1402'!I7&lt;0,-'شارژ دی 1402'!I7,0)</f>
        <v>69127.957219251315</v>
      </c>
      <c r="I7" s="32">
        <f t="shared" si="1"/>
        <v>161781.1336898396</v>
      </c>
      <c r="J7" s="41">
        <f t="shared" si="2"/>
        <v>161781.1336898396</v>
      </c>
      <c r="K7" s="14"/>
      <c r="L7" s="23"/>
      <c r="M7" s="23"/>
    </row>
    <row r="8" spans="1:14" ht="27" customHeight="1" thickBot="1" x14ac:dyDescent="0.35">
      <c r="A8" s="54">
        <f>'شارژ دی 1402'!A8</f>
        <v>5</v>
      </c>
      <c r="B8" s="49" t="str">
        <f>'شارژ دی 1402'!B8</f>
        <v>آقای صبری</v>
      </c>
      <c r="C8" s="31">
        <f>'شارژ دی 1402'!C8</f>
        <v>4</v>
      </c>
      <c r="D8" s="32">
        <f>'شارژ دی 1402'!D8</f>
        <v>200000</v>
      </c>
      <c r="E8" s="32"/>
      <c r="F8" s="32">
        <f t="shared" si="0"/>
        <v>41212.121212121216</v>
      </c>
      <c r="G8" s="33">
        <f>IF('شارژ دی 1402'!I8&gt;0,'شارژ دی 1402'!I8,0)</f>
        <v>0</v>
      </c>
      <c r="H8" s="31">
        <f>IF('شارژ دی 1402'!I8&lt;0,-'شارژ دی 1402'!I8,0)</f>
        <v>488837.6096256685</v>
      </c>
      <c r="I8" s="32">
        <f t="shared" si="1"/>
        <v>-247625.48841354728</v>
      </c>
      <c r="J8" s="41">
        <f t="shared" si="2"/>
        <v>0</v>
      </c>
      <c r="K8" s="14"/>
      <c r="L8" s="23"/>
      <c r="M8" s="23"/>
    </row>
    <row r="9" spans="1:14" ht="27" customHeight="1" thickBot="1" x14ac:dyDescent="0.35">
      <c r="A9" s="55">
        <f>'شارژ دی 1402'!A9</f>
        <v>6</v>
      </c>
      <c r="B9" s="49" t="str">
        <f>'شارژ دی 1402'!B9</f>
        <v>آقای علی محمدی</v>
      </c>
      <c r="C9" s="31">
        <f>'شارژ دی 1402'!C9</f>
        <v>3</v>
      </c>
      <c r="D9" s="32">
        <f>'شارژ دی 1402'!D9</f>
        <v>200000</v>
      </c>
      <c r="E9" s="32">
        <v>231781</v>
      </c>
      <c r="F9" s="32">
        <f t="shared" si="0"/>
        <v>30909.090909090912</v>
      </c>
      <c r="G9" s="33">
        <f>IF('شارژ دی 1402'!I9&gt;0,'شارژ دی 1402'!I9,0)</f>
        <v>872.04278074866306</v>
      </c>
      <c r="H9" s="31">
        <f>IF('شارژ دی 1402'!I9&lt;0,-'شارژ دی 1402'!I9,0)</f>
        <v>0</v>
      </c>
      <c r="I9" s="32">
        <f t="shared" si="1"/>
        <v>0.13368983957479941</v>
      </c>
      <c r="J9" s="41">
        <f t="shared" si="2"/>
        <v>0.13368983957479941</v>
      </c>
      <c r="K9" s="14"/>
      <c r="L9" s="23"/>
      <c r="M9" s="23"/>
    </row>
    <row r="10" spans="1:14" ht="27" customHeight="1" thickBot="1" x14ac:dyDescent="0.35">
      <c r="A10" s="54">
        <f>'شارژ دی 1402'!A10</f>
        <v>7</v>
      </c>
      <c r="B10" s="49" t="str">
        <f>'شارژ دی 1402'!B10</f>
        <v>آقای حیدری</v>
      </c>
      <c r="C10" s="31">
        <f>'شارژ دی 1402'!C10</f>
        <v>2</v>
      </c>
      <c r="D10" s="32">
        <f>'شارژ دی 1402'!D10</f>
        <v>200000</v>
      </c>
      <c r="E10" s="32">
        <v>221188</v>
      </c>
      <c r="F10" s="32">
        <f t="shared" si="0"/>
        <v>20606.060606060608</v>
      </c>
      <c r="G10" s="33">
        <f>IF('شارژ دی 1402'!I10&gt;0,'شارژ دی 1402'!I10,0)</f>
        <v>581.69518716577659</v>
      </c>
      <c r="H10" s="31">
        <f>IF('شارژ دی 1402'!I10&lt;0,-'شارژ دی 1402'!I10,0)</f>
        <v>0</v>
      </c>
      <c r="I10" s="32">
        <f t="shared" si="1"/>
        <v>-0.24420677361558774</v>
      </c>
      <c r="J10" s="41">
        <f t="shared" si="2"/>
        <v>0</v>
      </c>
      <c r="K10" s="14"/>
      <c r="L10" s="23"/>
      <c r="M10" s="23"/>
    </row>
    <row r="11" spans="1:14" ht="27" customHeight="1" thickBot="1" x14ac:dyDescent="0.35">
      <c r="A11" s="55">
        <f>'شارژ دی 1402'!A11</f>
        <v>8</v>
      </c>
      <c r="B11" s="49" t="str">
        <f>'شارژ دی 1402'!B11</f>
        <v>آقای ندیمی</v>
      </c>
      <c r="C11" s="31">
        <f>'شارژ دی 1402'!C11</f>
        <v>1</v>
      </c>
      <c r="D11" s="32">
        <f>'شارژ دی 1402'!D11</f>
        <v>200000</v>
      </c>
      <c r="E11" s="32">
        <v>221003</v>
      </c>
      <c r="F11" s="32">
        <f t="shared" si="0"/>
        <v>10303.030303030304</v>
      </c>
      <c r="G11" s="33">
        <f>IF('شارژ دی 1402'!I11&gt;0,'شارژ دی 1402'!I11,0)</f>
        <v>10699.877005347604</v>
      </c>
      <c r="H11" s="31">
        <f>IF('شارژ دی 1402'!I11&lt;0,-'شارژ دی 1402'!I11,0)</f>
        <v>0</v>
      </c>
      <c r="I11" s="32">
        <f t="shared" si="1"/>
        <v>-9.269162209238857E-2</v>
      </c>
      <c r="J11" s="41">
        <f t="shared" si="2"/>
        <v>0</v>
      </c>
      <c r="K11" s="14"/>
      <c r="L11" s="23"/>
      <c r="M11" s="23"/>
    </row>
    <row r="12" spans="1:14" ht="27" customHeight="1" thickBot="1" x14ac:dyDescent="0.35">
      <c r="A12" s="54">
        <f>'شارژ دی 1402'!A12</f>
        <v>9</v>
      </c>
      <c r="B12" s="49" t="str">
        <f>'شارژ دی 1402'!B12</f>
        <v>آقای لگا</v>
      </c>
      <c r="C12" s="31">
        <f>'شارژ دی 1402'!C12</f>
        <v>0</v>
      </c>
      <c r="D12" s="32">
        <f>'شارژ دی 1402'!D12</f>
        <v>100000</v>
      </c>
      <c r="E12" s="32"/>
      <c r="F12" s="32">
        <f t="shared" si="0"/>
        <v>0</v>
      </c>
      <c r="G12" s="33">
        <f>IF('شارژ دی 1402'!I12&gt;0,'شارژ دی 1402'!I12,0)</f>
        <v>0</v>
      </c>
      <c r="H12" s="31">
        <f>IF('شارژ دی 1402'!I12&lt;0,-'شارژ دی 1402'!I12,0)</f>
        <v>200000</v>
      </c>
      <c r="I12" s="32">
        <f t="shared" si="1"/>
        <v>-100000</v>
      </c>
      <c r="J12" s="41">
        <f t="shared" si="2"/>
        <v>0</v>
      </c>
      <c r="K12" s="14"/>
      <c r="L12" s="23"/>
      <c r="M12" s="23"/>
    </row>
    <row r="13" spans="1:14" ht="27" customHeight="1" thickBot="1" x14ac:dyDescent="0.35">
      <c r="A13" s="55">
        <f>'شارژ دی 1402'!A13</f>
        <v>10</v>
      </c>
      <c r="B13" s="49" t="str">
        <f>'شارژ دی 1402'!B13</f>
        <v>خانم موسوی</v>
      </c>
      <c r="C13" s="31">
        <f>'شارژ دی 1402'!C13</f>
        <v>1</v>
      </c>
      <c r="D13" s="32">
        <f>'شارژ دی 1402'!D13</f>
        <v>200000</v>
      </c>
      <c r="E13" s="32">
        <v>129593</v>
      </c>
      <c r="F13" s="32">
        <f t="shared" si="0"/>
        <v>10303.030303030304</v>
      </c>
      <c r="G13" s="33">
        <f>IF('شارژ دی 1402'!I13&gt;0,'شارژ دی 1402'!I13,0)</f>
        <v>0</v>
      </c>
      <c r="H13" s="31">
        <f>IF('شارژ دی 1402'!I13&lt;0,-'شارژ دی 1402'!I13,0)</f>
        <v>80709.652406417124</v>
      </c>
      <c r="I13" s="32">
        <f t="shared" si="1"/>
        <v>0.37789661317947321</v>
      </c>
      <c r="J13" s="41">
        <f t="shared" si="2"/>
        <v>0.37789661317947321</v>
      </c>
      <c r="K13" s="14"/>
      <c r="L13" s="23"/>
      <c r="M13" s="23"/>
    </row>
    <row r="14" spans="1:14" ht="27" customHeight="1" thickBot="1" x14ac:dyDescent="0.35">
      <c r="A14" s="54">
        <f>'شارژ دی 1402'!A14</f>
        <v>11</v>
      </c>
      <c r="B14" s="49" t="str">
        <f>'شارژ دی 1402'!B14</f>
        <v>خانم داوودی</v>
      </c>
      <c r="C14" s="31">
        <f>'شارژ دی 1402'!C14</f>
        <v>1</v>
      </c>
      <c r="D14" s="32">
        <f>'شارژ دی 1402'!D14</f>
        <v>100000</v>
      </c>
      <c r="E14" s="32"/>
      <c r="F14" s="32">
        <f t="shared" si="0"/>
        <v>10303.030303030304</v>
      </c>
      <c r="G14" s="33">
        <f>IF('شارژ دی 1402'!I14&gt;0,'شارژ دی 1402'!I14,0)</f>
        <v>290.34759358287556</v>
      </c>
      <c r="H14" s="31">
        <f>IF('شارژ دی 1402'!I14&lt;0,-'شارژ دی 1402'!I14,0)</f>
        <v>0</v>
      </c>
      <c r="I14" s="32">
        <f t="shared" si="1"/>
        <v>110593.37789661318</v>
      </c>
      <c r="J14" s="41">
        <f t="shared" si="2"/>
        <v>110593.37789661318</v>
      </c>
      <c r="K14" s="14"/>
      <c r="L14" s="23"/>
      <c r="M14" s="23"/>
    </row>
    <row r="15" spans="1:14" ht="27" customHeight="1" thickBot="1" x14ac:dyDescent="0.35">
      <c r="A15" s="55">
        <f>'شارژ دی 1402'!A15</f>
        <v>12</v>
      </c>
      <c r="B15" s="49" t="str">
        <f>'شارژ دی 1402'!B15</f>
        <v>خانم فروغی</v>
      </c>
      <c r="C15" s="31">
        <f>'شارژ دی 1402'!C15</f>
        <v>1</v>
      </c>
      <c r="D15" s="32">
        <f>'شارژ دی 1402'!D15</f>
        <v>200000</v>
      </c>
      <c r="E15" s="32">
        <v>210593</v>
      </c>
      <c r="F15" s="32">
        <f t="shared" si="0"/>
        <v>10303.030303030304</v>
      </c>
      <c r="G15" s="33">
        <f>IF('شارژ دی 1402'!I15&gt;0,'شارژ دی 1402'!I15,0)</f>
        <v>290.34759358288829</v>
      </c>
      <c r="H15" s="31">
        <f>IF('شارژ دی 1402'!I15&lt;0,-'شارژ دی 1402'!I15,0)</f>
        <v>0</v>
      </c>
      <c r="I15" s="32">
        <f t="shared" si="1"/>
        <v>0.37789661319220613</v>
      </c>
      <c r="J15" s="41">
        <f t="shared" si="2"/>
        <v>0.37789661319220613</v>
      </c>
      <c r="K15" s="14"/>
      <c r="L15" s="23"/>
      <c r="M15" s="23"/>
    </row>
    <row r="16" spans="1:14" ht="27" customHeight="1" thickBot="1" x14ac:dyDescent="0.35">
      <c r="A16" s="54">
        <f>'شارژ دی 1402'!A16</f>
        <v>13</v>
      </c>
      <c r="B16" s="49" t="str">
        <f>'شارژ دی 1402'!B16</f>
        <v>آقای صمیمی</v>
      </c>
      <c r="C16" s="31">
        <f>'شارژ دی 1402'!C16</f>
        <v>3</v>
      </c>
      <c r="D16" s="32">
        <f>'شارژ دی 1402'!D16</f>
        <v>200000</v>
      </c>
      <c r="E16" s="32"/>
      <c r="F16" s="32">
        <f t="shared" si="0"/>
        <v>30909.090909090912</v>
      </c>
      <c r="G16" s="33">
        <f>IF('شارژ دی 1402'!I16&gt;0,'شارژ دی 1402'!I16,0)</f>
        <v>0</v>
      </c>
      <c r="H16" s="31">
        <f>IF('شارژ دی 1402'!I16&lt;0,-'شارژ دی 1402'!I16,0)</f>
        <v>621083.95721925132</v>
      </c>
      <c r="I16" s="32">
        <f t="shared" si="1"/>
        <v>-390174.86631016037</v>
      </c>
      <c r="J16" s="41">
        <f t="shared" si="2"/>
        <v>0</v>
      </c>
      <c r="K16" s="14"/>
      <c r="L16" s="23"/>
      <c r="M16" s="23"/>
    </row>
    <row r="17" spans="1:13" ht="27" customHeight="1" thickBot="1" x14ac:dyDescent="0.35">
      <c r="A17" s="55">
        <f>'شارژ دی 1402'!A17</f>
        <v>14</v>
      </c>
      <c r="B17" s="49" t="str">
        <f>'شارژ دی 1402'!B17</f>
        <v>خانم رهگذر</v>
      </c>
      <c r="C17" s="31">
        <f>'شارژ دی 1402'!C17</f>
        <v>1</v>
      </c>
      <c r="D17" s="32">
        <f>'شارژ دی 1402'!D17</f>
        <v>200000</v>
      </c>
      <c r="E17" s="32">
        <v>420184</v>
      </c>
      <c r="F17" s="32">
        <f t="shared" si="0"/>
        <v>10303.030303030304</v>
      </c>
      <c r="G17" s="33">
        <f>IF('شارژ دی 1402'!I17&gt;0,'شارژ دی 1402'!I17,0)</f>
        <v>209881.34759358288</v>
      </c>
      <c r="H17" s="31">
        <f>IF('شارژ دی 1402'!I17&lt;0,-'شارژ دی 1402'!I17,0)</f>
        <v>0</v>
      </c>
      <c r="I17" s="32">
        <f t="shared" si="1"/>
        <v>0.37789661317947321</v>
      </c>
      <c r="J17" s="41">
        <f t="shared" si="2"/>
        <v>0.37789661317947321</v>
      </c>
      <c r="K17" s="14"/>
      <c r="L17" s="23"/>
      <c r="M17" s="23"/>
    </row>
    <row r="18" spans="1:13" ht="27" customHeight="1" thickBot="1" x14ac:dyDescent="0.35">
      <c r="A18" s="54">
        <f>'شارژ دی 1402'!A18</f>
        <v>15</v>
      </c>
      <c r="B18" s="49" t="str">
        <f>'شارژ دی 1402'!B18</f>
        <v>خانم خورسند نژاد</v>
      </c>
      <c r="C18" s="31">
        <f>'شارژ دی 1402'!C18</f>
        <v>1</v>
      </c>
      <c r="D18" s="32">
        <f>'شارژ دی 1402'!D18</f>
        <v>200000</v>
      </c>
      <c r="E18" s="32">
        <v>210593</v>
      </c>
      <c r="F18" s="32">
        <f t="shared" si="0"/>
        <v>10303.030303030304</v>
      </c>
      <c r="G18" s="33">
        <f>IF('شارژ دی 1402'!I18&gt;0,'شارژ دی 1402'!I18,0)</f>
        <v>290.34759358288829</v>
      </c>
      <c r="H18" s="31">
        <f>IF('شارژ دی 1402'!I18&lt;0,-'شارژ دی 1402'!I18,0)</f>
        <v>0</v>
      </c>
      <c r="I18" s="32">
        <f t="shared" si="1"/>
        <v>0.37789661319220613</v>
      </c>
      <c r="J18" s="41">
        <f t="shared" si="2"/>
        <v>0.37789661319220613</v>
      </c>
      <c r="K18" s="14"/>
      <c r="L18" s="23"/>
      <c r="M18" s="23"/>
    </row>
    <row r="19" spans="1:13" ht="27" customHeight="1" thickBot="1" x14ac:dyDescent="0.35">
      <c r="A19" s="55">
        <f>'شارژ دی 1402'!A19</f>
        <v>16</v>
      </c>
      <c r="B19" s="49" t="str">
        <f>'شارژ دی 1402'!B19</f>
        <v>خانم قلی پور</v>
      </c>
      <c r="C19" s="31">
        <f>'شارژ دی 1402'!C19</f>
        <v>1</v>
      </c>
      <c r="D19" s="32">
        <f>'شارژ دی 1402'!D19</f>
        <v>200000</v>
      </c>
      <c r="E19" s="32">
        <v>420184</v>
      </c>
      <c r="F19" s="32">
        <f t="shared" si="0"/>
        <v>10303.030303030304</v>
      </c>
      <c r="G19" s="33">
        <f>IF('شارژ دی 1402'!I19&gt;0,'شارژ دی 1402'!I19,0)</f>
        <v>209881.34759358288</v>
      </c>
      <c r="H19" s="31">
        <f>IF('شارژ دی 1402'!I19&lt;0,-'شارژ دی 1402'!I19,0)</f>
        <v>0</v>
      </c>
      <c r="I19" s="32">
        <f t="shared" si="1"/>
        <v>0.37789661317947321</v>
      </c>
      <c r="J19" s="41">
        <f t="shared" si="2"/>
        <v>0.37789661317947321</v>
      </c>
      <c r="K19" s="14"/>
      <c r="L19" s="23"/>
      <c r="M19" s="23"/>
    </row>
    <row r="20" spans="1:13" ht="27" customHeight="1" thickBot="1" x14ac:dyDescent="0.35">
      <c r="A20" s="54">
        <f>'شارژ دی 1402'!A20</f>
        <v>17</v>
      </c>
      <c r="B20" s="49" t="str">
        <f>'شارژ دی 1402'!B20</f>
        <v>خانم نشاط</v>
      </c>
      <c r="C20" s="31">
        <f>'شارژ دی 1402'!C20</f>
        <v>2</v>
      </c>
      <c r="D20" s="32">
        <f>'شارژ دی 1402'!D20</f>
        <v>200000</v>
      </c>
      <c r="E20" s="32"/>
      <c r="F20" s="32">
        <f t="shared" si="0"/>
        <v>20606.060606060608</v>
      </c>
      <c r="G20" s="33">
        <f>IF('شارژ دی 1402'!I20&gt;0,'شارژ دی 1402'!I20,0)</f>
        <v>0</v>
      </c>
      <c r="H20" s="31">
        <f>IF('شارژ دی 1402'!I20&lt;0,-'شارژ دی 1402'!I20,0)</f>
        <v>0.30481283421977423</v>
      </c>
      <c r="I20" s="32">
        <f t="shared" si="1"/>
        <v>220605.75579322639</v>
      </c>
      <c r="J20" s="41">
        <f t="shared" si="2"/>
        <v>220605.75579322639</v>
      </c>
      <c r="K20" s="14"/>
      <c r="L20" s="23"/>
      <c r="M20" s="23"/>
    </row>
    <row r="21" spans="1:13" ht="27" customHeight="1" thickBot="1" x14ac:dyDescent="0.35">
      <c r="A21" s="56">
        <f>'شارژ دی 1402'!A21</f>
        <v>18</v>
      </c>
      <c r="B21" s="53" t="str">
        <f>'شارژ دی 1402'!B21</f>
        <v>آقای اکرامی</v>
      </c>
      <c r="C21" s="57">
        <f>'شارژ دی 1402'!C21</f>
        <v>3</v>
      </c>
      <c r="D21" s="58">
        <f>'شارژ دی 1402'!D21</f>
        <v>0</v>
      </c>
      <c r="E21" s="58"/>
      <c r="F21" s="58">
        <f t="shared" si="0"/>
        <v>30909.090909090912</v>
      </c>
      <c r="G21" s="33">
        <f>IF('شارژ دی 1402'!I21&gt;0,'شارژ دی 1402'!I21,0)</f>
        <v>872.04278074866306</v>
      </c>
      <c r="H21" s="31">
        <f>IF('شارژ دی 1402'!I21&lt;0,-'شارژ دی 1402'!I21,0)</f>
        <v>0</v>
      </c>
      <c r="I21" s="58">
        <f t="shared" si="1"/>
        <v>31781.133689839575</v>
      </c>
      <c r="J21" s="59">
        <f t="shared" si="2"/>
        <v>31781.133689839575</v>
      </c>
      <c r="K21" s="14"/>
      <c r="L21" s="23"/>
      <c r="M21" s="23"/>
    </row>
    <row r="22" spans="1:13" ht="28.5" customHeight="1" thickBot="1" x14ac:dyDescent="0.35">
      <c r="A22" s="68" t="str">
        <f>'شارژ مهر 1402'!A22:B22</f>
        <v>مجموع:</v>
      </c>
      <c r="B22" s="69"/>
      <c r="C22" s="60">
        <f>SUM(C4:C21)</f>
        <v>33</v>
      </c>
      <c r="D22" s="61">
        <f>SUM(D4:D21)</f>
        <v>3000000</v>
      </c>
      <c r="E22" s="29">
        <f>SUM(E4:E21)</f>
        <v>2505489</v>
      </c>
      <c r="F22" s="62">
        <f>SUM(F4:F21)</f>
        <v>340000</v>
      </c>
      <c r="G22" s="30"/>
      <c r="H22" s="29">
        <f>SUM(H4:H21)</f>
        <v>1459759.4812834226</v>
      </c>
      <c r="I22" s="29">
        <f>SUM(I4:I21)</f>
        <v>29338.000000000007</v>
      </c>
      <c r="J22" s="29">
        <f>SUM(J4:J21)</f>
        <v>767138.93582887715</v>
      </c>
      <c r="K22" s="13"/>
      <c r="L22" s="23"/>
      <c r="M22" s="23"/>
    </row>
    <row r="23" spans="1:13" ht="15.75" customHeight="1" x14ac:dyDescent="0.3">
      <c r="A23" s="6"/>
      <c r="B23" s="6"/>
      <c r="C23" s="6"/>
      <c r="D23" s="1"/>
      <c r="E23" s="1"/>
      <c r="F23" s="1"/>
      <c r="G23" s="1"/>
      <c r="H23" s="1"/>
      <c r="I23" s="2"/>
      <c r="J23" s="3"/>
      <c r="K23" s="1"/>
      <c r="M23" s="4"/>
    </row>
    <row r="24" spans="1:13" ht="15.75" customHeight="1" x14ac:dyDescent="0.3">
      <c r="A24" s="6"/>
      <c r="B24" s="6"/>
      <c r="C24" s="6"/>
      <c r="D24" s="1"/>
      <c r="E24" s="1"/>
      <c r="F24" s="1"/>
      <c r="G24" s="1"/>
      <c r="H24" s="1"/>
      <c r="I24" s="2"/>
      <c r="J24" s="3"/>
      <c r="K24" s="1"/>
      <c r="M24" s="4"/>
    </row>
    <row r="25" spans="1:13" ht="15.75" customHeight="1" x14ac:dyDescent="0.3">
      <c r="A25" s="6"/>
      <c r="B25" s="6"/>
      <c r="C25" s="6"/>
      <c r="D25" s="1"/>
      <c r="E25" s="1"/>
      <c r="F25" s="1"/>
      <c r="G25" s="1"/>
      <c r="H25" s="1"/>
      <c r="I25" s="2"/>
      <c r="J25" s="3"/>
      <c r="K25" s="1"/>
      <c r="M25" s="4"/>
    </row>
    <row r="26" spans="1:13" ht="15.75" customHeight="1" x14ac:dyDescent="0.3">
      <c r="A26" s="6"/>
      <c r="B26" s="6"/>
      <c r="C26" s="6"/>
      <c r="D26" s="1"/>
      <c r="E26" s="1"/>
      <c r="F26" s="1"/>
      <c r="G26" s="1"/>
      <c r="H26" s="1"/>
      <c r="I26" s="2"/>
      <c r="J26" s="3"/>
      <c r="K26" s="1"/>
      <c r="M26" s="4"/>
    </row>
    <row r="27" spans="1:13" ht="15.75" customHeight="1" x14ac:dyDescent="0.3">
      <c r="A27" s="6"/>
      <c r="B27" s="6"/>
      <c r="C27" s="6"/>
      <c r="D27" s="1"/>
      <c r="E27" s="1"/>
      <c r="F27" s="1"/>
      <c r="G27" s="1"/>
      <c r="H27" s="1"/>
      <c r="I27" s="2"/>
      <c r="J27" s="3"/>
      <c r="K27" s="1"/>
      <c r="M27" s="4"/>
    </row>
    <row r="28" spans="1:13" ht="15.75" customHeight="1" x14ac:dyDescent="0.3">
      <c r="A28" s="6"/>
      <c r="B28" s="6"/>
      <c r="C28" s="6"/>
      <c r="D28" s="1"/>
      <c r="E28" s="1"/>
      <c r="F28" s="1"/>
      <c r="G28" s="1"/>
      <c r="H28" s="1"/>
      <c r="I28" s="2"/>
      <c r="J28" s="3"/>
      <c r="K28" s="1"/>
      <c r="M28" s="4"/>
    </row>
    <row r="29" spans="1:13" ht="15.75" customHeight="1" x14ac:dyDescent="0.3">
      <c r="A29" s="6"/>
      <c r="B29" s="6"/>
      <c r="C29" s="6"/>
      <c r="D29" s="1"/>
      <c r="E29" s="1"/>
      <c r="F29" s="1"/>
      <c r="G29" s="1"/>
      <c r="H29" s="1"/>
      <c r="I29" s="2"/>
      <c r="J29" s="3"/>
      <c r="K29" s="1"/>
      <c r="M29" s="4"/>
    </row>
    <row r="30" spans="1:13" ht="15.75" customHeight="1" x14ac:dyDescent="0.3">
      <c r="A30" s="6"/>
      <c r="B30" s="6"/>
      <c r="C30" s="6"/>
      <c r="D30" s="1"/>
      <c r="E30" s="1"/>
      <c r="F30" s="1"/>
      <c r="G30" s="1"/>
      <c r="H30" s="1"/>
      <c r="I30" s="2"/>
      <c r="J30" s="3"/>
      <c r="K30" s="1"/>
      <c r="M30" s="4"/>
    </row>
    <row r="31" spans="1:13" ht="15.75" customHeight="1" x14ac:dyDescent="0.3">
      <c r="A31" s="6"/>
      <c r="B31" s="6"/>
      <c r="C31" s="6"/>
      <c r="D31" s="1"/>
      <c r="E31" s="1"/>
      <c r="F31" s="1"/>
      <c r="G31" s="1"/>
      <c r="H31" s="1"/>
      <c r="I31" s="2"/>
      <c r="J31" s="3"/>
      <c r="K31" s="1"/>
      <c r="M31" s="4"/>
    </row>
    <row r="32" spans="1:13" ht="15.75" customHeight="1" x14ac:dyDescent="0.3">
      <c r="A32" s="6"/>
      <c r="B32" s="6"/>
      <c r="C32" s="6"/>
      <c r="D32" s="1"/>
      <c r="E32" s="1"/>
      <c r="F32" s="1"/>
      <c r="G32" s="1"/>
      <c r="H32" s="1"/>
      <c r="I32" s="2"/>
      <c r="J32" s="3"/>
      <c r="K32" s="1"/>
      <c r="M32" s="4"/>
    </row>
    <row r="33" spans="1:13" ht="15.75" customHeight="1" x14ac:dyDescent="0.3">
      <c r="A33" s="6"/>
      <c r="B33" s="6"/>
      <c r="C33" s="6"/>
      <c r="D33" s="1"/>
      <c r="E33" s="1"/>
      <c r="F33" s="1"/>
      <c r="G33" s="1"/>
      <c r="H33" s="1"/>
      <c r="I33" s="2"/>
      <c r="J33" s="3"/>
      <c r="K33" s="1"/>
      <c r="M33" s="4"/>
    </row>
    <row r="34" spans="1:13" ht="15.75" customHeight="1" x14ac:dyDescent="0.3">
      <c r="A34" s="6"/>
      <c r="B34" s="6"/>
      <c r="C34" s="6"/>
      <c r="D34" s="1"/>
      <c r="E34" s="1"/>
      <c r="F34" s="1"/>
      <c r="G34" s="1"/>
      <c r="H34" s="1"/>
      <c r="I34" s="2"/>
      <c r="J34" s="3"/>
      <c r="K34" s="1"/>
      <c r="M34" s="4"/>
    </row>
    <row r="35" spans="1:13" ht="15.75" customHeight="1" x14ac:dyDescent="0.3">
      <c r="A35" s="6"/>
      <c r="B35" s="6"/>
      <c r="C35" s="6"/>
      <c r="D35" s="1"/>
      <c r="E35" s="1"/>
      <c r="F35" s="1"/>
      <c r="G35" s="1"/>
      <c r="H35" s="1"/>
      <c r="I35" s="2"/>
      <c r="J35" s="3"/>
      <c r="K35" s="1"/>
      <c r="M35" s="4"/>
    </row>
    <row r="36" spans="1:13" ht="15.75" customHeight="1" x14ac:dyDescent="0.3">
      <c r="A36" s="6"/>
      <c r="B36" s="6"/>
      <c r="C36" s="6"/>
      <c r="D36" s="1"/>
      <c r="E36" s="1"/>
      <c r="F36" s="1"/>
      <c r="G36" s="1"/>
      <c r="H36" s="1"/>
      <c r="I36" s="2"/>
      <c r="J36" s="3"/>
      <c r="K36" s="1"/>
      <c r="M36" s="4"/>
    </row>
    <row r="37" spans="1:13" ht="15.75" customHeight="1" x14ac:dyDescent="0.3">
      <c r="A37" s="6"/>
      <c r="B37" s="6"/>
      <c r="C37" s="6"/>
      <c r="D37" s="1"/>
      <c r="E37" s="1"/>
      <c r="F37" s="1"/>
      <c r="G37" s="1"/>
      <c r="H37" s="1"/>
      <c r="I37" s="2"/>
      <c r="J37" s="3"/>
      <c r="K37" s="1"/>
      <c r="M37" s="4"/>
    </row>
    <row r="38" spans="1:13" ht="15.75" customHeight="1" x14ac:dyDescent="0.3">
      <c r="A38" s="6"/>
      <c r="B38" s="6"/>
      <c r="C38" s="6"/>
      <c r="D38" s="1"/>
      <c r="E38" s="1"/>
      <c r="F38" s="1"/>
      <c r="G38" s="1"/>
      <c r="H38" s="1"/>
      <c r="I38" s="2"/>
      <c r="J38" s="3"/>
      <c r="K38" s="1"/>
      <c r="M38" s="4"/>
    </row>
    <row r="39" spans="1:13" ht="15.75" customHeight="1" x14ac:dyDescent="0.3">
      <c r="A39" s="6"/>
      <c r="B39" s="6"/>
      <c r="C39" s="6"/>
      <c r="D39" s="1"/>
      <c r="E39" s="1"/>
      <c r="F39" s="1"/>
      <c r="G39" s="1"/>
      <c r="H39" s="1"/>
      <c r="I39" s="2"/>
      <c r="J39" s="3"/>
      <c r="K39" s="1"/>
      <c r="M39" s="4"/>
    </row>
    <row r="40" spans="1:13" ht="15.75" customHeight="1" x14ac:dyDescent="0.3">
      <c r="A40" s="6"/>
      <c r="B40" s="6"/>
      <c r="C40" s="6"/>
      <c r="D40" s="1"/>
      <c r="E40" s="1"/>
      <c r="F40" s="1"/>
      <c r="G40" s="1"/>
      <c r="H40" s="1"/>
      <c r="I40" s="2"/>
      <c r="J40" s="3"/>
      <c r="K40" s="1"/>
      <c r="M40" s="4"/>
    </row>
    <row r="41" spans="1:13" ht="15.75" customHeight="1" x14ac:dyDescent="0.3">
      <c r="A41" s="6"/>
      <c r="B41" s="6"/>
      <c r="C41" s="6"/>
      <c r="D41" s="1"/>
      <c r="E41" s="1"/>
      <c r="F41" s="1"/>
      <c r="G41" s="1"/>
      <c r="H41" s="1"/>
      <c r="I41" s="2"/>
      <c r="J41" s="3"/>
      <c r="K41" s="1"/>
      <c r="M41" s="4"/>
    </row>
    <row r="42" spans="1:13" ht="15.75" customHeight="1" x14ac:dyDescent="0.3">
      <c r="A42" s="6"/>
      <c r="B42" s="6"/>
      <c r="C42" s="6"/>
      <c r="D42" s="1"/>
      <c r="E42" s="1"/>
      <c r="F42" s="1"/>
      <c r="G42" s="1"/>
      <c r="H42" s="1"/>
      <c r="I42" s="2"/>
      <c r="J42" s="3"/>
      <c r="K42" s="1"/>
      <c r="M42" s="4"/>
    </row>
    <row r="43" spans="1:13" ht="15.75" customHeight="1" x14ac:dyDescent="0.3">
      <c r="A43" s="6"/>
      <c r="B43" s="6"/>
      <c r="C43" s="6"/>
      <c r="D43" s="1"/>
      <c r="E43" s="1"/>
      <c r="F43" s="1"/>
      <c r="G43" s="1"/>
      <c r="H43" s="1"/>
      <c r="I43" s="2"/>
      <c r="J43" s="3"/>
      <c r="K43" s="1"/>
      <c r="M43" s="4"/>
    </row>
    <row r="44" spans="1:13" ht="15.75" customHeight="1" x14ac:dyDescent="0.3">
      <c r="A44" s="6"/>
      <c r="B44" s="6"/>
      <c r="C44" s="6"/>
      <c r="D44" s="1"/>
      <c r="E44" s="1"/>
      <c r="F44" s="1"/>
      <c r="G44" s="1"/>
      <c r="H44" s="1"/>
      <c r="I44" s="2"/>
      <c r="J44" s="3"/>
      <c r="K44" s="1"/>
      <c r="M44" s="4"/>
    </row>
    <row r="45" spans="1:13" ht="15.75" customHeight="1" x14ac:dyDescent="0.3">
      <c r="A45" s="6"/>
      <c r="B45" s="6"/>
      <c r="C45" s="6"/>
      <c r="D45" s="1"/>
      <c r="E45" s="1"/>
      <c r="F45" s="1"/>
      <c r="G45" s="1"/>
      <c r="H45" s="1"/>
      <c r="I45" s="2"/>
      <c r="J45" s="3"/>
      <c r="K45" s="1"/>
      <c r="M45" s="4"/>
    </row>
    <row r="46" spans="1:13" ht="15.75" customHeight="1" x14ac:dyDescent="0.3">
      <c r="A46" s="6"/>
      <c r="B46" s="6"/>
      <c r="C46" s="6"/>
      <c r="D46" s="1"/>
      <c r="E46" s="1"/>
      <c r="F46" s="1"/>
      <c r="G46" s="1"/>
      <c r="H46" s="1"/>
      <c r="I46" s="2"/>
      <c r="J46" s="3"/>
      <c r="K46" s="1"/>
      <c r="M46" s="4"/>
    </row>
    <row r="47" spans="1:13" ht="15.75" customHeight="1" x14ac:dyDescent="0.3">
      <c r="A47" s="6"/>
      <c r="B47" s="6"/>
      <c r="C47" s="6"/>
      <c r="D47" s="1"/>
      <c r="E47" s="1"/>
      <c r="F47" s="1"/>
      <c r="G47" s="1"/>
      <c r="H47" s="1"/>
      <c r="I47" s="2"/>
      <c r="J47" s="3"/>
      <c r="K47" s="1"/>
      <c r="M47" s="4"/>
    </row>
    <row r="48" spans="1:13" ht="15.75" customHeight="1" x14ac:dyDescent="0.3">
      <c r="A48" s="6"/>
      <c r="B48" s="6"/>
      <c r="C48" s="6"/>
      <c r="D48" s="1"/>
      <c r="E48" s="1"/>
      <c r="F48" s="1"/>
      <c r="G48" s="1"/>
      <c r="H48" s="1"/>
      <c r="I48" s="2"/>
      <c r="J48" s="3"/>
      <c r="K48" s="1"/>
      <c r="M48" s="4"/>
    </row>
    <row r="49" spans="1:13" ht="15.75" customHeight="1" x14ac:dyDescent="0.3">
      <c r="A49" s="6"/>
      <c r="B49" s="6"/>
      <c r="C49" s="6"/>
      <c r="D49" s="1"/>
      <c r="E49" s="1"/>
      <c r="F49" s="1"/>
      <c r="G49" s="1"/>
      <c r="H49" s="1"/>
      <c r="I49" s="2"/>
      <c r="J49" s="3"/>
      <c r="K49" s="1"/>
      <c r="M49" s="4"/>
    </row>
  </sheetData>
  <mergeCells count="2">
    <mergeCell ref="A2:J2"/>
    <mergeCell ref="A22:B22"/>
  </mergeCells>
  <conditionalFormatting sqref="I4:I21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شارژ مهر 1402</vt:lpstr>
      <vt:lpstr>پرینت مهر 1402</vt:lpstr>
      <vt:lpstr>شارژ آبان 1402</vt:lpstr>
      <vt:lpstr>پرینت آبان 1402</vt:lpstr>
      <vt:lpstr>شارژ آذر 1402</vt:lpstr>
      <vt:lpstr>پرینت آذر 1402</vt:lpstr>
      <vt:lpstr>شارژ دی 1402</vt:lpstr>
      <vt:lpstr>پرینت دی 1402</vt:lpstr>
      <vt:lpstr>شارژ بهمن 1402</vt:lpstr>
      <vt:lpstr>پرینت بهمن 1402</vt:lpstr>
      <vt:lpstr>شارژ اسفند 1402</vt:lpstr>
      <vt:lpstr>پرینت اسفند 1402</vt:lpstr>
      <vt:lpstr>شارژ فروردین 1403</vt:lpstr>
      <vt:lpstr>پرینت فروردین 1403</vt:lpstr>
      <vt:lpstr>شارژ اردیبهشت 1403</vt:lpstr>
      <vt:lpstr>پرینت اردیبهشت 1403</vt:lpstr>
      <vt:lpstr>شارژ خرداد 1403</vt:lpstr>
      <vt:lpstr>پرینت خرداد 1403</vt:lpstr>
      <vt:lpstr>شارژ تیر 1403</vt:lpstr>
      <vt:lpstr>پرینت تیر 1403</vt:lpstr>
      <vt:lpstr>شارژ مرداد 1403</vt:lpstr>
      <vt:lpstr>پرینت مرداد 1403</vt:lpstr>
      <vt:lpstr>شارژ شهریور 1403</vt:lpstr>
      <vt:lpstr>پرینت شهریور 1403</vt:lpstr>
      <vt:lpstr>شارژ مهر 1403</vt:lpstr>
      <vt:lpstr>پرینت مهر 1403</vt:lpstr>
      <vt:lpstr>شارژ آبان 1403</vt:lpstr>
      <vt:lpstr>پرینت آبان 1403</vt:lpstr>
      <vt:lpstr>شارژ آذر 1403</vt:lpstr>
      <vt:lpstr>پرینت آذر 1403</vt:lpstr>
      <vt:lpstr>شارژ دی 1403</vt:lpstr>
      <vt:lpstr>پرینت دی 1403</vt:lpstr>
      <vt:lpstr>شارژ بهمن 1403</vt:lpstr>
      <vt:lpstr>پرینت بهمن 1403</vt:lpstr>
      <vt:lpstr>شارژ اسفند 1403</vt:lpstr>
      <vt:lpstr>پرینت اسفند 1403</vt:lpstr>
      <vt:lpstr>شارژ فروردین 1404</vt:lpstr>
      <vt:lpstr>پرینت فروردین 1404</vt:lpstr>
      <vt:lpstr>شارژ اردیبهشت 1404</vt:lpstr>
      <vt:lpstr>پرینت اردیبهشت 1404</vt:lpstr>
      <vt:lpstr>شارژ خرداد 1404</vt:lpstr>
      <vt:lpstr>پرینت خرداد 1404</vt:lpstr>
      <vt:lpstr>شارژ تیر 1404</vt:lpstr>
      <vt:lpstr>پرینت تیر 1404</vt:lpstr>
      <vt:lpstr>شارژ مرداد 1404</vt:lpstr>
      <vt:lpstr>پرینت مرداد 1404</vt:lpstr>
      <vt:lpstr>شارژ شهریور 1404</vt:lpstr>
      <vt:lpstr>پرینت شهریور 1404</vt:lpstr>
      <vt:lpstr>شارژ مهر 1404</vt:lpstr>
      <vt:lpstr>پرینت مهر 1404</vt:lpstr>
      <vt:lpstr>شارژ آبان 1404</vt:lpstr>
      <vt:lpstr>پرینت آبان 1404</vt:lpstr>
      <vt:lpstr>شارژ آذر 1404</vt:lpstr>
      <vt:lpstr>پرینت آذر 1404</vt:lpstr>
      <vt:lpstr>شارژ دی 1404</vt:lpstr>
      <vt:lpstr>پرینت دی 1404</vt:lpstr>
      <vt:lpstr>شارژ بهمن 1404</vt:lpstr>
      <vt:lpstr>پرینت بهمن 1404</vt:lpstr>
      <vt:lpstr>شارژ اسفند 1404</vt:lpstr>
      <vt:lpstr>پرینت اسفند 1404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Hamid</cp:lastModifiedBy>
  <cp:lastPrinted>2023-08-29T08:35:33Z</cp:lastPrinted>
  <dcterms:created xsi:type="dcterms:W3CDTF">2017-05-27T06:58:36Z</dcterms:created>
  <dcterms:modified xsi:type="dcterms:W3CDTF">2025-10-25T17:21:48Z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7bc32b5a-b683-4b7d-aac3-e076269ccae0</vt:lpwstr>
  </property>
</Properties>
</file>